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3.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4.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drawings/drawing5.xml" ContentType="application/vnd.openxmlformats-officedocument.drawing+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charts/chart22.xml" ContentType="application/vnd.openxmlformats-officedocument.drawingml.chart+xml"/>
  <Override PartName="/xl/charts/style22.xml" ContentType="application/vnd.ms-office.chartstyle+xml"/>
  <Override PartName="/xl/charts/colors22.xml" ContentType="application/vnd.ms-office.chartcolorstyle+xml"/>
  <Override PartName="/xl/charts/chart23.xml" ContentType="application/vnd.openxmlformats-officedocument.drawingml.chart+xml"/>
  <Override PartName="/xl/charts/style23.xml" ContentType="application/vnd.ms-office.chartstyle+xml"/>
  <Override PartName="/xl/charts/colors23.xml" ContentType="application/vnd.ms-office.chartcolorstyle+xml"/>
  <Override PartName="/xl/charts/chart24.xml" ContentType="application/vnd.openxmlformats-officedocument.drawingml.chart+xml"/>
  <Override PartName="/xl/charts/style24.xml" ContentType="application/vnd.ms-office.chartstyle+xml"/>
  <Override PartName="/xl/charts/colors24.xml" ContentType="application/vnd.ms-office.chartcolorstyle+xml"/>
  <Override PartName="/xl/drawings/drawing6.xml" ContentType="application/vnd.openxmlformats-officedocument.drawing+xml"/>
  <Override PartName="/xl/charts/chart25.xml" ContentType="application/vnd.openxmlformats-officedocument.drawingml.chart+xml"/>
  <Override PartName="/xl/charts/style25.xml" ContentType="application/vnd.ms-office.chartstyle+xml"/>
  <Override PartName="/xl/charts/colors25.xml" ContentType="application/vnd.ms-office.chartcolorstyle+xml"/>
  <Override PartName="/xl/charts/chart26.xml" ContentType="application/vnd.openxmlformats-officedocument.drawingml.chart+xml"/>
  <Override PartName="/xl/charts/style26.xml" ContentType="application/vnd.ms-office.chartstyle+xml"/>
  <Override PartName="/xl/charts/colors26.xml" ContentType="application/vnd.ms-office.chartcolorstyle+xml"/>
  <Override PartName="/xl/charts/chart27.xml" ContentType="application/vnd.openxmlformats-officedocument.drawingml.chart+xml"/>
  <Override PartName="/xl/charts/style27.xml" ContentType="application/vnd.ms-office.chartstyle+xml"/>
  <Override PartName="/xl/charts/colors27.xml" ContentType="application/vnd.ms-office.chartcolorstyle+xml"/>
  <Override PartName="/xl/charts/chart28.xml" ContentType="application/vnd.openxmlformats-officedocument.drawingml.chart+xml"/>
  <Override PartName="/xl/charts/style28.xml" ContentType="application/vnd.ms-office.chartstyle+xml"/>
  <Override PartName="/xl/charts/colors28.xml" ContentType="application/vnd.ms-office.chartcolorstyle+xml"/>
  <Override PartName="/xl/charts/chart29.xml" ContentType="application/vnd.openxmlformats-officedocument.drawingml.chart+xml"/>
  <Override PartName="/xl/charts/style29.xml" ContentType="application/vnd.ms-office.chartstyle+xml"/>
  <Override PartName="/xl/charts/colors29.xml" ContentType="application/vnd.ms-office.chartcolorstyle+xml"/>
  <Override PartName="/xl/charts/chart30.xml" ContentType="application/vnd.openxmlformats-officedocument.drawingml.chart+xml"/>
  <Override PartName="/xl/charts/style30.xml" ContentType="application/vnd.ms-office.chartstyle+xml"/>
  <Override PartName="/xl/charts/colors30.xml" ContentType="application/vnd.ms-office.chartcolorstyle+xml"/>
  <Override PartName="/xl/drawings/drawing7.xml" ContentType="application/vnd.openxmlformats-officedocument.drawing+xml"/>
  <Override PartName="/xl/charts/chart31.xml" ContentType="application/vnd.openxmlformats-officedocument.drawingml.chart+xml"/>
  <Override PartName="/xl/charts/style31.xml" ContentType="application/vnd.ms-office.chartstyle+xml"/>
  <Override PartName="/xl/charts/colors31.xml" ContentType="application/vnd.ms-office.chartcolorstyle+xml"/>
  <Override PartName="/xl/charts/chart32.xml" ContentType="application/vnd.openxmlformats-officedocument.drawingml.chart+xml"/>
  <Override PartName="/xl/charts/style32.xml" ContentType="application/vnd.ms-office.chartstyle+xml"/>
  <Override PartName="/xl/charts/colors32.xml" ContentType="application/vnd.ms-office.chartcolorstyle+xml"/>
  <Override PartName="/xl/charts/chart33.xml" ContentType="application/vnd.openxmlformats-officedocument.drawingml.chart+xml"/>
  <Override PartName="/xl/charts/style33.xml" ContentType="application/vnd.ms-office.chartstyle+xml"/>
  <Override PartName="/xl/charts/colors33.xml" ContentType="application/vnd.ms-office.chartcolorstyle+xml"/>
  <Override PartName="/xl/charts/chart34.xml" ContentType="application/vnd.openxmlformats-officedocument.drawingml.chart+xml"/>
  <Override PartName="/xl/charts/style34.xml" ContentType="application/vnd.ms-office.chartstyle+xml"/>
  <Override PartName="/xl/charts/colors34.xml" ContentType="application/vnd.ms-office.chartcolorstyle+xml"/>
  <Override PartName="/xl/charts/chart35.xml" ContentType="application/vnd.openxmlformats-officedocument.drawingml.chart+xml"/>
  <Override PartName="/xl/charts/style35.xml" ContentType="application/vnd.ms-office.chartstyle+xml"/>
  <Override PartName="/xl/charts/colors35.xml" ContentType="application/vnd.ms-office.chartcolorstyle+xml"/>
  <Override PartName="/xl/charts/chart36.xml" ContentType="application/vnd.openxmlformats-officedocument.drawingml.chart+xml"/>
  <Override PartName="/xl/charts/style36.xml" ContentType="application/vnd.ms-office.chartstyle+xml"/>
  <Override PartName="/xl/charts/colors36.xml" ContentType="application/vnd.ms-office.chartcolorstyle+xml"/>
  <Override PartName="/xl/drawings/drawing8.xml" ContentType="application/vnd.openxmlformats-officedocument.drawing+xml"/>
  <Override PartName="/xl/charts/chart37.xml" ContentType="application/vnd.openxmlformats-officedocument.drawingml.chart+xml"/>
  <Override PartName="/xl/charts/style37.xml" ContentType="application/vnd.ms-office.chartstyle+xml"/>
  <Override PartName="/xl/charts/colors37.xml" ContentType="application/vnd.ms-office.chartcolorstyle+xml"/>
  <Override PartName="/xl/charts/chart38.xml" ContentType="application/vnd.openxmlformats-officedocument.drawingml.chart+xml"/>
  <Override PartName="/xl/charts/style38.xml" ContentType="application/vnd.ms-office.chartstyle+xml"/>
  <Override PartName="/xl/charts/colors38.xml" ContentType="application/vnd.ms-office.chartcolorstyle+xml"/>
  <Override PartName="/xl/charts/chart39.xml" ContentType="application/vnd.openxmlformats-officedocument.drawingml.chart+xml"/>
  <Override PartName="/xl/charts/style39.xml" ContentType="application/vnd.ms-office.chartstyle+xml"/>
  <Override PartName="/xl/charts/colors39.xml" ContentType="application/vnd.ms-office.chartcolorstyle+xml"/>
  <Override PartName="/xl/charts/chart40.xml" ContentType="application/vnd.openxmlformats-officedocument.drawingml.chart+xml"/>
  <Override PartName="/xl/charts/style40.xml" ContentType="application/vnd.ms-office.chartstyle+xml"/>
  <Override PartName="/xl/charts/colors40.xml" ContentType="application/vnd.ms-office.chartcolorstyle+xml"/>
  <Override PartName="/xl/charts/chart41.xml" ContentType="application/vnd.openxmlformats-officedocument.drawingml.chart+xml"/>
  <Override PartName="/xl/charts/style41.xml" ContentType="application/vnd.ms-office.chartstyle+xml"/>
  <Override PartName="/xl/charts/colors41.xml" ContentType="application/vnd.ms-office.chartcolorstyle+xml"/>
  <Override PartName="/xl/charts/chart42.xml" ContentType="application/vnd.openxmlformats-officedocument.drawingml.chart+xml"/>
  <Override PartName="/xl/charts/style42.xml" ContentType="application/vnd.ms-office.chartstyle+xml"/>
  <Override PartName="/xl/charts/colors42.xml" ContentType="application/vnd.ms-office.chartcolorstyle+xml"/>
  <Override PartName="/xl/drawings/drawing9.xml" ContentType="application/vnd.openxmlformats-officedocument.drawing+xml"/>
  <Override PartName="/xl/charts/chart43.xml" ContentType="application/vnd.openxmlformats-officedocument.drawingml.chart+xml"/>
  <Override PartName="/xl/charts/style43.xml" ContentType="application/vnd.ms-office.chartstyle+xml"/>
  <Override PartName="/xl/charts/colors43.xml" ContentType="application/vnd.ms-office.chartcolorstyle+xml"/>
  <Override PartName="/xl/charts/chart44.xml" ContentType="application/vnd.openxmlformats-officedocument.drawingml.chart+xml"/>
  <Override PartName="/xl/charts/style44.xml" ContentType="application/vnd.ms-office.chartstyle+xml"/>
  <Override PartName="/xl/charts/colors44.xml" ContentType="application/vnd.ms-office.chartcolorstyle+xml"/>
  <Override PartName="/xl/charts/chart45.xml" ContentType="application/vnd.openxmlformats-officedocument.drawingml.chart+xml"/>
  <Override PartName="/xl/charts/style45.xml" ContentType="application/vnd.ms-office.chartstyle+xml"/>
  <Override PartName="/xl/charts/colors45.xml" ContentType="application/vnd.ms-office.chartcolorstyle+xml"/>
  <Override PartName="/xl/charts/chart46.xml" ContentType="application/vnd.openxmlformats-officedocument.drawingml.chart+xml"/>
  <Override PartName="/xl/charts/style46.xml" ContentType="application/vnd.ms-office.chartstyle+xml"/>
  <Override PartName="/xl/charts/colors46.xml" ContentType="application/vnd.ms-office.chartcolorstyle+xml"/>
  <Override PartName="/xl/charts/chart47.xml" ContentType="application/vnd.openxmlformats-officedocument.drawingml.chart+xml"/>
  <Override PartName="/xl/charts/style47.xml" ContentType="application/vnd.ms-office.chartstyle+xml"/>
  <Override PartName="/xl/charts/colors47.xml" ContentType="application/vnd.ms-office.chartcolorstyle+xml"/>
  <Override PartName="/xl/charts/chart48.xml" ContentType="application/vnd.openxmlformats-officedocument.drawingml.chart+xml"/>
  <Override PartName="/xl/charts/style48.xml" ContentType="application/vnd.ms-office.chartstyle+xml"/>
  <Override PartName="/xl/charts/colors48.xml" ContentType="application/vnd.ms-office.chartcolorstyle+xml"/>
  <Override PartName="/xl/drawings/drawing10.xml" ContentType="application/vnd.openxmlformats-officedocument.drawing+xml"/>
  <Override PartName="/xl/charts/chart49.xml" ContentType="application/vnd.openxmlformats-officedocument.drawingml.chart+xml"/>
  <Override PartName="/xl/charts/style49.xml" ContentType="application/vnd.ms-office.chartstyle+xml"/>
  <Override PartName="/xl/charts/colors49.xml" ContentType="application/vnd.ms-office.chartcolorstyle+xml"/>
  <Override PartName="/xl/charts/chart50.xml" ContentType="application/vnd.openxmlformats-officedocument.drawingml.chart+xml"/>
  <Override PartName="/xl/charts/style50.xml" ContentType="application/vnd.ms-office.chartstyle+xml"/>
  <Override PartName="/xl/charts/colors50.xml" ContentType="application/vnd.ms-office.chartcolorstyle+xml"/>
  <Override PartName="/xl/charts/chart51.xml" ContentType="application/vnd.openxmlformats-officedocument.drawingml.chart+xml"/>
  <Override PartName="/xl/charts/style51.xml" ContentType="application/vnd.ms-office.chartstyle+xml"/>
  <Override PartName="/xl/charts/colors51.xml" ContentType="application/vnd.ms-office.chartcolorstyle+xml"/>
  <Override PartName="/xl/charts/chart52.xml" ContentType="application/vnd.openxmlformats-officedocument.drawingml.chart+xml"/>
  <Override PartName="/xl/charts/style52.xml" ContentType="application/vnd.ms-office.chartstyle+xml"/>
  <Override PartName="/xl/charts/colors52.xml" ContentType="application/vnd.ms-office.chartcolorstyle+xml"/>
  <Override PartName="/xl/charts/chart53.xml" ContentType="application/vnd.openxmlformats-officedocument.drawingml.chart+xml"/>
  <Override PartName="/xl/charts/style53.xml" ContentType="application/vnd.ms-office.chartstyle+xml"/>
  <Override PartName="/xl/charts/colors53.xml" ContentType="application/vnd.ms-office.chartcolorstyle+xml"/>
  <Override PartName="/xl/charts/chart54.xml" ContentType="application/vnd.openxmlformats-officedocument.drawingml.chart+xml"/>
  <Override PartName="/xl/charts/style54.xml" ContentType="application/vnd.ms-office.chartstyle+xml"/>
  <Override PartName="/xl/charts/colors54.xml" ContentType="application/vnd.ms-office.chartcolorstyle+xml"/>
  <Override PartName="/xl/drawings/drawing11.xml" ContentType="application/vnd.openxmlformats-officedocument.drawing+xml"/>
  <Override PartName="/xl/charts/chart55.xml" ContentType="application/vnd.openxmlformats-officedocument.drawingml.chart+xml"/>
  <Override PartName="/xl/charts/style55.xml" ContentType="application/vnd.ms-office.chartstyle+xml"/>
  <Override PartName="/xl/charts/colors55.xml" ContentType="application/vnd.ms-office.chartcolorstyle+xml"/>
  <Override PartName="/xl/charts/chart56.xml" ContentType="application/vnd.openxmlformats-officedocument.drawingml.chart+xml"/>
  <Override PartName="/xl/charts/style56.xml" ContentType="application/vnd.ms-office.chartstyle+xml"/>
  <Override PartName="/xl/charts/colors56.xml" ContentType="application/vnd.ms-office.chartcolorstyle+xml"/>
  <Override PartName="/xl/charts/chart57.xml" ContentType="application/vnd.openxmlformats-officedocument.drawingml.chart+xml"/>
  <Override PartName="/xl/charts/style57.xml" ContentType="application/vnd.ms-office.chartstyle+xml"/>
  <Override PartName="/xl/charts/colors57.xml" ContentType="application/vnd.ms-office.chartcolorstyle+xml"/>
  <Override PartName="/xl/charts/chart58.xml" ContentType="application/vnd.openxmlformats-officedocument.drawingml.chart+xml"/>
  <Override PartName="/xl/charts/style58.xml" ContentType="application/vnd.ms-office.chartstyle+xml"/>
  <Override PartName="/xl/charts/colors58.xml" ContentType="application/vnd.ms-office.chartcolorstyle+xml"/>
  <Override PartName="/xl/charts/chart59.xml" ContentType="application/vnd.openxmlformats-officedocument.drawingml.chart+xml"/>
  <Override PartName="/xl/charts/style59.xml" ContentType="application/vnd.ms-office.chartstyle+xml"/>
  <Override PartName="/xl/charts/colors59.xml" ContentType="application/vnd.ms-office.chartcolorstyle+xml"/>
  <Override PartName="/xl/charts/chart60.xml" ContentType="application/vnd.openxmlformats-officedocument.drawingml.chart+xml"/>
  <Override PartName="/xl/charts/style60.xml" ContentType="application/vnd.ms-office.chartstyle+xml"/>
  <Override PartName="/xl/charts/colors60.xml" ContentType="application/vnd.ms-office.chartcolorstyle+xml"/>
  <Override PartName="/xl/drawings/drawing12.xml" ContentType="application/vnd.openxmlformats-officedocument.drawing+xml"/>
  <Override PartName="/xl/comments2.xml" ContentType="application/vnd.openxmlformats-officedocument.spreadsheetml.comments+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comments3.xml" ContentType="application/vnd.openxmlformats-officedocument.spreadsheetml.comments+xml"/>
  <Override PartName="/xl/drawings/drawing16.xml" ContentType="application/vnd.openxmlformats-officedocument.drawing+xml"/>
  <Override PartName="/xl/comments4.xml" ContentType="application/vnd.openxmlformats-officedocument.spreadsheetml.comments+xml"/>
  <Override PartName="/xl/drawings/drawing17.xml" ContentType="application/vnd.openxmlformats-officedocument.drawing+xml"/>
  <Override PartName="/xl/comments5.xml" ContentType="application/vnd.openxmlformats-officedocument.spreadsheetml.comments+xml"/>
  <Override PartName="/xl/drawings/drawing18.xml" ContentType="application/vnd.openxmlformats-officedocument.drawing+xml"/>
  <Override PartName="/xl/comments6.xml" ContentType="application/vnd.openxmlformats-officedocument.spreadsheetml.comments+xml"/>
  <Override PartName="/xl/drawings/drawing19.xml" ContentType="application/vnd.openxmlformats-officedocument.drawing+xml"/>
  <Override PartName="/xl/comments7.xml" ContentType="application/vnd.openxmlformats-officedocument.spreadsheetml.comments+xml"/>
  <Override PartName="/xl/drawings/drawing20.xml" ContentType="application/vnd.openxmlformats-officedocument.drawing+xml"/>
  <Override PartName="/xl/comments8.xml" ContentType="application/vnd.openxmlformats-officedocument.spreadsheetml.comments+xml"/>
  <Override PartName="/xl/drawings/drawing21.xml" ContentType="application/vnd.openxmlformats-officedocument.drawing+xml"/>
  <Override PartName="/xl/comments9.xml" ContentType="application/vnd.openxmlformats-officedocument.spreadsheetml.comments+xml"/>
  <Override PartName="/xl/drawings/drawing22.xml" ContentType="application/vnd.openxmlformats-officedocument.drawing+xml"/>
  <Override PartName="/xl/comments10.xml" ContentType="application/vnd.openxmlformats-officedocument.spreadsheetml.comments+xml"/>
  <Override PartName="/xl/drawings/drawing23.xml" ContentType="application/vnd.openxmlformats-officedocument.drawing+xml"/>
  <Override PartName="/xl/comments11.xml" ContentType="application/vnd.openxmlformats-officedocument.spreadsheetml.comments+xml"/>
  <Override PartName="/xl/drawings/drawing24.xml" ContentType="application/vnd.openxmlformats-officedocument.drawing+xml"/>
  <Override PartName="/xl/comments12.xml" ContentType="application/vnd.openxmlformats-officedocument.spreadsheetml.comments+xml"/>
  <Override PartName="/xl/drawings/drawing25.xml" ContentType="application/vnd.openxmlformats-officedocument.drawing+xml"/>
  <Override PartName="/xl/drawings/drawing26.xml" ContentType="application/vnd.openxmlformats-officedocument.drawing+xml"/>
  <Override PartName="/xl/comments13.xml" ContentType="application/vnd.openxmlformats-officedocument.spreadsheetml.comments+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comments14.xml" ContentType="application/vnd.openxmlformats-officedocument.spreadsheetml.comments+xml"/>
  <Override PartName="/xl/drawings/drawing30.xml" ContentType="application/vnd.openxmlformats-officedocument.drawing+xml"/>
  <Override PartName="/xl/drawings/drawing31.xml" ContentType="application/vnd.openxmlformats-officedocument.drawing+xml"/>
  <Override PartName="/xl/comments15.xml" ContentType="application/vnd.openxmlformats-officedocument.spreadsheetml.comments+xml"/>
  <Override PartName="/xl/drawings/drawing32.xml" ContentType="application/vnd.openxmlformats-officedocument.drawing+xml"/>
  <Override PartName="/xl/comments16.xml" ContentType="application/vnd.openxmlformats-officedocument.spreadsheetml.comments+xml"/>
  <Override PartName="/xl/drawings/drawing33.xml" ContentType="application/vnd.openxmlformats-officedocument.drawing+xml"/>
  <Override PartName="/xl/comments17.xml" ContentType="application/vnd.openxmlformats-officedocument.spreadsheetml.comments+xml"/>
  <Override PartName="/xl/drawings/drawing34.xml" ContentType="application/vnd.openxmlformats-officedocument.drawing+xml"/>
  <Override PartName="/xl/comments18.xml" ContentType="application/vnd.openxmlformats-officedocument.spreadsheetml.comments+xml"/>
  <Override PartName="/xl/drawings/drawing35.xml" ContentType="application/vnd.openxmlformats-officedocument.drawing+xml"/>
  <Override PartName="/xl/comments19.xml" ContentType="application/vnd.openxmlformats-officedocument.spreadsheetml.comments+xml"/>
  <Override PartName="/xl/drawings/drawing36.xml" ContentType="application/vnd.openxmlformats-officedocument.drawing+xml"/>
  <Override PartName="/xl/comments20.xml" ContentType="application/vnd.openxmlformats-officedocument.spreadsheetml.comments+xml"/>
  <Override PartName="/xl/drawings/drawing37.xml" ContentType="application/vnd.openxmlformats-officedocument.drawing+xml"/>
  <Override PartName="/xl/comments21.xml" ContentType="application/vnd.openxmlformats-officedocument.spreadsheetml.comments+xml"/>
  <Override PartName="/xl/drawings/drawing3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filterPrivacy="1"/>
  <xr:revisionPtr revIDLastSave="0" documentId="8_{A14C30FD-C201-4F9A-9F27-709C056A82C0}" xr6:coauthVersionLast="41" xr6:coauthVersionMax="41" xr10:uidLastSave="{00000000-0000-0000-0000-000000000000}"/>
  <bookViews>
    <workbookView xWindow="-110" yWindow="-110" windowWidth="19420" windowHeight="10420" tabRatio="919" xr2:uid="{00000000-000D-0000-FFFF-FFFF00000000}"/>
  </bookViews>
  <sheets>
    <sheet name="Yhteenvetosivu" sheetId="27" r:id="rId1"/>
    <sheet name="1. Nykyjärjestelmien kartoitus" sheetId="44" r:id="rId2"/>
    <sheet name="2. Konsolidointien aikataulutus" sheetId="35" r:id="rId3"/>
    <sheet name="3.0 Kust.-hyöty-yhteenveto Kaik" sheetId="61" r:id="rId4"/>
    <sheet name="3.0.1 Kust.-hyöty-yhteenveto K1" sheetId="25" r:id="rId5"/>
    <sheet name="3.0.2 Kust.-hyöty-yhteenveto K2" sheetId="62" state="hidden" r:id="rId6"/>
    <sheet name="3.0.3 Kust.-hyöty-yhteenveto K3" sheetId="63" state="hidden" r:id="rId7"/>
    <sheet name="3.0.4 Kust.-hyöty-yhteenveto K4" sheetId="66" state="hidden" r:id="rId8"/>
    <sheet name="3.0.5 Kust.-hyöty-yhteenveto K5" sheetId="67" state="hidden" r:id="rId9"/>
    <sheet name="3.0.6 Kust.-hyöty-yhteenveto K6" sheetId="69" state="hidden" r:id="rId10"/>
    <sheet name="3.0.7 Kust.-hyöty-yhteenveto K7" sheetId="70" state="hidden" r:id="rId11"/>
    <sheet name="3.0.8 Kust.-hyöty-yhteenveto K8" sheetId="71" state="hidden" r:id="rId12"/>
    <sheet name="3.0.9 Kust.-hyöty-yhteenveto K9" sheetId="72" state="hidden" r:id="rId13"/>
    <sheet name="3.1 Järjestelmien nykykulut" sheetId="36" r:id="rId14"/>
    <sheet name="3.2 Nykykulut aikajana" sheetId="2" r:id="rId15"/>
    <sheet name="3.3 Muutoksen ja uudet kust." sheetId="3" r:id="rId16"/>
    <sheet name="3.3.1 Kustannukset K1" sheetId="32" r:id="rId17"/>
    <sheet name="3.3.1 Kustannukset K1 Esimerkki" sheetId="43" r:id="rId18"/>
    <sheet name="3.3.2 Kustannukset K2" sheetId="45" state="hidden" r:id="rId19"/>
    <sheet name="3.3.3 Kustannukset K3" sheetId="46" state="hidden" r:id="rId20"/>
    <sheet name="3.3.4 Kustannukset K4" sheetId="47" state="hidden" r:id="rId21"/>
    <sheet name="3.3.5 Kustannukset K5" sheetId="48" state="hidden" r:id="rId22"/>
    <sheet name="3.3.6 Kustannukset K6" sheetId="49" state="hidden" r:id="rId23"/>
    <sheet name="3.3.7 Kustannukset K7" sheetId="50" state="hidden" r:id="rId24"/>
    <sheet name="3.3.8 Kustannukset K8" sheetId="51" state="hidden" r:id="rId25"/>
    <sheet name="3.3.9 Kustannukset K9" sheetId="52" state="hidden" r:id="rId26"/>
    <sheet name="3.4 Hyödyt yhteenveto" sheetId="5" r:id="rId27"/>
    <sheet name="3.4.1 Hyödyt K1" sheetId="39" r:id="rId28"/>
    <sheet name="3.4.1.1 Tal.hyöty K1.1" sheetId="40" r:id="rId29"/>
    <sheet name="3.4.1.2 Tal.hyöty K1.2" sheetId="42" r:id="rId30"/>
    <sheet name="3.4.2 Hyödyt K2" sheetId="53" state="hidden" r:id="rId31"/>
    <sheet name="3.4.2.1 Tal.hyöty K2.1" sheetId="73" state="hidden" r:id="rId32"/>
    <sheet name="3.4.3 Hyödyt K3" sheetId="54" state="hidden" r:id="rId33"/>
    <sheet name="3.4.4 Hyödyt K4" sheetId="55" state="hidden" r:id="rId34"/>
    <sheet name="3.4.5 Hyödyt K5" sheetId="56" state="hidden" r:id="rId35"/>
    <sheet name="3.4.6 Hyödyt K6" sheetId="57" state="hidden" r:id="rId36"/>
    <sheet name="3.4.7 Hyödyt K7" sheetId="58" state="hidden" r:id="rId37"/>
    <sheet name="3.4.8 Hyödyt K8" sheetId="59" state="hidden" r:id="rId38"/>
    <sheet name="3.4.9 Hyödyt K9" sheetId="60" state="hidden" r:id="rId39"/>
    <sheet name="3.5 Hyötyparametrit" sheetId="4" r:id="rId40"/>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H37" i="43" l="1"/>
  <c r="I37" i="43" s="1"/>
  <c r="J37" i="43" s="1"/>
  <c r="K37" i="43" s="1"/>
  <c r="L37" i="43" s="1"/>
  <c r="M37" i="43" s="1"/>
  <c r="H38" i="43"/>
  <c r="I38" i="43" s="1"/>
  <c r="J38" i="43" s="1"/>
  <c r="K38" i="43" s="1"/>
  <c r="L38" i="43" s="1"/>
  <c r="M38" i="43" s="1"/>
  <c r="I32" i="43"/>
  <c r="J32" i="43" s="1"/>
  <c r="K32" i="43" s="1"/>
  <c r="L32" i="43" s="1"/>
  <c r="M32" i="43" s="1"/>
  <c r="H32" i="43"/>
  <c r="H31" i="43"/>
  <c r="I31" i="43" s="1"/>
  <c r="J31" i="43" s="1"/>
  <c r="K31" i="43" s="1"/>
  <c r="L31" i="43" s="1"/>
  <c r="M31" i="43" s="1"/>
  <c r="A132" i="3" l="1"/>
  <c r="A117" i="3"/>
  <c r="A102" i="3"/>
  <c r="A87" i="3"/>
  <c r="A72" i="3"/>
  <c r="A57" i="3"/>
  <c r="A42" i="3"/>
  <c r="A27" i="3"/>
  <c r="A12" i="3"/>
  <c r="A33" i="73" l="1"/>
  <c r="E6" i="72" l="1"/>
  <c r="E6" i="71"/>
  <c r="E6" i="70"/>
  <c r="E6" i="69"/>
  <c r="E6" i="67"/>
  <c r="E6" i="66"/>
  <c r="E6" i="62"/>
  <c r="E6" i="25"/>
  <c r="E6" i="63"/>
  <c r="L122" i="2"/>
  <c r="L110" i="2"/>
  <c r="L98" i="2"/>
  <c r="L86" i="2"/>
  <c r="L74" i="2"/>
  <c r="L62" i="2"/>
  <c r="L50" i="2"/>
  <c r="L38" i="2"/>
  <c r="L26" i="2"/>
  <c r="D70" i="4" l="1"/>
  <c r="D69" i="4"/>
  <c r="D68" i="4"/>
  <c r="D67" i="4"/>
  <c r="D66" i="4"/>
  <c r="D65" i="4"/>
  <c r="D64" i="4"/>
  <c r="D63" i="4"/>
  <c r="D62" i="4"/>
  <c r="D61" i="4"/>
  <c r="D60" i="4"/>
  <c r="D59" i="4"/>
  <c r="D58" i="4"/>
  <c r="D57" i="4"/>
  <c r="D56" i="4"/>
  <c r="D55" i="4"/>
  <c r="D54" i="4"/>
  <c r="D53" i="4"/>
  <c r="D52" i="4"/>
  <c r="D51" i="4"/>
  <c r="D50" i="4"/>
  <c r="D49" i="4"/>
  <c r="M138" i="3"/>
  <c r="M123" i="3"/>
  <c r="M108" i="3"/>
  <c r="M93" i="3"/>
  <c r="M78" i="3"/>
  <c r="M63" i="3"/>
  <c r="M48" i="3"/>
  <c r="M33" i="3"/>
  <c r="M18" i="3"/>
  <c r="L138" i="3"/>
  <c r="L123" i="3"/>
  <c r="L108" i="3"/>
  <c r="L93" i="3"/>
  <c r="L78" i="3"/>
  <c r="L63" i="3"/>
  <c r="L48" i="3"/>
  <c r="L33" i="3"/>
  <c r="L18" i="3"/>
  <c r="K138" i="3"/>
  <c r="K123" i="3"/>
  <c r="K108" i="3"/>
  <c r="K93" i="3"/>
  <c r="K78" i="3"/>
  <c r="K63" i="3"/>
  <c r="K48" i="3"/>
  <c r="K33" i="3"/>
  <c r="K18" i="3"/>
  <c r="J138" i="3"/>
  <c r="J123" i="3"/>
  <c r="J108" i="3"/>
  <c r="J93" i="3"/>
  <c r="J78" i="3"/>
  <c r="J63" i="3"/>
  <c r="J48" i="3"/>
  <c r="J33" i="3"/>
  <c r="J18" i="3"/>
  <c r="I138" i="3"/>
  <c r="I123" i="3"/>
  <c r="I108" i="3"/>
  <c r="I93" i="3"/>
  <c r="I78" i="3"/>
  <c r="I63" i="3"/>
  <c r="I48" i="3"/>
  <c r="I33" i="3"/>
  <c r="I18" i="3"/>
  <c r="H138" i="3"/>
  <c r="H123" i="3"/>
  <c r="H108" i="3"/>
  <c r="H93" i="3"/>
  <c r="H78" i="3"/>
  <c r="H63" i="3"/>
  <c r="H48" i="3"/>
  <c r="H33" i="3"/>
  <c r="H18" i="3"/>
  <c r="G138" i="3"/>
  <c r="G123" i="3"/>
  <c r="G108" i="3"/>
  <c r="G93" i="3"/>
  <c r="G78" i="3"/>
  <c r="G63" i="3"/>
  <c r="G48" i="3"/>
  <c r="G33" i="3"/>
  <c r="G18" i="3"/>
  <c r="F138" i="3"/>
  <c r="F123" i="3"/>
  <c r="F108" i="3"/>
  <c r="F93" i="3"/>
  <c r="F78" i="3"/>
  <c r="F63" i="3"/>
  <c r="F48" i="3"/>
  <c r="F33" i="3"/>
  <c r="F18" i="3"/>
  <c r="D138" i="3"/>
  <c r="D123" i="3"/>
  <c r="D108" i="3"/>
  <c r="D93" i="3"/>
  <c r="D78" i="3"/>
  <c r="D63" i="3"/>
  <c r="D48" i="3"/>
  <c r="D33" i="3"/>
  <c r="D18" i="3"/>
  <c r="E138" i="3"/>
  <c r="E123" i="3"/>
  <c r="E108" i="3"/>
  <c r="E93" i="3"/>
  <c r="E78" i="3"/>
  <c r="E63" i="3"/>
  <c r="E48" i="3"/>
  <c r="E33" i="3"/>
  <c r="E18" i="3"/>
  <c r="N78" i="3" l="1"/>
  <c r="N138" i="3"/>
  <c r="N18" i="3"/>
  <c r="N33" i="3"/>
  <c r="N63" i="3"/>
  <c r="N93" i="3"/>
  <c r="N108" i="3"/>
  <c r="N123" i="3"/>
  <c r="N48" i="3"/>
  <c r="L35" i="36" l="1"/>
  <c r="L34" i="36"/>
  <c r="L33" i="36"/>
  <c r="L32" i="36"/>
  <c r="L31" i="36"/>
  <c r="L30" i="36"/>
  <c r="L245" i="5" l="1"/>
  <c r="K245" i="5"/>
  <c r="J245" i="5"/>
  <c r="I245" i="5"/>
  <c r="H245" i="5"/>
  <c r="G245" i="5"/>
  <c r="F245" i="5"/>
  <c r="E245" i="5"/>
  <c r="M245" i="5" s="1"/>
  <c r="D245" i="5"/>
  <c r="C245" i="5"/>
  <c r="L244" i="5"/>
  <c r="K244" i="5"/>
  <c r="J244" i="5"/>
  <c r="I244" i="5"/>
  <c r="H244" i="5"/>
  <c r="G244" i="5"/>
  <c r="F244" i="5"/>
  <c r="E244" i="5"/>
  <c r="D244" i="5"/>
  <c r="C244" i="5"/>
  <c r="L243" i="5"/>
  <c r="K243" i="5"/>
  <c r="J243" i="5"/>
  <c r="I243" i="5"/>
  <c r="H243" i="5"/>
  <c r="G243" i="5"/>
  <c r="F243" i="5"/>
  <c r="E243" i="5"/>
  <c r="D243" i="5"/>
  <c r="C243" i="5"/>
  <c r="L242" i="5"/>
  <c r="K52" i="72" s="1"/>
  <c r="K242" i="5"/>
  <c r="J242" i="5"/>
  <c r="I242" i="5"/>
  <c r="H242" i="5"/>
  <c r="G52" i="72" s="1"/>
  <c r="G242" i="5"/>
  <c r="F52" i="72" s="1"/>
  <c r="F242" i="5"/>
  <c r="E242" i="5"/>
  <c r="D242" i="5"/>
  <c r="C52" i="72" s="1"/>
  <c r="C242" i="5"/>
  <c r="L241" i="5"/>
  <c r="K241" i="5"/>
  <c r="J241" i="5"/>
  <c r="I241" i="5"/>
  <c r="H241" i="5"/>
  <c r="G241" i="5"/>
  <c r="F241" i="5"/>
  <c r="E241" i="5"/>
  <c r="D241" i="5"/>
  <c r="C241" i="5"/>
  <c r="L240" i="5"/>
  <c r="K240" i="5"/>
  <c r="K246" i="5" s="1"/>
  <c r="J240" i="5"/>
  <c r="I240" i="5"/>
  <c r="H240" i="5"/>
  <c r="G240" i="5"/>
  <c r="F240" i="5"/>
  <c r="E240" i="5"/>
  <c r="D240" i="5"/>
  <c r="C240" i="5"/>
  <c r="M240" i="5" s="1"/>
  <c r="L239" i="5"/>
  <c r="K239" i="5"/>
  <c r="J239" i="5"/>
  <c r="I51" i="72" s="1"/>
  <c r="I239" i="5"/>
  <c r="H239" i="5"/>
  <c r="G239" i="5"/>
  <c r="F239" i="5"/>
  <c r="E51" i="72" s="1"/>
  <c r="E239" i="5"/>
  <c r="D239" i="5"/>
  <c r="C239" i="5"/>
  <c r="L233" i="5"/>
  <c r="K233" i="5"/>
  <c r="J233" i="5"/>
  <c r="I233" i="5"/>
  <c r="H233" i="5"/>
  <c r="G233" i="5"/>
  <c r="F233" i="5"/>
  <c r="E233" i="5"/>
  <c r="D233" i="5"/>
  <c r="C233" i="5"/>
  <c r="L232" i="5"/>
  <c r="K232" i="5"/>
  <c r="J232" i="5"/>
  <c r="I232" i="5"/>
  <c r="H232" i="5"/>
  <c r="G232" i="5"/>
  <c r="F232" i="5"/>
  <c r="E232" i="5"/>
  <c r="D232" i="5"/>
  <c r="C232" i="5"/>
  <c r="L231" i="5"/>
  <c r="K231" i="5"/>
  <c r="J231" i="5"/>
  <c r="I231" i="5"/>
  <c r="H231" i="5"/>
  <c r="G231" i="5"/>
  <c r="F231" i="5"/>
  <c r="E231" i="5"/>
  <c r="D231" i="5"/>
  <c r="C231" i="5"/>
  <c r="L230" i="5"/>
  <c r="K230" i="5"/>
  <c r="J230" i="5"/>
  <c r="I17" i="72" s="1"/>
  <c r="I230" i="5"/>
  <c r="H17" i="72" s="1"/>
  <c r="H230" i="5"/>
  <c r="G230" i="5"/>
  <c r="F230" i="5"/>
  <c r="E17" i="72" s="1"/>
  <c r="E230" i="5"/>
  <c r="D17" i="72" s="1"/>
  <c r="D230" i="5"/>
  <c r="C230" i="5"/>
  <c r="L229" i="5"/>
  <c r="K229" i="5"/>
  <c r="J229" i="5"/>
  <c r="I229" i="5"/>
  <c r="H229" i="5"/>
  <c r="G229" i="5"/>
  <c r="F229" i="5"/>
  <c r="E229" i="5"/>
  <c r="D229" i="5"/>
  <c r="C229" i="5"/>
  <c r="M229" i="5" s="1"/>
  <c r="L228" i="5"/>
  <c r="K228" i="5"/>
  <c r="J228" i="5"/>
  <c r="I228" i="5"/>
  <c r="H228" i="5"/>
  <c r="G228" i="5"/>
  <c r="F228" i="5"/>
  <c r="E228" i="5"/>
  <c r="D228" i="5"/>
  <c r="C228" i="5"/>
  <c r="L227" i="5"/>
  <c r="K227" i="5"/>
  <c r="J16" i="72" s="1"/>
  <c r="J227" i="5"/>
  <c r="I227" i="5"/>
  <c r="H227" i="5"/>
  <c r="G227" i="5"/>
  <c r="F227" i="5"/>
  <c r="E227" i="5"/>
  <c r="D227" i="5"/>
  <c r="C16" i="72" s="1"/>
  <c r="C227" i="5"/>
  <c r="B16" i="72" s="1"/>
  <c r="L218" i="5"/>
  <c r="K218" i="5"/>
  <c r="J218" i="5"/>
  <c r="I218" i="5"/>
  <c r="H218" i="5"/>
  <c r="G218" i="5"/>
  <c r="F218" i="5"/>
  <c r="E218" i="5"/>
  <c r="M218" i="5" s="1"/>
  <c r="D218" i="5"/>
  <c r="C218" i="5"/>
  <c r="L217" i="5"/>
  <c r="K217" i="5"/>
  <c r="J217" i="5"/>
  <c r="I217" i="5"/>
  <c r="H217" i="5"/>
  <c r="G217" i="5"/>
  <c r="F217" i="5"/>
  <c r="E217" i="5"/>
  <c r="D217" i="5"/>
  <c r="C217" i="5"/>
  <c r="M217" i="5" s="1"/>
  <c r="L216" i="5"/>
  <c r="K216" i="5"/>
  <c r="J216" i="5"/>
  <c r="I216" i="5"/>
  <c r="H216" i="5"/>
  <c r="G216" i="5"/>
  <c r="F216" i="5"/>
  <c r="E216" i="5"/>
  <c r="M216" i="5" s="1"/>
  <c r="D216" i="5"/>
  <c r="C216" i="5"/>
  <c r="L215" i="5"/>
  <c r="K52" i="71" s="1"/>
  <c r="K215" i="5"/>
  <c r="J52" i="71" s="1"/>
  <c r="J215" i="5"/>
  <c r="I215" i="5"/>
  <c r="H215" i="5"/>
  <c r="G52" i="71" s="1"/>
  <c r="G215" i="5"/>
  <c r="F52" i="71" s="1"/>
  <c r="F215" i="5"/>
  <c r="E215" i="5"/>
  <c r="D215" i="5"/>
  <c r="C52" i="71" s="1"/>
  <c r="C215" i="5"/>
  <c r="L214" i="5"/>
  <c r="K214" i="5"/>
  <c r="J214" i="5"/>
  <c r="I214" i="5"/>
  <c r="H214" i="5"/>
  <c r="G214" i="5"/>
  <c r="F214" i="5"/>
  <c r="E214" i="5"/>
  <c r="M214" i="5" s="1"/>
  <c r="D214" i="5"/>
  <c r="C214" i="5"/>
  <c r="L213" i="5"/>
  <c r="K213" i="5"/>
  <c r="J213" i="5"/>
  <c r="I213" i="5"/>
  <c r="H213" i="5"/>
  <c r="G213" i="5"/>
  <c r="F213" i="5"/>
  <c r="E213" i="5"/>
  <c r="D213" i="5"/>
  <c r="C213" i="5"/>
  <c r="L212" i="5"/>
  <c r="K212" i="5"/>
  <c r="J212" i="5"/>
  <c r="I51" i="71" s="1"/>
  <c r="I212" i="5"/>
  <c r="H51" i="71" s="1"/>
  <c r="H212" i="5"/>
  <c r="G212" i="5"/>
  <c r="F212" i="5"/>
  <c r="E212" i="5"/>
  <c r="D212" i="5"/>
  <c r="C212" i="5"/>
  <c r="L206" i="5"/>
  <c r="K206" i="5"/>
  <c r="J206" i="5"/>
  <c r="I206" i="5"/>
  <c r="H206" i="5"/>
  <c r="G206" i="5"/>
  <c r="F206" i="5"/>
  <c r="E206" i="5"/>
  <c r="D206" i="5"/>
  <c r="C206" i="5"/>
  <c r="L205" i="5"/>
  <c r="K205" i="5"/>
  <c r="J205" i="5"/>
  <c r="I205" i="5"/>
  <c r="H205" i="5"/>
  <c r="G205" i="5"/>
  <c r="F205" i="5"/>
  <c r="E205" i="5"/>
  <c r="D205" i="5"/>
  <c r="C205" i="5"/>
  <c r="L204" i="5"/>
  <c r="K204" i="5"/>
  <c r="J204" i="5"/>
  <c r="I204" i="5"/>
  <c r="H204" i="5"/>
  <c r="G204" i="5"/>
  <c r="F204" i="5"/>
  <c r="E204" i="5"/>
  <c r="D204" i="5"/>
  <c r="C204" i="5"/>
  <c r="L203" i="5"/>
  <c r="K203" i="5"/>
  <c r="J203" i="5"/>
  <c r="I17" i="71" s="1"/>
  <c r="I203" i="5"/>
  <c r="H17" i="71" s="1"/>
  <c r="H203" i="5"/>
  <c r="G203" i="5"/>
  <c r="F203" i="5"/>
  <c r="E17" i="71" s="1"/>
  <c r="E203" i="5"/>
  <c r="D17" i="71" s="1"/>
  <c r="D203" i="5"/>
  <c r="C203" i="5"/>
  <c r="L202" i="5"/>
  <c r="K202" i="5"/>
  <c r="J202" i="5"/>
  <c r="I202" i="5"/>
  <c r="H202" i="5"/>
  <c r="G202" i="5"/>
  <c r="F202" i="5"/>
  <c r="E202" i="5"/>
  <c r="D202" i="5"/>
  <c r="C202" i="5"/>
  <c r="M202" i="5" s="1"/>
  <c r="L201" i="5"/>
  <c r="K201" i="5"/>
  <c r="J201" i="5"/>
  <c r="I201" i="5"/>
  <c r="H201" i="5"/>
  <c r="G201" i="5"/>
  <c r="F201" i="5"/>
  <c r="E201" i="5"/>
  <c r="D201" i="5"/>
  <c r="C201" i="5"/>
  <c r="L200" i="5"/>
  <c r="K16" i="71" s="1"/>
  <c r="K200" i="5"/>
  <c r="J16" i="71" s="1"/>
  <c r="J200" i="5"/>
  <c r="I200" i="5"/>
  <c r="H200" i="5"/>
  <c r="G200" i="5"/>
  <c r="F16" i="71" s="1"/>
  <c r="F200" i="5"/>
  <c r="E200" i="5"/>
  <c r="D200" i="5"/>
  <c r="C200" i="5"/>
  <c r="B16" i="71" s="1"/>
  <c r="L191" i="5"/>
  <c r="K191" i="5"/>
  <c r="J191" i="5"/>
  <c r="I191" i="5"/>
  <c r="H191" i="5"/>
  <c r="G191" i="5"/>
  <c r="F191" i="5"/>
  <c r="E191" i="5"/>
  <c r="D191" i="5"/>
  <c r="C191" i="5"/>
  <c r="L190" i="5"/>
  <c r="K190" i="5"/>
  <c r="J190" i="5"/>
  <c r="I190" i="5"/>
  <c r="H190" i="5"/>
  <c r="G190" i="5"/>
  <c r="F190" i="5"/>
  <c r="E190" i="5"/>
  <c r="D190" i="5"/>
  <c r="C190" i="5"/>
  <c r="L189" i="5"/>
  <c r="K189" i="5"/>
  <c r="J189" i="5"/>
  <c r="I189" i="5"/>
  <c r="H189" i="5"/>
  <c r="G189" i="5"/>
  <c r="F189" i="5"/>
  <c r="E189" i="5"/>
  <c r="D189" i="5"/>
  <c r="C189" i="5"/>
  <c r="L188" i="5"/>
  <c r="K52" i="70" s="1"/>
  <c r="K188" i="5"/>
  <c r="J52" i="70" s="1"/>
  <c r="J188" i="5"/>
  <c r="I188" i="5"/>
  <c r="H188" i="5"/>
  <c r="G52" i="70" s="1"/>
  <c r="G188" i="5"/>
  <c r="F52" i="70" s="1"/>
  <c r="F188" i="5"/>
  <c r="E188" i="5"/>
  <c r="D188" i="5"/>
  <c r="C52" i="70" s="1"/>
  <c r="C188" i="5"/>
  <c r="L187" i="5"/>
  <c r="K187" i="5"/>
  <c r="J187" i="5"/>
  <c r="I187" i="5"/>
  <c r="H187" i="5"/>
  <c r="G187" i="5"/>
  <c r="F187" i="5"/>
  <c r="E187" i="5"/>
  <c r="D187" i="5"/>
  <c r="C187" i="5"/>
  <c r="L186" i="5"/>
  <c r="K186" i="5"/>
  <c r="J186" i="5"/>
  <c r="I186" i="5"/>
  <c r="H186" i="5"/>
  <c r="G186" i="5"/>
  <c r="F186" i="5"/>
  <c r="E186" i="5"/>
  <c r="D186" i="5"/>
  <c r="C186" i="5"/>
  <c r="M186" i="5" s="1"/>
  <c r="L185" i="5"/>
  <c r="K185" i="5"/>
  <c r="J185" i="5"/>
  <c r="I185" i="5"/>
  <c r="H185" i="5"/>
  <c r="G185" i="5"/>
  <c r="F185" i="5"/>
  <c r="E51" i="70" s="1"/>
  <c r="E185" i="5"/>
  <c r="D185" i="5"/>
  <c r="C185" i="5"/>
  <c r="L179" i="5"/>
  <c r="K179" i="5"/>
  <c r="J179" i="5"/>
  <c r="I179" i="5"/>
  <c r="H179" i="5"/>
  <c r="G179" i="5"/>
  <c r="F179" i="5"/>
  <c r="E179" i="5"/>
  <c r="D179" i="5"/>
  <c r="C179" i="5"/>
  <c r="M179" i="5" s="1"/>
  <c r="L178" i="5"/>
  <c r="K178" i="5"/>
  <c r="J178" i="5"/>
  <c r="I178" i="5"/>
  <c r="H178" i="5"/>
  <c r="G178" i="5"/>
  <c r="F178" i="5"/>
  <c r="E178" i="5"/>
  <c r="D178" i="5"/>
  <c r="C178" i="5"/>
  <c r="L177" i="5"/>
  <c r="K177" i="5"/>
  <c r="J177" i="5"/>
  <c r="I177" i="5"/>
  <c r="H177" i="5"/>
  <c r="G177" i="5"/>
  <c r="F177" i="5"/>
  <c r="E177" i="5"/>
  <c r="D177" i="5"/>
  <c r="C177" i="5"/>
  <c r="M177" i="5" s="1"/>
  <c r="L176" i="5"/>
  <c r="K176" i="5"/>
  <c r="J176" i="5"/>
  <c r="I17" i="70" s="1"/>
  <c r="I176" i="5"/>
  <c r="H17" i="70" s="1"/>
  <c r="H176" i="5"/>
  <c r="G176" i="5"/>
  <c r="F176" i="5"/>
  <c r="E17" i="70" s="1"/>
  <c r="E176" i="5"/>
  <c r="D17" i="70" s="1"/>
  <c r="D176" i="5"/>
  <c r="C176" i="5"/>
  <c r="L175" i="5"/>
  <c r="K175" i="5"/>
  <c r="J175" i="5"/>
  <c r="I175" i="5"/>
  <c r="H175" i="5"/>
  <c r="G175" i="5"/>
  <c r="F175" i="5"/>
  <c r="E175" i="5"/>
  <c r="D175" i="5"/>
  <c r="C175" i="5"/>
  <c r="L174" i="5"/>
  <c r="K174" i="5"/>
  <c r="J174" i="5"/>
  <c r="I174" i="5"/>
  <c r="H174" i="5"/>
  <c r="G174" i="5"/>
  <c r="F174" i="5"/>
  <c r="E174" i="5"/>
  <c r="E180" i="5" s="1"/>
  <c r="D174" i="5"/>
  <c r="C174" i="5"/>
  <c r="L173" i="5"/>
  <c r="K16" i="70" s="1"/>
  <c r="K173" i="5"/>
  <c r="J16" i="70" s="1"/>
  <c r="J173" i="5"/>
  <c r="I173" i="5"/>
  <c r="H173" i="5"/>
  <c r="G173" i="5"/>
  <c r="F173" i="5"/>
  <c r="E173" i="5"/>
  <c r="D173" i="5"/>
  <c r="C173" i="5"/>
  <c r="B16" i="70" s="1"/>
  <c r="L164" i="5"/>
  <c r="K164" i="5"/>
  <c r="J164" i="5"/>
  <c r="I164" i="5"/>
  <c r="H164" i="5"/>
  <c r="G164" i="5"/>
  <c r="F164" i="5"/>
  <c r="E164" i="5"/>
  <c r="D164" i="5"/>
  <c r="C164" i="5"/>
  <c r="L163" i="5"/>
  <c r="K163" i="5"/>
  <c r="J163" i="5"/>
  <c r="I163" i="5"/>
  <c r="H163" i="5"/>
  <c r="G163" i="5"/>
  <c r="F163" i="5"/>
  <c r="E163" i="5"/>
  <c r="D163" i="5"/>
  <c r="C163" i="5"/>
  <c r="M163" i="5" s="1"/>
  <c r="L162" i="5"/>
  <c r="K162" i="5"/>
  <c r="J162" i="5"/>
  <c r="I162" i="5"/>
  <c r="H162" i="5"/>
  <c r="G162" i="5"/>
  <c r="F162" i="5"/>
  <c r="E162" i="5"/>
  <c r="M162" i="5" s="1"/>
  <c r="D162" i="5"/>
  <c r="C162" i="5"/>
  <c r="L161" i="5"/>
  <c r="K52" i="69" s="1"/>
  <c r="K161" i="5"/>
  <c r="J52" i="69" s="1"/>
  <c r="J161" i="5"/>
  <c r="I161" i="5"/>
  <c r="H161" i="5"/>
  <c r="G52" i="69" s="1"/>
  <c r="G161" i="5"/>
  <c r="F52" i="69" s="1"/>
  <c r="F161" i="5"/>
  <c r="E161" i="5"/>
  <c r="D161" i="5"/>
  <c r="C52" i="69" s="1"/>
  <c r="C161" i="5"/>
  <c r="L160" i="5"/>
  <c r="K160" i="5"/>
  <c r="J160" i="5"/>
  <c r="I160" i="5"/>
  <c r="H160" i="5"/>
  <c r="G160" i="5"/>
  <c r="F160" i="5"/>
  <c r="E160" i="5"/>
  <c r="D160" i="5"/>
  <c r="C160" i="5"/>
  <c r="L159" i="5"/>
  <c r="K159" i="5"/>
  <c r="J159" i="5"/>
  <c r="I159" i="5"/>
  <c r="H159" i="5"/>
  <c r="G159" i="5"/>
  <c r="F159" i="5"/>
  <c r="E159" i="5"/>
  <c r="D159" i="5"/>
  <c r="C159" i="5"/>
  <c r="L158" i="5"/>
  <c r="K158" i="5"/>
  <c r="J158" i="5"/>
  <c r="I158" i="5"/>
  <c r="H158" i="5"/>
  <c r="G158" i="5"/>
  <c r="F158" i="5"/>
  <c r="E51" i="69" s="1"/>
  <c r="E158" i="5"/>
  <c r="D158" i="5"/>
  <c r="C158" i="5"/>
  <c r="L152" i="5"/>
  <c r="K152" i="5"/>
  <c r="J152" i="5"/>
  <c r="I152" i="5"/>
  <c r="H152" i="5"/>
  <c r="G152" i="5"/>
  <c r="F152" i="5"/>
  <c r="E152" i="5"/>
  <c r="D152" i="5"/>
  <c r="C152" i="5"/>
  <c r="M152" i="5" s="1"/>
  <c r="L151" i="5"/>
  <c r="K151" i="5"/>
  <c r="J151" i="5"/>
  <c r="I151" i="5"/>
  <c r="H151" i="5"/>
  <c r="G151" i="5"/>
  <c r="F151" i="5"/>
  <c r="E151" i="5"/>
  <c r="D151" i="5"/>
  <c r="C151" i="5"/>
  <c r="L150" i="5"/>
  <c r="K150" i="5"/>
  <c r="J150" i="5"/>
  <c r="I150" i="5"/>
  <c r="H150" i="5"/>
  <c r="G150" i="5"/>
  <c r="F150" i="5"/>
  <c r="E150" i="5"/>
  <c r="D150" i="5"/>
  <c r="C150" i="5"/>
  <c r="L149" i="5"/>
  <c r="K149" i="5"/>
  <c r="J149" i="5"/>
  <c r="I17" i="69" s="1"/>
  <c r="I149" i="5"/>
  <c r="H17" i="69" s="1"/>
  <c r="H149" i="5"/>
  <c r="G149" i="5"/>
  <c r="F149" i="5"/>
  <c r="E17" i="69" s="1"/>
  <c r="E149" i="5"/>
  <c r="D149" i="5"/>
  <c r="C149" i="5"/>
  <c r="L148" i="5"/>
  <c r="K148" i="5"/>
  <c r="J148" i="5"/>
  <c r="I148" i="5"/>
  <c r="H148" i="5"/>
  <c r="G148" i="5"/>
  <c r="F148" i="5"/>
  <c r="E148" i="5"/>
  <c r="D148" i="5"/>
  <c r="C148" i="5"/>
  <c r="L147" i="5"/>
  <c r="K147" i="5"/>
  <c r="J147" i="5"/>
  <c r="I147" i="5"/>
  <c r="H147" i="5"/>
  <c r="G147" i="5"/>
  <c r="F147" i="5"/>
  <c r="E147" i="5"/>
  <c r="D147" i="5"/>
  <c r="C147" i="5"/>
  <c r="L146" i="5"/>
  <c r="K16" i="69" s="1"/>
  <c r="K146" i="5"/>
  <c r="J16" i="69" s="1"/>
  <c r="J146" i="5"/>
  <c r="I146" i="5"/>
  <c r="H146" i="5"/>
  <c r="G146" i="5"/>
  <c r="F146" i="5"/>
  <c r="E146" i="5"/>
  <c r="D146" i="5"/>
  <c r="C146" i="5"/>
  <c r="L137" i="5"/>
  <c r="K137" i="5"/>
  <c r="J137" i="5"/>
  <c r="I137" i="5"/>
  <c r="H137" i="5"/>
  <c r="G137" i="5"/>
  <c r="F137" i="5"/>
  <c r="E137" i="5"/>
  <c r="M137" i="5" s="1"/>
  <c r="D137" i="5"/>
  <c r="C137" i="5"/>
  <c r="L136" i="5"/>
  <c r="K136" i="5"/>
  <c r="J136" i="5"/>
  <c r="I136" i="5"/>
  <c r="H136" i="5"/>
  <c r="G136" i="5"/>
  <c r="F136" i="5"/>
  <c r="E136" i="5"/>
  <c r="D136" i="5"/>
  <c r="C136" i="5"/>
  <c r="M136" i="5" s="1"/>
  <c r="L135" i="5"/>
  <c r="K135" i="5"/>
  <c r="J135" i="5"/>
  <c r="I135" i="5"/>
  <c r="H135" i="5"/>
  <c r="G135" i="5"/>
  <c r="F135" i="5"/>
  <c r="E135" i="5"/>
  <c r="D135" i="5"/>
  <c r="C135" i="5"/>
  <c r="L134" i="5"/>
  <c r="K52" i="67" s="1"/>
  <c r="K134" i="5"/>
  <c r="J52" i="67" s="1"/>
  <c r="J134" i="5"/>
  <c r="I134" i="5"/>
  <c r="H134" i="5"/>
  <c r="G52" i="67" s="1"/>
  <c r="G134" i="5"/>
  <c r="F52" i="67" s="1"/>
  <c r="F134" i="5"/>
  <c r="E134" i="5"/>
  <c r="D134" i="5"/>
  <c r="C52" i="67" s="1"/>
  <c r="C134" i="5"/>
  <c r="L133" i="5"/>
  <c r="K133" i="5"/>
  <c r="J133" i="5"/>
  <c r="I133" i="5"/>
  <c r="H133" i="5"/>
  <c r="G133" i="5"/>
  <c r="F133" i="5"/>
  <c r="E133" i="5"/>
  <c r="M133" i="5" s="1"/>
  <c r="D133" i="5"/>
  <c r="C133" i="5"/>
  <c r="L132" i="5"/>
  <c r="L138" i="5" s="1"/>
  <c r="K132" i="5"/>
  <c r="K138" i="5" s="1"/>
  <c r="J132" i="5"/>
  <c r="I132" i="5"/>
  <c r="H132" i="5"/>
  <c r="G132" i="5"/>
  <c r="F132" i="5"/>
  <c r="E132" i="5"/>
  <c r="D132" i="5"/>
  <c r="C132" i="5"/>
  <c r="M132" i="5" s="1"/>
  <c r="L131" i="5"/>
  <c r="K131" i="5"/>
  <c r="J131" i="5"/>
  <c r="I51" i="67" s="1"/>
  <c r="I131" i="5"/>
  <c r="H131" i="5"/>
  <c r="G131" i="5"/>
  <c r="F131" i="5"/>
  <c r="E131" i="5"/>
  <c r="D131" i="5"/>
  <c r="C131" i="5"/>
  <c r="L125" i="5"/>
  <c r="K125" i="5"/>
  <c r="J125" i="5"/>
  <c r="I125" i="5"/>
  <c r="H125" i="5"/>
  <c r="G125" i="5"/>
  <c r="F125" i="5"/>
  <c r="E125" i="5"/>
  <c r="D125" i="5"/>
  <c r="C125" i="5"/>
  <c r="L124" i="5"/>
  <c r="K124" i="5"/>
  <c r="J124" i="5"/>
  <c r="I124" i="5"/>
  <c r="H124" i="5"/>
  <c r="G124" i="5"/>
  <c r="F124" i="5"/>
  <c r="E124" i="5"/>
  <c r="D124" i="5"/>
  <c r="C124" i="5"/>
  <c r="L123" i="5"/>
  <c r="K123" i="5"/>
  <c r="J123" i="5"/>
  <c r="I123" i="5"/>
  <c r="H123" i="5"/>
  <c r="G123" i="5"/>
  <c r="F123" i="5"/>
  <c r="E123" i="5"/>
  <c r="D123" i="5"/>
  <c r="C123" i="5"/>
  <c r="M123" i="5" s="1"/>
  <c r="L122" i="5"/>
  <c r="K122" i="5"/>
  <c r="J122" i="5"/>
  <c r="I17" i="67" s="1"/>
  <c r="I122" i="5"/>
  <c r="H17" i="67" s="1"/>
  <c r="H122" i="5"/>
  <c r="G122" i="5"/>
  <c r="F122" i="5"/>
  <c r="E17" i="67" s="1"/>
  <c r="E122" i="5"/>
  <c r="D17" i="67" s="1"/>
  <c r="D122" i="5"/>
  <c r="C122" i="5"/>
  <c r="L121" i="5"/>
  <c r="K121" i="5"/>
  <c r="J121" i="5"/>
  <c r="I121" i="5"/>
  <c r="H121" i="5"/>
  <c r="G121" i="5"/>
  <c r="F121" i="5"/>
  <c r="E121" i="5"/>
  <c r="D121" i="5"/>
  <c r="C121" i="5"/>
  <c r="M121" i="5" s="1"/>
  <c r="L120" i="5"/>
  <c r="K120" i="5"/>
  <c r="J120" i="5"/>
  <c r="I120" i="5"/>
  <c r="H120" i="5"/>
  <c r="G120" i="5"/>
  <c r="F120" i="5"/>
  <c r="E120" i="5"/>
  <c r="D120" i="5"/>
  <c r="C120" i="5"/>
  <c r="L119" i="5"/>
  <c r="K119" i="5"/>
  <c r="J119" i="5"/>
  <c r="I119" i="5"/>
  <c r="H119" i="5"/>
  <c r="G119" i="5"/>
  <c r="F119" i="5"/>
  <c r="E119" i="5"/>
  <c r="D119" i="5"/>
  <c r="C119" i="5"/>
  <c r="L110" i="5"/>
  <c r="K110" i="5"/>
  <c r="J110" i="5"/>
  <c r="I110" i="5"/>
  <c r="H110" i="5"/>
  <c r="G110" i="5"/>
  <c r="F110" i="5"/>
  <c r="E110" i="5"/>
  <c r="D110" i="5"/>
  <c r="C110" i="5"/>
  <c r="L109" i="5"/>
  <c r="K109" i="5"/>
  <c r="J109" i="5"/>
  <c r="I109" i="5"/>
  <c r="H109" i="5"/>
  <c r="G109" i="5"/>
  <c r="F109" i="5"/>
  <c r="E109" i="5"/>
  <c r="D109" i="5"/>
  <c r="C109" i="5"/>
  <c r="M109" i="5" s="1"/>
  <c r="L108" i="5"/>
  <c r="K108" i="5"/>
  <c r="J108" i="5"/>
  <c r="I108" i="5"/>
  <c r="H108" i="5"/>
  <c r="G108" i="5"/>
  <c r="F108" i="5"/>
  <c r="E108" i="5"/>
  <c r="D108" i="5"/>
  <c r="C108" i="5"/>
  <c r="L107" i="5"/>
  <c r="K52" i="66" s="1"/>
  <c r="K107" i="5"/>
  <c r="J52" i="66" s="1"/>
  <c r="J107" i="5"/>
  <c r="I107" i="5"/>
  <c r="H107" i="5"/>
  <c r="G52" i="66" s="1"/>
  <c r="G107" i="5"/>
  <c r="F52" i="66" s="1"/>
  <c r="F107" i="5"/>
  <c r="E107" i="5"/>
  <c r="D107" i="5"/>
  <c r="C52" i="66" s="1"/>
  <c r="C107" i="5"/>
  <c r="B52" i="66" s="1"/>
  <c r="L106" i="5"/>
  <c r="K106" i="5"/>
  <c r="J106" i="5"/>
  <c r="I106" i="5"/>
  <c r="H106" i="5"/>
  <c r="G106" i="5"/>
  <c r="F106" i="5"/>
  <c r="E106" i="5"/>
  <c r="D106" i="5"/>
  <c r="C106" i="5"/>
  <c r="L105" i="5"/>
  <c r="K105" i="5"/>
  <c r="J105" i="5"/>
  <c r="I105" i="5"/>
  <c r="H105" i="5"/>
  <c r="G105" i="5"/>
  <c r="G111" i="5" s="1"/>
  <c r="F105" i="5"/>
  <c r="E105" i="5"/>
  <c r="D105" i="5"/>
  <c r="C105" i="5"/>
  <c r="L104" i="5"/>
  <c r="K104" i="5"/>
  <c r="J104" i="5"/>
  <c r="I104" i="5"/>
  <c r="H51" i="66" s="1"/>
  <c r="H104" i="5"/>
  <c r="G104" i="5"/>
  <c r="F104" i="5"/>
  <c r="E104" i="5"/>
  <c r="D51" i="66" s="1"/>
  <c r="D104" i="5"/>
  <c r="C104" i="5"/>
  <c r="L98" i="5"/>
  <c r="K98" i="5"/>
  <c r="J98" i="5"/>
  <c r="I98" i="5"/>
  <c r="H98" i="5"/>
  <c r="G98" i="5"/>
  <c r="F98" i="5"/>
  <c r="E98" i="5"/>
  <c r="D98" i="5"/>
  <c r="C98" i="5"/>
  <c r="M98" i="5" s="1"/>
  <c r="L97" i="5"/>
  <c r="K97" i="5"/>
  <c r="J97" i="5"/>
  <c r="I97" i="5"/>
  <c r="H97" i="5"/>
  <c r="G97" i="5"/>
  <c r="F97" i="5"/>
  <c r="E97" i="5"/>
  <c r="D97" i="5"/>
  <c r="C97" i="5"/>
  <c r="L96" i="5"/>
  <c r="K96" i="5"/>
  <c r="J96" i="5"/>
  <c r="I96" i="5"/>
  <c r="H96" i="5"/>
  <c r="G96" i="5"/>
  <c r="F96" i="5"/>
  <c r="E96" i="5"/>
  <c r="D96" i="5"/>
  <c r="C96" i="5"/>
  <c r="M96" i="5" s="1"/>
  <c r="L95" i="5"/>
  <c r="K95" i="5"/>
  <c r="J95" i="5"/>
  <c r="I95" i="5"/>
  <c r="H17" i="66" s="1"/>
  <c r="H95" i="5"/>
  <c r="G95" i="5"/>
  <c r="F95" i="5"/>
  <c r="E17" i="66" s="1"/>
  <c r="E95" i="5"/>
  <c r="D95" i="5"/>
  <c r="C95" i="5"/>
  <c r="L94" i="5"/>
  <c r="K94" i="5"/>
  <c r="J94" i="5"/>
  <c r="I94" i="5"/>
  <c r="H94" i="5"/>
  <c r="G94" i="5"/>
  <c r="F94" i="5"/>
  <c r="E94" i="5"/>
  <c r="D94" i="5"/>
  <c r="C94" i="5"/>
  <c r="M94" i="5" s="1"/>
  <c r="L93" i="5"/>
  <c r="K93" i="5"/>
  <c r="J93" i="5"/>
  <c r="I93" i="5"/>
  <c r="I99" i="5" s="1"/>
  <c r="H93" i="5"/>
  <c r="G93" i="5"/>
  <c r="F93" i="5"/>
  <c r="E93" i="5"/>
  <c r="M93" i="5" s="1"/>
  <c r="D93" i="5"/>
  <c r="C93" i="5"/>
  <c r="L92" i="5"/>
  <c r="K92" i="5"/>
  <c r="J92" i="5"/>
  <c r="I92" i="5"/>
  <c r="H92" i="5"/>
  <c r="G92" i="5"/>
  <c r="F92" i="5"/>
  <c r="E92" i="5"/>
  <c r="D92" i="5"/>
  <c r="C92" i="5"/>
  <c r="L83" i="5"/>
  <c r="K83" i="5"/>
  <c r="J83" i="5"/>
  <c r="I83" i="5"/>
  <c r="H83" i="5"/>
  <c r="G83" i="5"/>
  <c r="F83" i="5"/>
  <c r="E83" i="5"/>
  <c r="M83" i="5" s="1"/>
  <c r="D83" i="5"/>
  <c r="C83" i="5"/>
  <c r="L82" i="5"/>
  <c r="K82" i="5"/>
  <c r="J82" i="5"/>
  <c r="I82" i="5"/>
  <c r="H82" i="5"/>
  <c r="G82" i="5"/>
  <c r="F82" i="5"/>
  <c r="E82" i="5"/>
  <c r="D82" i="5"/>
  <c r="C82" i="5"/>
  <c r="M82" i="5" s="1"/>
  <c r="L81" i="5"/>
  <c r="K81" i="5"/>
  <c r="J81" i="5"/>
  <c r="I81" i="5"/>
  <c r="H81" i="5"/>
  <c r="G81" i="5"/>
  <c r="F81" i="5"/>
  <c r="E81" i="5"/>
  <c r="M81" i="5" s="1"/>
  <c r="D81" i="5"/>
  <c r="C81" i="5"/>
  <c r="L80" i="5"/>
  <c r="K52" i="63" s="1"/>
  <c r="K80" i="5"/>
  <c r="J52" i="63" s="1"/>
  <c r="J80" i="5"/>
  <c r="I80" i="5"/>
  <c r="H80" i="5"/>
  <c r="G52" i="63" s="1"/>
  <c r="G80" i="5"/>
  <c r="F52" i="63" s="1"/>
  <c r="F80" i="5"/>
  <c r="E80" i="5"/>
  <c r="D80" i="5"/>
  <c r="C52" i="63" s="1"/>
  <c r="C80" i="5"/>
  <c r="L79" i="5"/>
  <c r="K79" i="5"/>
  <c r="J79" i="5"/>
  <c r="I79" i="5"/>
  <c r="H79" i="5"/>
  <c r="G79" i="5"/>
  <c r="F79" i="5"/>
  <c r="E79" i="5"/>
  <c r="D79" i="5"/>
  <c r="C79" i="5"/>
  <c r="L78" i="5"/>
  <c r="L84" i="5" s="1"/>
  <c r="K78" i="5"/>
  <c r="J78" i="5"/>
  <c r="I78" i="5"/>
  <c r="H78" i="5"/>
  <c r="H84" i="5" s="1"/>
  <c r="G78" i="5"/>
  <c r="F78" i="5"/>
  <c r="E78" i="5"/>
  <c r="D78" i="5"/>
  <c r="D84" i="5" s="1"/>
  <c r="C78" i="5"/>
  <c r="M78" i="5" s="1"/>
  <c r="L77" i="5"/>
  <c r="K77" i="5"/>
  <c r="J77" i="5"/>
  <c r="I77" i="5"/>
  <c r="H77" i="5"/>
  <c r="G77" i="5"/>
  <c r="F77" i="5"/>
  <c r="E77" i="5"/>
  <c r="D77" i="5"/>
  <c r="C77" i="5"/>
  <c r="L71" i="5"/>
  <c r="K71" i="5"/>
  <c r="J71" i="5"/>
  <c r="I71" i="5"/>
  <c r="H71" i="5"/>
  <c r="G71" i="5"/>
  <c r="F71" i="5"/>
  <c r="E71" i="5"/>
  <c r="D71" i="5"/>
  <c r="C71" i="5"/>
  <c r="L70" i="5"/>
  <c r="K70" i="5"/>
  <c r="J70" i="5"/>
  <c r="I70" i="5"/>
  <c r="H70" i="5"/>
  <c r="G70" i="5"/>
  <c r="F70" i="5"/>
  <c r="E70" i="5"/>
  <c r="D70" i="5"/>
  <c r="C70" i="5"/>
  <c r="L69" i="5"/>
  <c r="K69" i="5"/>
  <c r="J69" i="5"/>
  <c r="I69" i="5"/>
  <c r="H69" i="5"/>
  <c r="G69" i="5"/>
  <c r="F69" i="5"/>
  <c r="E69" i="5"/>
  <c r="D69" i="5"/>
  <c r="C69" i="5"/>
  <c r="L68" i="5"/>
  <c r="K68" i="5"/>
  <c r="J68" i="5"/>
  <c r="I17" i="63" s="1"/>
  <c r="I68" i="5"/>
  <c r="H17" i="63" s="1"/>
  <c r="H68" i="5"/>
  <c r="G68" i="5"/>
  <c r="F68" i="5"/>
  <c r="E17" i="63" s="1"/>
  <c r="E68" i="5"/>
  <c r="D17" i="63" s="1"/>
  <c r="D68" i="5"/>
  <c r="C68" i="5"/>
  <c r="L67" i="5"/>
  <c r="K67" i="5"/>
  <c r="J67" i="5"/>
  <c r="I67" i="5"/>
  <c r="H67" i="5"/>
  <c r="G67" i="5"/>
  <c r="F67" i="5"/>
  <c r="E67" i="5"/>
  <c r="D67" i="5"/>
  <c r="C67" i="5"/>
  <c r="M67" i="5" s="1"/>
  <c r="L66" i="5"/>
  <c r="K66" i="5"/>
  <c r="J66" i="5"/>
  <c r="J72" i="5" s="1"/>
  <c r="I66" i="5"/>
  <c r="H66" i="5"/>
  <c r="G66" i="5"/>
  <c r="F66" i="5"/>
  <c r="F72" i="5" s="1"/>
  <c r="E66" i="5"/>
  <c r="D66" i="5"/>
  <c r="C66" i="5"/>
  <c r="L65" i="5"/>
  <c r="K65" i="5"/>
  <c r="J16" i="63" s="1"/>
  <c r="J65" i="5"/>
  <c r="I65" i="5"/>
  <c r="H65" i="5"/>
  <c r="G65" i="5"/>
  <c r="F16" i="63" s="1"/>
  <c r="F65" i="5"/>
  <c r="E65" i="5"/>
  <c r="D65" i="5"/>
  <c r="C65" i="5"/>
  <c r="B16" i="63" s="1"/>
  <c r="L56" i="5"/>
  <c r="K56" i="5"/>
  <c r="J56" i="5"/>
  <c r="I56" i="5"/>
  <c r="H56" i="5"/>
  <c r="G56" i="5"/>
  <c r="F56" i="5"/>
  <c r="E56" i="5"/>
  <c r="M56" i="5" s="1"/>
  <c r="D56" i="5"/>
  <c r="C56" i="5"/>
  <c r="L55" i="5"/>
  <c r="K55" i="5"/>
  <c r="J55" i="5"/>
  <c r="I55" i="5"/>
  <c r="H55" i="5"/>
  <c r="G55" i="5"/>
  <c r="F55" i="5"/>
  <c r="E55" i="5"/>
  <c r="D55" i="5"/>
  <c r="C55" i="5"/>
  <c r="M55" i="5" s="1"/>
  <c r="L54" i="5"/>
  <c r="K54" i="5"/>
  <c r="J54" i="5"/>
  <c r="I54" i="5"/>
  <c r="H54" i="5"/>
  <c r="G54" i="5"/>
  <c r="F54" i="5"/>
  <c r="E54" i="5"/>
  <c r="D54" i="5"/>
  <c r="C54" i="5"/>
  <c r="L53" i="5"/>
  <c r="K52" i="62" s="1"/>
  <c r="K53" i="5"/>
  <c r="J52" i="62" s="1"/>
  <c r="J53" i="5"/>
  <c r="I53" i="5"/>
  <c r="H53" i="5"/>
  <c r="G52" i="62" s="1"/>
  <c r="G53" i="5"/>
  <c r="F52" i="62" s="1"/>
  <c r="F53" i="5"/>
  <c r="E53" i="5"/>
  <c r="D53" i="5"/>
  <c r="C52" i="62" s="1"/>
  <c r="C53" i="5"/>
  <c r="L52" i="5"/>
  <c r="K52" i="5"/>
  <c r="J52" i="5"/>
  <c r="I52" i="5"/>
  <c r="H52" i="5"/>
  <c r="G52" i="5"/>
  <c r="F52" i="5"/>
  <c r="E52" i="5"/>
  <c r="D52" i="5"/>
  <c r="C52" i="5"/>
  <c r="L51" i="5"/>
  <c r="K51" i="5"/>
  <c r="J51" i="5"/>
  <c r="I51" i="5"/>
  <c r="H51" i="5"/>
  <c r="G51" i="5"/>
  <c r="F51" i="5"/>
  <c r="E51" i="5"/>
  <c r="D51" i="5"/>
  <c r="C51" i="5"/>
  <c r="L50" i="5"/>
  <c r="K50" i="5"/>
  <c r="J50" i="5"/>
  <c r="I50" i="5"/>
  <c r="H50" i="5"/>
  <c r="G50" i="5"/>
  <c r="F50" i="5"/>
  <c r="E50" i="5"/>
  <c r="D50" i="5"/>
  <c r="C50" i="5"/>
  <c r="L44" i="5"/>
  <c r="K44" i="5"/>
  <c r="J44" i="5"/>
  <c r="I44" i="5"/>
  <c r="H44" i="5"/>
  <c r="G44" i="5"/>
  <c r="F44" i="5"/>
  <c r="E44" i="5"/>
  <c r="D44" i="5"/>
  <c r="C44" i="5"/>
  <c r="L43" i="5"/>
  <c r="K43" i="5"/>
  <c r="J43" i="5"/>
  <c r="I43" i="5"/>
  <c r="H43" i="5"/>
  <c r="G43" i="5"/>
  <c r="F43" i="5"/>
  <c r="E43" i="5"/>
  <c r="D43" i="5"/>
  <c r="C43" i="5"/>
  <c r="L42" i="5"/>
  <c r="K42" i="5"/>
  <c r="J42" i="5"/>
  <c r="I42" i="5"/>
  <c r="H42" i="5"/>
  <c r="G42" i="5"/>
  <c r="F42" i="5"/>
  <c r="E42" i="5"/>
  <c r="D42" i="5"/>
  <c r="C42" i="5"/>
  <c r="L41" i="5"/>
  <c r="K41" i="5"/>
  <c r="J41" i="5"/>
  <c r="I17" i="62" s="1"/>
  <c r="I41" i="5"/>
  <c r="H17" i="62" s="1"/>
  <c r="H41" i="5"/>
  <c r="G41" i="5"/>
  <c r="F41" i="5"/>
  <c r="E17" i="62" s="1"/>
  <c r="E41" i="5"/>
  <c r="D41" i="5"/>
  <c r="C41" i="5"/>
  <c r="L40" i="5"/>
  <c r="K40" i="5"/>
  <c r="J40" i="5"/>
  <c r="I40" i="5"/>
  <c r="H40" i="5"/>
  <c r="G40" i="5"/>
  <c r="F40" i="5"/>
  <c r="E40" i="5"/>
  <c r="D40" i="5"/>
  <c r="C40" i="5"/>
  <c r="L39" i="5"/>
  <c r="K39" i="5"/>
  <c r="J39" i="5"/>
  <c r="I39" i="5"/>
  <c r="H39" i="5"/>
  <c r="G39" i="5"/>
  <c r="F39" i="5"/>
  <c r="E39" i="5"/>
  <c r="D39" i="5"/>
  <c r="C39" i="5"/>
  <c r="L38" i="5"/>
  <c r="K38" i="5"/>
  <c r="K45" i="5" s="1"/>
  <c r="J38" i="5"/>
  <c r="I38" i="5"/>
  <c r="H38" i="5"/>
  <c r="G38" i="5"/>
  <c r="F38" i="5"/>
  <c r="E38" i="5"/>
  <c r="D38" i="5"/>
  <c r="C38" i="5"/>
  <c r="P33" i="60"/>
  <c r="P32" i="60"/>
  <c r="P31" i="60"/>
  <c r="P30" i="60"/>
  <c r="P29" i="60"/>
  <c r="P28" i="60"/>
  <c r="P27" i="60"/>
  <c r="P26" i="60"/>
  <c r="P25" i="60"/>
  <c r="P24" i="60"/>
  <c r="P23" i="60"/>
  <c r="P22" i="60"/>
  <c r="P21" i="60"/>
  <c r="P20" i="60"/>
  <c r="P19" i="60"/>
  <c r="P18" i="60"/>
  <c r="P17" i="60"/>
  <c r="P16" i="60"/>
  <c r="P15" i="60"/>
  <c r="P14" i="60"/>
  <c r="P13" i="60"/>
  <c r="P12" i="60"/>
  <c r="P11" i="60"/>
  <c r="P10" i="60"/>
  <c r="P9" i="60"/>
  <c r="P8" i="60"/>
  <c r="F7" i="60"/>
  <c r="G7" i="60" s="1"/>
  <c r="H7" i="60" s="1"/>
  <c r="I7" i="60" s="1"/>
  <c r="J7" i="60" s="1"/>
  <c r="K7" i="60" s="1"/>
  <c r="L7" i="60" s="1"/>
  <c r="M7" i="60" s="1"/>
  <c r="N7" i="60" s="1"/>
  <c r="O7" i="60" s="1"/>
  <c r="P33" i="59"/>
  <c r="P32" i="59"/>
  <c r="P31" i="59"/>
  <c r="P30" i="59"/>
  <c r="P29" i="59"/>
  <c r="P28" i="59"/>
  <c r="P27" i="59"/>
  <c r="P26" i="59"/>
  <c r="P25" i="59"/>
  <c r="P24" i="59"/>
  <c r="P23" i="59"/>
  <c r="P22" i="59"/>
  <c r="P21" i="59"/>
  <c r="P20" i="59"/>
  <c r="P19" i="59"/>
  <c r="P18" i="59"/>
  <c r="P17" i="59"/>
  <c r="P16" i="59"/>
  <c r="P15" i="59"/>
  <c r="P14" i="59"/>
  <c r="P13" i="59"/>
  <c r="P12" i="59"/>
  <c r="P11" i="59"/>
  <c r="P10" i="59"/>
  <c r="P9" i="59"/>
  <c r="P8" i="59"/>
  <c r="F7" i="59"/>
  <c r="G7" i="59" s="1"/>
  <c r="H7" i="59" s="1"/>
  <c r="I7" i="59" s="1"/>
  <c r="J7" i="59" s="1"/>
  <c r="K7" i="59" s="1"/>
  <c r="L7" i="59" s="1"/>
  <c r="M7" i="59" s="1"/>
  <c r="N7" i="59" s="1"/>
  <c r="O7" i="59" s="1"/>
  <c r="P33" i="58"/>
  <c r="P32" i="58"/>
  <c r="P31" i="58"/>
  <c r="P30" i="58"/>
  <c r="P29" i="58"/>
  <c r="P28" i="58"/>
  <c r="P27" i="58"/>
  <c r="P26" i="58"/>
  <c r="P25" i="58"/>
  <c r="P24" i="58"/>
  <c r="P23" i="58"/>
  <c r="P22" i="58"/>
  <c r="P21" i="58"/>
  <c r="P20" i="58"/>
  <c r="P19" i="58"/>
  <c r="P18" i="58"/>
  <c r="P17" i="58"/>
  <c r="P16" i="58"/>
  <c r="P15" i="58"/>
  <c r="P14" i="58"/>
  <c r="P13" i="58"/>
  <c r="P12" i="58"/>
  <c r="P11" i="58"/>
  <c r="P10" i="58"/>
  <c r="P9" i="58"/>
  <c r="P8" i="58"/>
  <c r="F7" i="58"/>
  <c r="G7" i="58" s="1"/>
  <c r="H7" i="58" s="1"/>
  <c r="I7" i="58" s="1"/>
  <c r="J7" i="58" s="1"/>
  <c r="K7" i="58" s="1"/>
  <c r="L7" i="58" s="1"/>
  <c r="M7" i="58" s="1"/>
  <c r="N7" i="58" s="1"/>
  <c r="O7" i="58" s="1"/>
  <c r="P33" i="57"/>
  <c r="P32" i="57"/>
  <c r="P31" i="57"/>
  <c r="P30" i="57"/>
  <c r="P29" i="57"/>
  <c r="P28" i="57"/>
  <c r="P27" i="57"/>
  <c r="P26" i="57"/>
  <c r="P25" i="57"/>
  <c r="P24" i="57"/>
  <c r="P23" i="57"/>
  <c r="P22" i="57"/>
  <c r="P21" i="57"/>
  <c r="P20" i="57"/>
  <c r="P19" i="57"/>
  <c r="P18" i="57"/>
  <c r="P17" i="57"/>
  <c r="P16" i="57"/>
  <c r="P15" i="57"/>
  <c r="P14" i="57"/>
  <c r="P13" i="57"/>
  <c r="P12" i="57"/>
  <c r="P11" i="57"/>
  <c r="P10" i="57"/>
  <c r="P9" i="57"/>
  <c r="P8" i="57"/>
  <c r="F7" i="57"/>
  <c r="G7" i="57" s="1"/>
  <c r="H7" i="57" s="1"/>
  <c r="I7" i="57" s="1"/>
  <c r="J7" i="57" s="1"/>
  <c r="K7" i="57" s="1"/>
  <c r="L7" i="57" s="1"/>
  <c r="M7" i="57" s="1"/>
  <c r="N7" i="57" s="1"/>
  <c r="O7" i="57" s="1"/>
  <c r="P33" i="56"/>
  <c r="P32" i="56"/>
  <c r="P31" i="56"/>
  <c r="P30" i="56"/>
  <c r="P29" i="56"/>
  <c r="P28" i="56"/>
  <c r="P27" i="56"/>
  <c r="P26" i="56"/>
  <c r="P25" i="56"/>
  <c r="P24" i="56"/>
  <c r="P23" i="56"/>
  <c r="P22" i="56"/>
  <c r="P21" i="56"/>
  <c r="P20" i="56"/>
  <c r="P19" i="56"/>
  <c r="P18" i="56"/>
  <c r="P17" i="56"/>
  <c r="P16" i="56"/>
  <c r="P15" i="56"/>
  <c r="P14" i="56"/>
  <c r="P13" i="56"/>
  <c r="P12" i="56"/>
  <c r="P11" i="56"/>
  <c r="P10" i="56"/>
  <c r="P9" i="56"/>
  <c r="P8" i="56"/>
  <c r="F7" i="56"/>
  <c r="G7" i="56" s="1"/>
  <c r="H7" i="56" s="1"/>
  <c r="I7" i="56" s="1"/>
  <c r="J7" i="56" s="1"/>
  <c r="K7" i="56" s="1"/>
  <c r="L7" i="56" s="1"/>
  <c r="M7" i="56" s="1"/>
  <c r="N7" i="56" s="1"/>
  <c r="O7" i="56" s="1"/>
  <c r="P33" i="55"/>
  <c r="P32" i="55"/>
  <c r="P31" i="55"/>
  <c r="P30" i="55"/>
  <c r="P29" i="55"/>
  <c r="P28" i="55"/>
  <c r="P27" i="55"/>
  <c r="P26" i="55"/>
  <c r="P25" i="55"/>
  <c r="P24" i="55"/>
  <c r="P23" i="55"/>
  <c r="P22" i="55"/>
  <c r="P21" i="55"/>
  <c r="P20" i="55"/>
  <c r="P19" i="55"/>
  <c r="P18" i="55"/>
  <c r="P17" i="55"/>
  <c r="P16" i="55"/>
  <c r="P15" i="55"/>
  <c r="P14" i="55"/>
  <c r="P13" i="55"/>
  <c r="P12" i="55"/>
  <c r="P11" i="55"/>
  <c r="P10" i="55"/>
  <c r="P9" i="55"/>
  <c r="P8" i="55"/>
  <c r="F7" i="55"/>
  <c r="G7" i="55" s="1"/>
  <c r="H7" i="55" s="1"/>
  <c r="I7" i="55" s="1"/>
  <c r="J7" i="55" s="1"/>
  <c r="K7" i="55" s="1"/>
  <c r="L7" i="55" s="1"/>
  <c r="M7" i="55" s="1"/>
  <c r="N7" i="55" s="1"/>
  <c r="O7" i="55" s="1"/>
  <c r="P33" i="54"/>
  <c r="P32" i="54"/>
  <c r="P31" i="54"/>
  <c r="P30" i="54"/>
  <c r="P29" i="54"/>
  <c r="P28" i="54"/>
  <c r="P27" i="54"/>
  <c r="P26" i="54"/>
  <c r="P25" i="54"/>
  <c r="P24" i="54"/>
  <c r="P23" i="54"/>
  <c r="P22" i="54"/>
  <c r="P21" i="54"/>
  <c r="P20" i="54"/>
  <c r="P19" i="54"/>
  <c r="P18" i="54"/>
  <c r="P17" i="54"/>
  <c r="P16" i="54"/>
  <c r="P15" i="54"/>
  <c r="P14" i="54"/>
  <c r="P13" i="54"/>
  <c r="P12" i="54"/>
  <c r="P11" i="54"/>
  <c r="P10" i="54"/>
  <c r="P9" i="54"/>
  <c r="P8" i="54"/>
  <c r="F7" i="54"/>
  <c r="G7" i="54" s="1"/>
  <c r="H7" i="54" s="1"/>
  <c r="I7" i="54" s="1"/>
  <c r="J7" i="54" s="1"/>
  <c r="K7" i="54" s="1"/>
  <c r="L7" i="54" s="1"/>
  <c r="M7" i="54" s="1"/>
  <c r="N7" i="54" s="1"/>
  <c r="O7" i="54" s="1"/>
  <c r="P33" i="53"/>
  <c r="P32" i="53"/>
  <c r="P31" i="53"/>
  <c r="P30" i="53"/>
  <c r="P29" i="53"/>
  <c r="P28" i="53"/>
  <c r="P27" i="53"/>
  <c r="P26" i="53"/>
  <c r="P25" i="53"/>
  <c r="P24" i="53"/>
  <c r="P23" i="53"/>
  <c r="P22" i="53"/>
  <c r="P21" i="53"/>
  <c r="P20" i="53"/>
  <c r="P19" i="53"/>
  <c r="P18" i="53"/>
  <c r="P17" i="53"/>
  <c r="P16" i="53"/>
  <c r="P15" i="53"/>
  <c r="P14" i="53"/>
  <c r="P13" i="53"/>
  <c r="P12" i="53"/>
  <c r="P11" i="53"/>
  <c r="P10" i="53"/>
  <c r="P9" i="53"/>
  <c r="P8" i="53"/>
  <c r="F7" i="53"/>
  <c r="G7" i="53" s="1"/>
  <c r="H7" i="53" s="1"/>
  <c r="I7" i="53" s="1"/>
  <c r="J7" i="53" s="1"/>
  <c r="K7" i="53" s="1"/>
  <c r="L7" i="53" s="1"/>
  <c r="M7" i="53" s="1"/>
  <c r="N7" i="53" s="1"/>
  <c r="O7" i="53" s="1"/>
  <c r="L29" i="5"/>
  <c r="K29" i="5"/>
  <c r="J29" i="5"/>
  <c r="I29" i="5"/>
  <c r="H29" i="5"/>
  <c r="G29" i="5"/>
  <c r="F29" i="5"/>
  <c r="E29" i="5"/>
  <c r="D29" i="5"/>
  <c r="C29" i="5"/>
  <c r="L28" i="5"/>
  <c r="K28" i="5"/>
  <c r="J28" i="5"/>
  <c r="I28" i="5"/>
  <c r="H28" i="5"/>
  <c r="G28" i="5"/>
  <c r="F28" i="5"/>
  <c r="E28" i="5"/>
  <c r="D28" i="5"/>
  <c r="C28" i="5"/>
  <c r="L27" i="5"/>
  <c r="K27" i="5"/>
  <c r="J27" i="5"/>
  <c r="I27" i="5"/>
  <c r="H27" i="5"/>
  <c r="G27" i="5"/>
  <c r="F27" i="5"/>
  <c r="E27" i="5"/>
  <c r="D27" i="5"/>
  <c r="C27" i="5"/>
  <c r="L26" i="5"/>
  <c r="K26" i="5"/>
  <c r="J26" i="5"/>
  <c r="I26" i="5"/>
  <c r="H26" i="5"/>
  <c r="G26" i="5"/>
  <c r="F26" i="5"/>
  <c r="E26" i="5"/>
  <c r="D26" i="5"/>
  <c r="C26" i="5"/>
  <c r="L25" i="5"/>
  <c r="K25" i="5"/>
  <c r="J25" i="5"/>
  <c r="I25" i="5"/>
  <c r="H25" i="5"/>
  <c r="G25" i="5"/>
  <c r="F25" i="5"/>
  <c r="E25" i="5"/>
  <c r="D25" i="5"/>
  <c r="C25" i="5"/>
  <c r="L24" i="5"/>
  <c r="K24" i="5"/>
  <c r="J24" i="5"/>
  <c r="I24" i="5"/>
  <c r="H24" i="5"/>
  <c r="G24" i="5"/>
  <c r="F24" i="5"/>
  <c r="E24" i="5"/>
  <c r="D24" i="5"/>
  <c r="C24" i="5"/>
  <c r="D23" i="5"/>
  <c r="C23" i="5"/>
  <c r="L17" i="5"/>
  <c r="K17" i="5"/>
  <c r="J17" i="5"/>
  <c r="I17" i="5"/>
  <c r="H17" i="5"/>
  <c r="G17" i="5"/>
  <c r="F17" i="5"/>
  <c r="E17" i="5"/>
  <c r="D17" i="5"/>
  <c r="C17" i="5"/>
  <c r="L16" i="5"/>
  <c r="K16" i="5"/>
  <c r="J16" i="5"/>
  <c r="I16" i="5"/>
  <c r="H16" i="5"/>
  <c r="G16" i="5"/>
  <c r="F16" i="5"/>
  <c r="E16" i="5"/>
  <c r="D16" i="5"/>
  <c r="C16" i="5"/>
  <c r="L15" i="5"/>
  <c r="K15" i="5"/>
  <c r="J15" i="5"/>
  <c r="I15" i="5"/>
  <c r="H15" i="5"/>
  <c r="G15" i="5"/>
  <c r="F15" i="5"/>
  <c r="E15" i="5"/>
  <c r="D15" i="5"/>
  <c r="C15" i="5"/>
  <c r="L14" i="5"/>
  <c r="K14" i="5"/>
  <c r="J14" i="5"/>
  <c r="I14" i="5"/>
  <c r="H14" i="5"/>
  <c r="G14" i="5"/>
  <c r="F14" i="5"/>
  <c r="E14" i="5"/>
  <c r="D14" i="5"/>
  <c r="C14" i="5"/>
  <c r="L13" i="5"/>
  <c r="K13" i="5"/>
  <c r="J13" i="5"/>
  <c r="I13" i="5"/>
  <c r="H13" i="5"/>
  <c r="G13" i="5"/>
  <c r="F13" i="5"/>
  <c r="E13" i="5"/>
  <c r="D13" i="5"/>
  <c r="C13" i="5"/>
  <c r="L12" i="5"/>
  <c r="K12" i="5"/>
  <c r="J12" i="5"/>
  <c r="I12" i="5"/>
  <c r="H12" i="5"/>
  <c r="G12" i="5"/>
  <c r="F12" i="5"/>
  <c r="E12" i="5"/>
  <c r="D12" i="5"/>
  <c r="C12" i="5"/>
  <c r="D11" i="5"/>
  <c r="C11" i="5"/>
  <c r="F246" i="5"/>
  <c r="H219" i="5"/>
  <c r="L180" i="5"/>
  <c r="L153" i="5"/>
  <c r="F99" i="5"/>
  <c r="M130" i="3"/>
  <c r="L130" i="3"/>
  <c r="K130" i="3"/>
  <c r="J130" i="3"/>
  <c r="J139" i="3" s="1"/>
  <c r="I130" i="3"/>
  <c r="H130" i="3"/>
  <c r="G130" i="3"/>
  <c r="F130" i="3"/>
  <c r="E130" i="3"/>
  <c r="D130" i="3"/>
  <c r="M115" i="3"/>
  <c r="L115" i="3"/>
  <c r="K115" i="3"/>
  <c r="J115" i="3"/>
  <c r="I115" i="3"/>
  <c r="H115" i="3"/>
  <c r="G115" i="3"/>
  <c r="F115" i="3"/>
  <c r="E115" i="3"/>
  <c r="D115" i="3"/>
  <c r="M100" i="3"/>
  <c r="L100" i="3"/>
  <c r="K100" i="3"/>
  <c r="J100" i="3"/>
  <c r="I100" i="3"/>
  <c r="H100" i="3"/>
  <c r="G100" i="3"/>
  <c r="F100" i="3"/>
  <c r="E100" i="3"/>
  <c r="D100" i="3"/>
  <c r="M85" i="3"/>
  <c r="L85" i="3"/>
  <c r="K85" i="3"/>
  <c r="J85" i="3"/>
  <c r="I85" i="3"/>
  <c r="H85" i="3"/>
  <c r="G85" i="3"/>
  <c r="F85" i="3"/>
  <c r="E85" i="3"/>
  <c r="D85" i="3"/>
  <c r="M70" i="3"/>
  <c r="L70" i="3"/>
  <c r="K70" i="3"/>
  <c r="J70" i="3"/>
  <c r="I70" i="3"/>
  <c r="H70" i="3"/>
  <c r="G70" i="3"/>
  <c r="F70" i="3"/>
  <c r="F79" i="3" s="1"/>
  <c r="E70" i="3"/>
  <c r="D70" i="3"/>
  <c r="M55" i="3"/>
  <c r="L55" i="3"/>
  <c r="K55" i="3"/>
  <c r="J55" i="3"/>
  <c r="I55" i="3"/>
  <c r="H55" i="3"/>
  <c r="G55" i="3"/>
  <c r="F55" i="3"/>
  <c r="E55" i="3"/>
  <c r="D55" i="3"/>
  <c r="M40" i="3"/>
  <c r="L40" i="3"/>
  <c r="K40" i="3"/>
  <c r="J40" i="3"/>
  <c r="I40" i="3"/>
  <c r="H40" i="3"/>
  <c r="G40" i="3"/>
  <c r="F40" i="3"/>
  <c r="E40" i="3"/>
  <c r="D40" i="3"/>
  <c r="M10" i="3"/>
  <c r="L10" i="3"/>
  <c r="K10" i="3"/>
  <c r="J10" i="3"/>
  <c r="I10" i="3"/>
  <c r="H10" i="3"/>
  <c r="G10" i="3"/>
  <c r="F10" i="3"/>
  <c r="D10" i="3"/>
  <c r="F17" i="3"/>
  <c r="E17" i="3"/>
  <c r="D17" i="3"/>
  <c r="F16" i="3"/>
  <c r="E16" i="3"/>
  <c r="D16" i="3"/>
  <c r="M15" i="3"/>
  <c r="L15" i="3"/>
  <c r="K15" i="3"/>
  <c r="J15" i="3"/>
  <c r="I15" i="3"/>
  <c r="H15" i="3"/>
  <c r="G15" i="3"/>
  <c r="F15" i="3"/>
  <c r="E15" i="3"/>
  <c r="D15" i="3"/>
  <c r="F14" i="3"/>
  <c r="E14" i="3"/>
  <c r="D14" i="3"/>
  <c r="M13" i="3"/>
  <c r="L13" i="3"/>
  <c r="K13" i="3"/>
  <c r="J13" i="3"/>
  <c r="I13" i="3"/>
  <c r="H13" i="3"/>
  <c r="G13" i="3"/>
  <c r="F13" i="3"/>
  <c r="E13" i="3"/>
  <c r="D13" i="3"/>
  <c r="M12" i="3"/>
  <c r="L12" i="3"/>
  <c r="K12" i="3"/>
  <c r="J12" i="3"/>
  <c r="I12" i="3"/>
  <c r="H12" i="3"/>
  <c r="G12" i="3"/>
  <c r="F12" i="3"/>
  <c r="E12" i="3"/>
  <c r="D12" i="3"/>
  <c r="M11" i="3"/>
  <c r="L11" i="3"/>
  <c r="K11" i="3"/>
  <c r="J11" i="3"/>
  <c r="I11" i="3"/>
  <c r="H11" i="3"/>
  <c r="G11" i="3"/>
  <c r="F11" i="3"/>
  <c r="E11" i="3"/>
  <c r="D11" i="3"/>
  <c r="M137" i="3"/>
  <c r="L137" i="3"/>
  <c r="K137" i="3"/>
  <c r="J137" i="3"/>
  <c r="I137" i="3"/>
  <c r="H137" i="3"/>
  <c r="G137" i="3"/>
  <c r="F137" i="3"/>
  <c r="E137" i="3"/>
  <c r="D137" i="3"/>
  <c r="M136" i="3"/>
  <c r="L136" i="3"/>
  <c r="K136" i="3"/>
  <c r="J136" i="3"/>
  <c r="I136" i="3"/>
  <c r="H136" i="3"/>
  <c r="G136" i="3"/>
  <c r="F136" i="3"/>
  <c r="E136" i="3"/>
  <c r="D136" i="3"/>
  <c r="M135" i="3"/>
  <c r="L135" i="3"/>
  <c r="K135" i="3"/>
  <c r="J135" i="3"/>
  <c r="I135" i="3"/>
  <c r="H135" i="3"/>
  <c r="G135" i="3"/>
  <c r="F135" i="3"/>
  <c r="E135" i="3"/>
  <c r="D135" i="3"/>
  <c r="M134" i="3"/>
  <c r="L134" i="3"/>
  <c r="J13" i="72" s="1"/>
  <c r="J48" i="72" s="1"/>
  <c r="K134" i="3"/>
  <c r="J134" i="3"/>
  <c r="I134" i="3"/>
  <c r="H134" i="3"/>
  <c r="F13" i="72" s="1"/>
  <c r="F48" i="72" s="1"/>
  <c r="G134" i="3"/>
  <c r="F134" i="3"/>
  <c r="E134" i="3"/>
  <c r="D134" i="3"/>
  <c r="M133" i="3"/>
  <c r="L133" i="3"/>
  <c r="K133" i="3"/>
  <c r="J133" i="3"/>
  <c r="I133" i="3"/>
  <c r="H133" i="3"/>
  <c r="G133" i="3"/>
  <c r="F133" i="3"/>
  <c r="E133" i="3"/>
  <c r="D133" i="3"/>
  <c r="M132" i="3"/>
  <c r="L132" i="3"/>
  <c r="K132" i="3"/>
  <c r="J132" i="3"/>
  <c r="I132" i="3"/>
  <c r="H132" i="3"/>
  <c r="G132" i="3"/>
  <c r="F132" i="3"/>
  <c r="E132" i="3"/>
  <c r="D132" i="3"/>
  <c r="M131" i="3"/>
  <c r="L131" i="3"/>
  <c r="K131" i="3"/>
  <c r="J131" i="3"/>
  <c r="I131" i="3"/>
  <c r="H131" i="3"/>
  <c r="G131" i="3"/>
  <c r="F131" i="3"/>
  <c r="F139" i="3" s="1"/>
  <c r="E131" i="3"/>
  <c r="D131" i="3"/>
  <c r="M122" i="3"/>
  <c r="L122" i="3"/>
  <c r="K122" i="3"/>
  <c r="J122" i="3"/>
  <c r="I122" i="3"/>
  <c r="H122" i="3"/>
  <c r="G122" i="3"/>
  <c r="F122" i="3"/>
  <c r="E122" i="3"/>
  <c r="D122" i="3"/>
  <c r="M121" i="3"/>
  <c r="L121" i="3"/>
  <c r="K121" i="3"/>
  <c r="J121" i="3"/>
  <c r="I121" i="3"/>
  <c r="H121" i="3"/>
  <c r="G121" i="3"/>
  <c r="F121" i="3"/>
  <c r="E121" i="3"/>
  <c r="D121" i="3"/>
  <c r="M120" i="3"/>
  <c r="L120" i="3"/>
  <c r="K120" i="3"/>
  <c r="J120" i="3"/>
  <c r="I120" i="3"/>
  <c r="H120" i="3"/>
  <c r="G120" i="3"/>
  <c r="F120" i="3"/>
  <c r="E120" i="3"/>
  <c r="D120" i="3"/>
  <c r="M119" i="3"/>
  <c r="L119" i="3"/>
  <c r="K119" i="3"/>
  <c r="J119" i="3"/>
  <c r="H13" i="71" s="1"/>
  <c r="H48" i="71" s="1"/>
  <c r="I119" i="3"/>
  <c r="H119" i="3"/>
  <c r="G119" i="3"/>
  <c r="F119" i="3"/>
  <c r="D13" i="71" s="1"/>
  <c r="D48" i="71" s="1"/>
  <c r="E119" i="3"/>
  <c r="D119" i="3"/>
  <c r="M118" i="3"/>
  <c r="L118" i="3"/>
  <c r="K118" i="3"/>
  <c r="J118" i="3"/>
  <c r="I118" i="3"/>
  <c r="H118" i="3"/>
  <c r="G118" i="3"/>
  <c r="F118" i="3"/>
  <c r="E118" i="3"/>
  <c r="D118" i="3"/>
  <c r="M117" i="3"/>
  <c r="L117" i="3"/>
  <c r="K117" i="3"/>
  <c r="J117" i="3"/>
  <c r="I117" i="3"/>
  <c r="H117" i="3"/>
  <c r="G117" i="3"/>
  <c r="F117" i="3"/>
  <c r="E117" i="3"/>
  <c r="D117" i="3"/>
  <c r="M116" i="3"/>
  <c r="L116" i="3"/>
  <c r="K116" i="3"/>
  <c r="J116" i="3"/>
  <c r="I116" i="3"/>
  <c r="H116" i="3"/>
  <c r="G116" i="3"/>
  <c r="F116" i="3"/>
  <c r="E116" i="3"/>
  <c r="D116" i="3"/>
  <c r="M107" i="3"/>
  <c r="L107" i="3"/>
  <c r="K107" i="3"/>
  <c r="J107" i="3"/>
  <c r="I107" i="3"/>
  <c r="H107" i="3"/>
  <c r="G107" i="3"/>
  <c r="F107" i="3"/>
  <c r="E107" i="3"/>
  <c r="D107" i="3"/>
  <c r="M106" i="3"/>
  <c r="L106" i="3"/>
  <c r="K106" i="3"/>
  <c r="J106" i="3"/>
  <c r="I106" i="3"/>
  <c r="H106" i="3"/>
  <c r="G106" i="3"/>
  <c r="F106" i="3"/>
  <c r="E106" i="3"/>
  <c r="D106" i="3"/>
  <c r="M105" i="3"/>
  <c r="L105" i="3"/>
  <c r="K105" i="3"/>
  <c r="J105" i="3"/>
  <c r="I105" i="3"/>
  <c r="H105" i="3"/>
  <c r="G105" i="3"/>
  <c r="F105" i="3"/>
  <c r="E105" i="3"/>
  <c r="D105" i="3"/>
  <c r="M104" i="3"/>
  <c r="L104" i="3"/>
  <c r="J13" i="70" s="1"/>
  <c r="J48" i="70" s="1"/>
  <c r="K104" i="3"/>
  <c r="J104" i="3"/>
  <c r="I104" i="3"/>
  <c r="H104" i="3"/>
  <c r="F13" i="70" s="1"/>
  <c r="F48" i="70" s="1"/>
  <c r="G104" i="3"/>
  <c r="F104" i="3"/>
  <c r="E104" i="3"/>
  <c r="D104" i="3"/>
  <c r="M103" i="3"/>
  <c r="L103" i="3"/>
  <c r="K103" i="3"/>
  <c r="J103" i="3"/>
  <c r="I103" i="3"/>
  <c r="H103" i="3"/>
  <c r="G103" i="3"/>
  <c r="F103" i="3"/>
  <c r="E103" i="3"/>
  <c r="D103" i="3"/>
  <c r="M102" i="3"/>
  <c r="L102" i="3"/>
  <c r="K102" i="3"/>
  <c r="J102" i="3"/>
  <c r="I102" i="3"/>
  <c r="H102" i="3"/>
  <c r="G102" i="3"/>
  <c r="F102" i="3"/>
  <c r="E102" i="3"/>
  <c r="D102" i="3"/>
  <c r="M101" i="3"/>
  <c r="L101" i="3"/>
  <c r="K101" i="3"/>
  <c r="J101" i="3"/>
  <c r="J109" i="3" s="1"/>
  <c r="I101" i="3"/>
  <c r="H101" i="3"/>
  <c r="G101" i="3"/>
  <c r="F101" i="3"/>
  <c r="E101" i="3"/>
  <c r="D101" i="3"/>
  <c r="M92" i="3"/>
  <c r="L92" i="3"/>
  <c r="K92" i="3"/>
  <c r="J92" i="3"/>
  <c r="I92" i="3"/>
  <c r="H92" i="3"/>
  <c r="G92" i="3"/>
  <c r="F92" i="3"/>
  <c r="E92" i="3"/>
  <c r="D92" i="3"/>
  <c r="M91" i="3"/>
  <c r="L91" i="3"/>
  <c r="K91" i="3"/>
  <c r="J91" i="3"/>
  <c r="I91" i="3"/>
  <c r="H91" i="3"/>
  <c r="G91" i="3"/>
  <c r="F91" i="3"/>
  <c r="E91" i="3"/>
  <c r="D91" i="3"/>
  <c r="M90" i="3"/>
  <c r="L90" i="3"/>
  <c r="K90" i="3"/>
  <c r="J90" i="3"/>
  <c r="I90" i="3"/>
  <c r="H90" i="3"/>
  <c r="G90" i="3"/>
  <c r="F90" i="3"/>
  <c r="E90" i="3"/>
  <c r="D90" i="3"/>
  <c r="M89" i="3"/>
  <c r="L89" i="3"/>
  <c r="K89" i="3"/>
  <c r="J89" i="3"/>
  <c r="H13" i="69" s="1"/>
  <c r="H48" i="69" s="1"/>
  <c r="I89" i="3"/>
  <c r="H89" i="3"/>
  <c r="G89" i="3"/>
  <c r="F89" i="3"/>
  <c r="D13" i="69" s="1"/>
  <c r="D48" i="69" s="1"/>
  <c r="E89" i="3"/>
  <c r="D89" i="3"/>
  <c r="M88" i="3"/>
  <c r="L88" i="3"/>
  <c r="K88" i="3"/>
  <c r="J88" i="3"/>
  <c r="I88" i="3"/>
  <c r="H88" i="3"/>
  <c r="G88" i="3"/>
  <c r="F88" i="3"/>
  <c r="E88" i="3"/>
  <c r="D88" i="3"/>
  <c r="M87" i="3"/>
  <c r="L87" i="3"/>
  <c r="K87" i="3"/>
  <c r="J87" i="3"/>
  <c r="I87" i="3"/>
  <c r="H87" i="3"/>
  <c r="G87" i="3"/>
  <c r="F87" i="3"/>
  <c r="E87" i="3"/>
  <c r="D87" i="3"/>
  <c r="M86" i="3"/>
  <c r="L86" i="3"/>
  <c r="K86" i="3"/>
  <c r="J86" i="3"/>
  <c r="I86" i="3"/>
  <c r="H86" i="3"/>
  <c r="G86" i="3"/>
  <c r="F86" i="3"/>
  <c r="E86" i="3"/>
  <c r="D86" i="3"/>
  <c r="M77" i="3"/>
  <c r="L77" i="3"/>
  <c r="K77" i="3"/>
  <c r="J77" i="3"/>
  <c r="I77" i="3"/>
  <c r="H77" i="3"/>
  <c r="G77" i="3"/>
  <c r="F77" i="3"/>
  <c r="E77" i="3"/>
  <c r="D77" i="3"/>
  <c r="M76" i="3"/>
  <c r="L76" i="3"/>
  <c r="K76" i="3"/>
  <c r="J76" i="3"/>
  <c r="I76" i="3"/>
  <c r="H76" i="3"/>
  <c r="G76" i="3"/>
  <c r="F76" i="3"/>
  <c r="E76" i="3"/>
  <c r="D76" i="3"/>
  <c r="M75" i="3"/>
  <c r="L75" i="3"/>
  <c r="K75" i="3"/>
  <c r="J75" i="3"/>
  <c r="I75" i="3"/>
  <c r="H75" i="3"/>
  <c r="G75" i="3"/>
  <c r="F75" i="3"/>
  <c r="E75" i="3"/>
  <c r="D75" i="3"/>
  <c r="M74" i="3"/>
  <c r="L74" i="3"/>
  <c r="J13" i="67" s="1"/>
  <c r="J48" i="67" s="1"/>
  <c r="K74" i="3"/>
  <c r="J74" i="3"/>
  <c r="I74" i="3"/>
  <c r="H74" i="3"/>
  <c r="F13" i="67" s="1"/>
  <c r="F48" i="67" s="1"/>
  <c r="G74" i="3"/>
  <c r="F74" i="3"/>
  <c r="E74" i="3"/>
  <c r="D74" i="3"/>
  <c r="M73" i="3"/>
  <c r="L73" i="3"/>
  <c r="K73" i="3"/>
  <c r="J73" i="3"/>
  <c r="I73" i="3"/>
  <c r="H73" i="3"/>
  <c r="G73" i="3"/>
  <c r="F73" i="3"/>
  <c r="E73" i="3"/>
  <c r="D73" i="3"/>
  <c r="M72" i="3"/>
  <c r="L72" i="3"/>
  <c r="K72" i="3"/>
  <c r="J72" i="3"/>
  <c r="I72" i="3"/>
  <c r="I79" i="3" s="1"/>
  <c r="H72" i="3"/>
  <c r="G72" i="3"/>
  <c r="F72" i="3"/>
  <c r="E72" i="3"/>
  <c r="D72" i="3"/>
  <c r="M71" i="3"/>
  <c r="L71" i="3"/>
  <c r="K71" i="3"/>
  <c r="J71" i="3"/>
  <c r="J79" i="3" s="1"/>
  <c r="I71" i="3"/>
  <c r="H71" i="3"/>
  <c r="G71" i="3"/>
  <c r="F71" i="3"/>
  <c r="E71" i="3"/>
  <c r="D71" i="3"/>
  <c r="M62" i="3"/>
  <c r="L62" i="3"/>
  <c r="K62" i="3"/>
  <c r="J62" i="3"/>
  <c r="I62" i="3"/>
  <c r="H62" i="3"/>
  <c r="G62" i="3"/>
  <c r="F62" i="3"/>
  <c r="E62" i="3"/>
  <c r="D62" i="3"/>
  <c r="M61" i="3"/>
  <c r="L61" i="3"/>
  <c r="K61" i="3"/>
  <c r="J61" i="3"/>
  <c r="I61" i="3"/>
  <c r="H61" i="3"/>
  <c r="G61" i="3"/>
  <c r="F61" i="3"/>
  <c r="E61" i="3"/>
  <c r="D61" i="3"/>
  <c r="M60" i="3"/>
  <c r="L60" i="3"/>
  <c r="K60" i="3"/>
  <c r="J60" i="3"/>
  <c r="I60" i="3"/>
  <c r="H60" i="3"/>
  <c r="G60" i="3"/>
  <c r="F60" i="3"/>
  <c r="E60" i="3"/>
  <c r="D60" i="3"/>
  <c r="M59" i="3"/>
  <c r="L59" i="3"/>
  <c r="K59" i="3"/>
  <c r="J59" i="3"/>
  <c r="H13" i="66" s="1"/>
  <c r="H48" i="66" s="1"/>
  <c r="I59" i="3"/>
  <c r="H59" i="3"/>
  <c r="G59" i="3"/>
  <c r="F59" i="3"/>
  <c r="D13" i="66" s="1"/>
  <c r="D48" i="66" s="1"/>
  <c r="E59" i="3"/>
  <c r="D59" i="3"/>
  <c r="M58" i="3"/>
  <c r="L58" i="3"/>
  <c r="K58" i="3"/>
  <c r="J58" i="3"/>
  <c r="I58" i="3"/>
  <c r="H58" i="3"/>
  <c r="G58" i="3"/>
  <c r="F58" i="3"/>
  <c r="E58" i="3"/>
  <c r="D58" i="3"/>
  <c r="M57" i="3"/>
  <c r="L57" i="3"/>
  <c r="K57" i="3"/>
  <c r="J57" i="3"/>
  <c r="I57" i="3"/>
  <c r="H57" i="3"/>
  <c r="G57" i="3"/>
  <c r="F57" i="3"/>
  <c r="E57" i="3"/>
  <c r="D57" i="3"/>
  <c r="M56" i="3"/>
  <c r="L56" i="3"/>
  <c r="K56" i="3"/>
  <c r="J56" i="3"/>
  <c r="I56" i="3"/>
  <c r="H56" i="3"/>
  <c r="G56" i="3"/>
  <c r="F56" i="3"/>
  <c r="E56" i="3"/>
  <c r="D56" i="3"/>
  <c r="M47" i="3"/>
  <c r="L47" i="3"/>
  <c r="K47" i="3"/>
  <c r="J47" i="3"/>
  <c r="I47" i="3"/>
  <c r="H47" i="3"/>
  <c r="G47" i="3"/>
  <c r="F47" i="3"/>
  <c r="E47" i="3"/>
  <c r="D47" i="3"/>
  <c r="M46" i="3"/>
  <c r="L46" i="3"/>
  <c r="K46" i="3"/>
  <c r="J46" i="3"/>
  <c r="I46" i="3"/>
  <c r="H46" i="3"/>
  <c r="G46" i="3"/>
  <c r="F46" i="3"/>
  <c r="E46" i="3"/>
  <c r="D46" i="3"/>
  <c r="M45" i="3"/>
  <c r="L45" i="3"/>
  <c r="K45" i="3"/>
  <c r="J45" i="3"/>
  <c r="I45" i="3"/>
  <c r="H45" i="3"/>
  <c r="G45" i="3"/>
  <c r="F45" i="3"/>
  <c r="E45" i="3"/>
  <c r="D45" i="3"/>
  <c r="M44" i="3"/>
  <c r="L44" i="3"/>
  <c r="J13" i="63" s="1"/>
  <c r="J48" i="63" s="1"/>
  <c r="K44" i="3"/>
  <c r="J44" i="3"/>
  <c r="I44" i="3"/>
  <c r="H44" i="3"/>
  <c r="F13" i="63" s="1"/>
  <c r="F48" i="63" s="1"/>
  <c r="G44" i="3"/>
  <c r="F44" i="3"/>
  <c r="E44" i="3"/>
  <c r="D44" i="3"/>
  <c r="M43" i="3"/>
  <c r="L43" i="3"/>
  <c r="K43" i="3"/>
  <c r="J43" i="3"/>
  <c r="I43" i="3"/>
  <c r="H43" i="3"/>
  <c r="G43" i="3"/>
  <c r="F43" i="3"/>
  <c r="E43" i="3"/>
  <c r="D43" i="3"/>
  <c r="M42" i="3"/>
  <c r="L42" i="3"/>
  <c r="K42" i="3"/>
  <c r="J42" i="3"/>
  <c r="I42" i="3"/>
  <c r="H42" i="3"/>
  <c r="G42" i="3"/>
  <c r="F42" i="3"/>
  <c r="E42" i="3"/>
  <c r="D42" i="3"/>
  <c r="M41" i="3"/>
  <c r="L41" i="3"/>
  <c r="K41" i="3"/>
  <c r="J41" i="3"/>
  <c r="I41" i="3"/>
  <c r="H41" i="3"/>
  <c r="G41" i="3"/>
  <c r="F41" i="3"/>
  <c r="E41" i="3"/>
  <c r="D41" i="3"/>
  <c r="F109" i="3"/>
  <c r="M25" i="3"/>
  <c r="L25" i="3"/>
  <c r="K25" i="3"/>
  <c r="J25" i="3"/>
  <c r="I25" i="3"/>
  <c r="H25" i="3"/>
  <c r="G25" i="3"/>
  <c r="F25" i="3"/>
  <c r="E25" i="3"/>
  <c r="D25" i="3"/>
  <c r="N25" i="3" s="1"/>
  <c r="M32" i="3"/>
  <c r="L32" i="3"/>
  <c r="K32" i="3"/>
  <c r="J32" i="3"/>
  <c r="I32" i="3"/>
  <c r="H32" i="3"/>
  <c r="G32" i="3"/>
  <c r="F32" i="3"/>
  <c r="E32" i="3"/>
  <c r="D32" i="3"/>
  <c r="M31" i="3"/>
  <c r="L31" i="3"/>
  <c r="K31" i="3"/>
  <c r="J31" i="3"/>
  <c r="I31" i="3"/>
  <c r="H31" i="3"/>
  <c r="G31" i="3"/>
  <c r="F31" i="3"/>
  <c r="E31" i="3"/>
  <c r="D31" i="3"/>
  <c r="N31" i="3" s="1"/>
  <c r="M30" i="3"/>
  <c r="L30" i="3"/>
  <c r="K30" i="3"/>
  <c r="J30" i="3"/>
  <c r="I30" i="3"/>
  <c r="H30" i="3"/>
  <c r="G30" i="3"/>
  <c r="F30" i="3"/>
  <c r="E30" i="3"/>
  <c r="D30" i="3"/>
  <c r="M29" i="3"/>
  <c r="L29" i="3"/>
  <c r="J13" i="62" s="1"/>
  <c r="J48" i="62" s="1"/>
  <c r="K29" i="3"/>
  <c r="J29" i="3"/>
  <c r="I29" i="3"/>
  <c r="H29" i="3"/>
  <c r="F13" i="62" s="1"/>
  <c r="F48" i="62" s="1"/>
  <c r="G29" i="3"/>
  <c r="F29" i="3"/>
  <c r="E29" i="3"/>
  <c r="D29" i="3"/>
  <c r="M28" i="3"/>
  <c r="L28" i="3"/>
  <c r="K28" i="3"/>
  <c r="J28" i="3"/>
  <c r="I28" i="3"/>
  <c r="H28" i="3"/>
  <c r="G28" i="3"/>
  <c r="F28" i="3"/>
  <c r="E28" i="3"/>
  <c r="D28" i="3"/>
  <c r="M27" i="3"/>
  <c r="L27" i="3"/>
  <c r="K27" i="3"/>
  <c r="J27" i="3"/>
  <c r="I27" i="3"/>
  <c r="H27" i="3"/>
  <c r="G27" i="3"/>
  <c r="F27" i="3"/>
  <c r="E27" i="3"/>
  <c r="D27" i="3"/>
  <c r="N27" i="3" s="1"/>
  <c r="M26" i="3"/>
  <c r="L26" i="3"/>
  <c r="K26" i="3"/>
  <c r="J26" i="3"/>
  <c r="I26" i="3"/>
  <c r="H26" i="3"/>
  <c r="G26" i="3"/>
  <c r="F26" i="3"/>
  <c r="E26" i="3"/>
  <c r="D26" i="3"/>
  <c r="O156" i="52"/>
  <c r="O155" i="52"/>
  <c r="O154" i="52"/>
  <c r="O153" i="52"/>
  <c r="O152" i="52"/>
  <c r="O151" i="52"/>
  <c r="O150" i="52"/>
  <c r="O149" i="52"/>
  <c r="O148" i="52"/>
  <c r="O147" i="52"/>
  <c r="O146" i="52"/>
  <c r="O145" i="52"/>
  <c r="O144" i="52"/>
  <c r="O143" i="52"/>
  <c r="O142" i="52"/>
  <c r="O141" i="52"/>
  <c r="O140" i="52"/>
  <c r="O139" i="52"/>
  <c r="O138" i="52"/>
  <c r="O137" i="52"/>
  <c r="O136" i="52"/>
  <c r="O135" i="52"/>
  <c r="O134" i="52"/>
  <c r="O133" i="52"/>
  <c r="O132" i="52"/>
  <c r="O131" i="52"/>
  <c r="O130" i="52"/>
  <c r="O129" i="52"/>
  <c r="O128" i="52"/>
  <c r="O127" i="52"/>
  <c r="O126" i="52"/>
  <c r="O125" i="52"/>
  <c r="O124" i="52"/>
  <c r="O123" i="52"/>
  <c r="O122" i="52"/>
  <c r="O121" i="52"/>
  <c r="O120" i="52"/>
  <c r="O119" i="52"/>
  <c r="O118" i="52"/>
  <c r="O117" i="52"/>
  <c r="O116" i="52"/>
  <c r="O115" i="52"/>
  <c r="O114" i="52"/>
  <c r="O113" i="52"/>
  <c r="O112" i="52"/>
  <c r="O111" i="52"/>
  <c r="O110" i="52"/>
  <c r="O109" i="52"/>
  <c r="O108" i="52"/>
  <c r="O107" i="52"/>
  <c r="O106" i="52"/>
  <c r="O105" i="52"/>
  <c r="O104" i="52"/>
  <c r="O103" i="52"/>
  <c r="O102" i="52"/>
  <c r="O101" i="52"/>
  <c r="O100" i="52"/>
  <c r="O99" i="52"/>
  <c r="O98" i="52"/>
  <c r="O97" i="52"/>
  <c r="O96" i="52"/>
  <c r="O95" i="52"/>
  <c r="O94" i="52"/>
  <c r="O93" i="52"/>
  <c r="O92" i="52"/>
  <c r="O91" i="52"/>
  <c r="O90" i="52"/>
  <c r="O89" i="52"/>
  <c r="O88" i="52"/>
  <c r="O87" i="52"/>
  <c r="O86" i="52"/>
  <c r="O85" i="52"/>
  <c r="O84" i="52"/>
  <c r="O83" i="52"/>
  <c r="O82" i="52"/>
  <c r="O81" i="52"/>
  <c r="O80" i="52"/>
  <c r="O79" i="52"/>
  <c r="O78" i="52"/>
  <c r="O77" i="52"/>
  <c r="O76" i="52"/>
  <c r="O75" i="52"/>
  <c r="O74" i="52"/>
  <c r="O73" i="52"/>
  <c r="O72" i="52"/>
  <c r="O71" i="52"/>
  <c r="O70" i="52"/>
  <c r="O69" i="52"/>
  <c r="O68" i="52"/>
  <c r="O67" i="52"/>
  <c r="O66" i="52"/>
  <c r="O65" i="52"/>
  <c r="O64" i="52"/>
  <c r="O63" i="52"/>
  <c r="O62" i="52"/>
  <c r="O61" i="52"/>
  <c r="O60" i="52"/>
  <c r="O59" i="52"/>
  <c r="O58" i="52"/>
  <c r="O57" i="52"/>
  <c r="O56" i="52"/>
  <c r="O55" i="52"/>
  <c r="O54" i="52"/>
  <c r="O53" i="52"/>
  <c r="O52" i="52"/>
  <c r="O51" i="52"/>
  <c r="O50" i="52"/>
  <c r="O49" i="52"/>
  <c r="O48" i="52"/>
  <c r="O47" i="52"/>
  <c r="O46" i="52"/>
  <c r="O45" i="52"/>
  <c r="O44" i="52"/>
  <c r="O43" i="52"/>
  <c r="O42" i="52"/>
  <c r="O41" i="52"/>
  <c r="O40" i="52"/>
  <c r="O39" i="52"/>
  <c r="O38" i="52"/>
  <c r="O37" i="52"/>
  <c r="O36" i="52"/>
  <c r="O35" i="52"/>
  <c r="O34" i="52"/>
  <c r="O33" i="52"/>
  <c r="O32" i="52"/>
  <c r="O31" i="52"/>
  <c r="O30" i="52"/>
  <c r="O29" i="52"/>
  <c r="O28" i="52"/>
  <c r="O27" i="52"/>
  <c r="O26" i="52"/>
  <c r="O25" i="52"/>
  <c r="O24" i="52"/>
  <c r="O23" i="52"/>
  <c r="O22" i="52"/>
  <c r="O21" i="52"/>
  <c r="O20" i="52"/>
  <c r="O19" i="52"/>
  <c r="O18" i="52"/>
  <c r="O17" i="52"/>
  <c r="O16" i="52"/>
  <c r="O15" i="52"/>
  <c r="O14" i="52"/>
  <c r="O13" i="52"/>
  <c r="O12" i="52"/>
  <c r="O11" i="52"/>
  <c r="O10" i="52"/>
  <c r="O9" i="52"/>
  <c r="O8" i="52"/>
  <c r="E7" i="52"/>
  <c r="F7" i="52" s="1"/>
  <c r="G7" i="52" s="1"/>
  <c r="H7" i="52" s="1"/>
  <c r="I7" i="52" s="1"/>
  <c r="J7" i="52" s="1"/>
  <c r="K7" i="52" s="1"/>
  <c r="L7" i="52" s="1"/>
  <c r="M7" i="52" s="1"/>
  <c r="N7" i="52" s="1"/>
  <c r="O156" i="51"/>
  <c r="O155" i="51"/>
  <c r="O154" i="51"/>
  <c r="O153" i="51"/>
  <c r="O152" i="51"/>
  <c r="O151" i="51"/>
  <c r="O150" i="51"/>
  <c r="O149" i="51"/>
  <c r="O148" i="51"/>
  <c r="O147" i="51"/>
  <c r="O146" i="51"/>
  <c r="O145" i="51"/>
  <c r="O144" i="51"/>
  <c r="O143" i="51"/>
  <c r="O142" i="51"/>
  <c r="O141" i="51"/>
  <c r="O140" i="51"/>
  <c r="O139" i="51"/>
  <c r="O138" i="51"/>
  <c r="O137" i="51"/>
  <c r="O136" i="51"/>
  <c r="O135" i="51"/>
  <c r="O134" i="51"/>
  <c r="O133" i="51"/>
  <c r="O132" i="51"/>
  <c r="O131" i="51"/>
  <c r="O130" i="51"/>
  <c r="O129" i="51"/>
  <c r="O128" i="51"/>
  <c r="O127" i="51"/>
  <c r="O126" i="51"/>
  <c r="O125" i="51"/>
  <c r="O124" i="51"/>
  <c r="O123" i="51"/>
  <c r="O122" i="51"/>
  <c r="O121" i="51"/>
  <c r="O120" i="51"/>
  <c r="O119" i="51"/>
  <c r="O118" i="51"/>
  <c r="O117" i="51"/>
  <c r="O116" i="51"/>
  <c r="O115" i="51"/>
  <c r="O114" i="51"/>
  <c r="O113" i="51"/>
  <c r="O112" i="51"/>
  <c r="O111" i="51"/>
  <c r="O110" i="51"/>
  <c r="O109" i="51"/>
  <c r="O108" i="51"/>
  <c r="O107" i="51"/>
  <c r="O106" i="51"/>
  <c r="O105" i="51"/>
  <c r="O104" i="51"/>
  <c r="O103" i="51"/>
  <c r="O102" i="51"/>
  <c r="O101" i="51"/>
  <c r="O100" i="51"/>
  <c r="O99" i="51"/>
  <c r="O98" i="51"/>
  <c r="O97" i="51"/>
  <c r="O96" i="51"/>
  <c r="O95" i="51"/>
  <c r="O94" i="51"/>
  <c r="O93" i="51"/>
  <c r="O92" i="51"/>
  <c r="O91" i="51"/>
  <c r="O90" i="51"/>
  <c r="O89" i="51"/>
  <c r="O88" i="51"/>
  <c r="O87" i="51"/>
  <c r="O86" i="51"/>
  <c r="O85" i="51"/>
  <c r="O84" i="51"/>
  <c r="O83" i="51"/>
  <c r="O82" i="51"/>
  <c r="O81" i="51"/>
  <c r="O80" i="51"/>
  <c r="O79" i="51"/>
  <c r="O78" i="51"/>
  <c r="O77" i="51"/>
  <c r="O76" i="51"/>
  <c r="O75" i="51"/>
  <c r="O74" i="51"/>
  <c r="O73" i="51"/>
  <c r="O72" i="51"/>
  <c r="O71" i="51"/>
  <c r="O70" i="51"/>
  <c r="O69" i="51"/>
  <c r="O68" i="51"/>
  <c r="O67" i="51"/>
  <c r="O66" i="51"/>
  <c r="O65" i="51"/>
  <c r="O64" i="51"/>
  <c r="O63" i="51"/>
  <c r="O62" i="51"/>
  <c r="O61" i="51"/>
  <c r="O60" i="51"/>
  <c r="O59" i="51"/>
  <c r="O58" i="51"/>
  <c r="O57" i="51"/>
  <c r="O56" i="51"/>
  <c r="O55" i="51"/>
  <c r="O54" i="51"/>
  <c r="O53" i="51"/>
  <c r="O52" i="51"/>
  <c r="O51" i="51"/>
  <c r="O50" i="51"/>
  <c r="O49" i="51"/>
  <c r="O48" i="51"/>
  <c r="O47" i="51"/>
  <c r="O46" i="51"/>
  <c r="O45" i="51"/>
  <c r="O44" i="51"/>
  <c r="O43" i="51"/>
  <c r="O42" i="51"/>
  <c r="O41" i="51"/>
  <c r="O40" i="51"/>
  <c r="O39" i="51"/>
  <c r="O38" i="51"/>
  <c r="O37" i="51"/>
  <c r="O36" i="51"/>
  <c r="O35" i="51"/>
  <c r="O34" i="51"/>
  <c r="O33" i="51"/>
  <c r="O32" i="51"/>
  <c r="O31" i="51"/>
  <c r="O30" i="51"/>
  <c r="O29" i="51"/>
  <c r="O28" i="51"/>
  <c r="O27" i="51"/>
  <c r="O26" i="51"/>
  <c r="O25" i="51"/>
  <c r="O24" i="51"/>
  <c r="O23" i="51"/>
  <c r="O22" i="51"/>
  <c r="O21" i="51"/>
  <c r="O20" i="51"/>
  <c r="O19" i="51"/>
  <c r="O18" i="51"/>
  <c r="O17" i="51"/>
  <c r="O16" i="51"/>
  <c r="O15" i="51"/>
  <c r="O14" i="51"/>
  <c r="O13" i="51"/>
  <c r="O12" i="51"/>
  <c r="O11" i="51"/>
  <c r="O10" i="51"/>
  <c r="O9" i="51"/>
  <c r="O8" i="51"/>
  <c r="E7" i="51"/>
  <c r="F7" i="51" s="1"/>
  <c r="G7" i="51" s="1"/>
  <c r="H7" i="51" s="1"/>
  <c r="I7" i="51" s="1"/>
  <c r="J7" i="51" s="1"/>
  <c r="K7" i="51" s="1"/>
  <c r="L7" i="51" s="1"/>
  <c r="M7" i="51" s="1"/>
  <c r="N7" i="51" s="1"/>
  <c r="O156" i="50"/>
  <c r="O155" i="50"/>
  <c r="O154" i="50"/>
  <c r="O153" i="50"/>
  <c r="O152" i="50"/>
  <c r="O151" i="50"/>
  <c r="O150" i="50"/>
  <c r="O149" i="50"/>
  <c r="O148" i="50"/>
  <c r="O147" i="50"/>
  <c r="O146" i="50"/>
  <c r="O145" i="50"/>
  <c r="O144" i="50"/>
  <c r="O143" i="50"/>
  <c r="O142" i="50"/>
  <c r="O141" i="50"/>
  <c r="O140" i="50"/>
  <c r="O139" i="50"/>
  <c r="O138" i="50"/>
  <c r="O137" i="50"/>
  <c r="O136" i="50"/>
  <c r="O135" i="50"/>
  <c r="O134" i="50"/>
  <c r="O133" i="50"/>
  <c r="O132" i="50"/>
  <c r="O131" i="50"/>
  <c r="O130" i="50"/>
  <c r="O129" i="50"/>
  <c r="O128" i="50"/>
  <c r="O127" i="50"/>
  <c r="O126" i="50"/>
  <c r="O125" i="50"/>
  <c r="O124" i="50"/>
  <c r="O123" i="50"/>
  <c r="O122" i="50"/>
  <c r="O121" i="50"/>
  <c r="O120" i="50"/>
  <c r="O119" i="50"/>
  <c r="O118" i="50"/>
  <c r="O117" i="50"/>
  <c r="O116" i="50"/>
  <c r="O115" i="50"/>
  <c r="O114" i="50"/>
  <c r="O113" i="50"/>
  <c r="O112" i="50"/>
  <c r="O111" i="50"/>
  <c r="O110" i="50"/>
  <c r="O109" i="50"/>
  <c r="O108" i="50"/>
  <c r="O107" i="50"/>
  <c r="O106" i="50"/>
  <c r="O105" i="50"/>
  <c r="O104" i="50"/>
  <c r="O103" i="50"/>
  <c r="O102" i="50"/>
  <c r="O101" i="50"/>
  <c r="O100" i="50"/>
  <c r="O99" i="50"/>
  <c r="O98" i="50"/>
  <c r="O97" i="50"/>
  <c r="O96" i="50"/>
  <c r="O95" i="50"/>
  <c r="O94" i="50"/>
  <c r="O93" i="50"/>
  <c r="O92" i="50"/>
  <c r="O91" i="50"/>
  <c r="O90" i="50"/>
  <c r="O89" i="50"/>
  <c r="O88" i="50"/>
  <c r="O87" i="50"/>
  <c r="O86" i="50"/>
  <c r="O85" i="50"/>
  <c r="O84" i="50"/>
  <c r="O83" i="50"/>
  <c r="O82" i="50"/>
  <c r="O81" i="50"/>
  <c r="O80" i="50"/>
  <c r="O79" i="50"/>
  <c r="O78" i="50"/>
  <c r="O77" i="50"/>
  <c r="O76" i="50"/>
  <c r="O75" i="50"/>
  <c r="O74" i="50"/>
  <c r="O73" i="50"/>
  <c r="O72" i="50"/>
  <c r="O71" i="50"/>
  <c r="O70" i="50"/>
  <c r="O69" i="50"/>
  <c r="O68" i="50"/>
  <c r="O67" i="50"/>
  <c r="O66" i="50"/>
  <c r="O65" i="50"/>
  <c r="O64" i="50"/>
  <c r="O63" i="50"/>
  <c r="O62" i="50"/>
  <c r="O61" i="50"/>
  <c r="O60" i="50"/>
  <c r="O59" i="50"/>
  <c r="O58" i="50"/>
  <c r="O57" i="50"/>
  <c r="O56" i="50"/>
  <c r="O55" i="50"/>
  <c r="O54" i="50"/>
  <c r="O53" i="50"/>
  <c r="O52" i="50"/>
  <c r="O51" i="50"/>
  <c r="O50" i="50"/>
  <c r="O49" i="50"/>
  <c r="O48" i="50"/>
  <c r="O47" i="50"/>
  <c r="O46" i="50"/>
  <c r="O45" i="50"/>
  <c r="O44" i="50"/>
  <c r="O43" i="50"/>
  <c r="O42" i="50"/>
  <c r="O41" i="50"/>
  <c r="O40" i="50"/>
  <c r="O39" i="50"/>
  <c r="O38" i="50"/>
  <c r="O37" i="50"/>
  <c r="O36" i="50"/>
  <c r="O35" i="50"/>
  <c r="O34" i="50"/>
  <c r="O33" i="50"/>
  <c r="O32" i="50"/>
  <c r="O31" i="50"/>
  <c r="O30" i="50"/>
  <c r="O29" i="50"/>
  <c r="O28" i="50"/>
  <c r="O27" i="50"/>
  <c r="O26" i="50"/>
  <c r="O25" i="50"/>
  <c r="O24" i="50"/>
  <c r="O23" i="50"/>
  <c r="O22" i="50"/>
  <c r="O21" i="50"/>
  <c r="O20" i="50"/>
  <c r="O19" i="50"/>
  <c r="O18" i="50"/>
  <c r="O17" i="50"/>
  <c r="O16" i="50"/>
  <c r="O15" i="50"/>
  <c r="O14" i="50"/>
  <c r="O13" i="50"/>
  <c r="O12" i="50"/>
  <c r="O11" i="50"/>
  <c r="O10" i="50"/>
  <c r="O9" i="50"/>
  <c r="O8" i="50"/>
  <c r="E7" i="50"/>
  <c r="F7" i="50" s="1"/>
  <c r="G7" i="50" s="1"/>
  <c r="H7" i="50" s="1"/>
  <c r="I7" i="50" s="1"/>
  <c r="J7" i="50" s="1"/>
  <c r="K7" i="50" s="1"/>
  <c r="L7" i="50" s="1"/>
  <c r="M7" i="50" s="1"/>
  <c r="N7" i="50" s="1"/>
  <c r="O156" i="49"/>
  <c r="O155" i="49"/>
  <c r="O154" i="49"/>
  <c r="O153" i="49"/>
  <c r="O152" i="49"/>
  <c r="O151" i="49"/>
  <c r="O150" i="49"/>
  <c r="O149" i="49"/>
  <c r="O148" i="49"/>
  <c r="O147" i="49"/>
  <c r="O146" i="49"/>
  <c r="O145" i="49"/>
  <c r="O144" i="49"/>
  <c r="O143" i="49"/>
  <c r="O142" i="49"/>
  <c r="O141" i="49"/>
  <c r="O140" i="49"/>
  <c r="O139" i="49"/>
  <c r="O138" i="49"/>
  <c r="O137" i="49"/>
  <c r="O136" i="49"/>
  <c r="O135" i="49"/>
  <c r="O134" i="49"/>
  <c r="O133" i="49"/>
  <c r="O132" i="49"/>
  <c r="O131" i="49"/>
  <c r="O130" i="49"/>
  <c r="O129" i="49"/>
  <c r="O128" i="49"/>
  <c r="O127" i="49"/>
  <c r="O126" i="49"/>
  <c r="O125" i="49"/>
  <c r="O124" i="49"/>
  <c r="O123" i="49"/>
  <c r="O122" i="49"/>
  <c r="O121" i="49"/>
  <c r="O120" i="49"/>
  <c r="O119" i="49"/>
  <c r="O118" i="49"/>
  <c r="O117" i="49"/>
  <c r="O116" i="49"/>
  <c r="O115" i="49"/>
  <c r="O114" i="49"/>
  <c r="O113" i="49"/>
  <c r="O112" i="49"/>
  <c r="O111" i="49"/>
  <c r="O110" i="49"/>
  <c r="O109" i="49"/>
  <c r="O108" i="49"/>
  <c r="O107" i="49"/>
  <c r="O106" i="49"/>
  <c r="O105" i="49"/>
  <c r="O104" i="49"/>
  <c r="O103" i="49"/>
  <c r="O102" i="49"/>
  <c r="O101" i="49"/>
  <c r="O100" i="49"/>
  <c r="O99" i="49"/>
  <c r="O98" i="49"/>
  <c r="O97" i="49"/>
  <c r="O96" i="49"/>
  <c r="O95" i="49"/>
  <c r="O94" i="49"/>
  <c r="O93" i="49"/>
  <c r="O92" i="49"/>
  <c r="O91" i="49"/>
  <c r="O90" i="49"/>
  <c r="O89" i="49"/>
  <c r="O88" i="49"/>
  <c r="O87" i="49"/>
  <c r="O86" i="49"/>
  <c r="O85" i="49"/>
  <c r="O84" i="49"/>
  <c r="O83" i="49"/>
  <c r="O82" i="49"/>
  <c r="O81" i="49"/>
  <c r="O80" i="49"/>
  <c r="O79" i="49"/>
  <c r="O78" i="49"/>
  <c r="O77" i="49"/>
  <c r="O76" i="49"/>
  <c r="O75" i="49"/>
  <c r="O74" i="49"/>
  <c r="O73" i="49"/>
  <c r="O72" i="49"/>
  <c r="O71" i="49"/>
  <c r="O70" i="49"/>
  <c r="O69" i="49"/>
  <c r="O68" i="49"/>
  <c r="O67" i="49"/>
  <c r="O66" i="49"/>
  <c r="O65" i="49"/>
  <c r="O64" i="49"/>
  <c r="O63" i="49"/>
  <c r="O62" i="49"/>
  <c r="O61" i="49"/>
  <c r="O60" i="49"/>
  <c r="O59" i="49"/>
  <c r="O58" i="49"/>
  <c r="O57" i="49"/>
  <c r="O56" i="49"/>
  <c r="O55" i="49"/>
  <c r="O54" i="49"/>
  <c r="O53" i="49"/>
  <c r="O52" i="49"/>
  <c r="O51" i="49"/>
  <c r="O50" i="49"/>
  <c r="O49" i="49"/>
  <c r="O48" i="49"/>
  <c r="O47" i="49"/>
  <c r="O46" i="49"/>
  <c r="O45" i="49"/>
  <c r="O44" i="49"/>
  <c r="O43" i="49"/>
  <c r="O42" i="49"/>
  <c r="O41" i="49"/>
  <c r="O40" i="49"/>
  <c r="O39" i="49"/>
  <c r="O38" i="49"/>
  <c r="O37" i="49"/>
  <c r="O36" i="49"/>
  <c r="O35" i="49"/>
  <c r="O34" i="49"/>
  <c r="O33" i="49"/>
  <c r="O32" i="49"/>
  <c r="O31" i="49"/>
  <c r="O30" i="49"/>
  <c r="O29" i="49"/>
  <c r="O28" i="49"/>
  <c r="O27" i="49"/>
  <c r="O26" i="49"/>
  <c r="O25" i="49"/>
  <c r="O24" i="49"/>
  <c r="O23" i="49"/>
  <c r="O22" i="49"/>
  <c r="O21" i="49"/>
  <c r="O20" i="49"/>
  <c r="O19" i="49"/>
  <c r="O18" i="49"/>
  <c r="O17" i="49"/>
  <c r="O16" i="49"/>
  <c r="O15" i="49"/>
  <c r="O14" i="49"/>
  <c r="O13" i="49"/>
  <c r="O12" i="49"/>
  <c r="O11" i="49"/>
  <c r="O10" i="49"/>
  <c r="O9" i="49"/>
  <c r="O8" i="49"/>
  <c r="E7" i="49"/>
  <c r="F7" i="49" s="1"/>
  <c r="G7" i="49" s="1"/>
  <c r="H7" i="49" s="1"/>
  <c r="I7" i="49" s="1"/>
  <c r="J7" i="49" s="1"/>
  <c r="K7" i="49" s="1"/>
  <c r="L7" i="49" s="1"/>
  <c r="M7" i="49" s="1"/>
  <c r="N7" i="49" s="1"/>
  <c r="M150" i="5" l="1"/>
  <c r="D13" i="72"/>
  <c r="D48" i="72" s="1"/>
  <c r="H13" i="72"/>
  <c r="H48" i="72" s="1"/>
  <c r="F165" i="5"/>
  <c r="J246" i="5"/>
  <c r="D13" i="63"/>
  <c r="D48" i="63" s="1"/>
  <c r="H13" i="63"/>
  <c r="H48" i="63" s="1"/>
  <c r="F13" i="66"/>
  <c r="F48" i="66" s="1"/>
  <c r="J13" i="66"/>
  <c r="D13" i="67"/>
  <c r="D48" i="67" s="1"/>
  <c r="H13" i="67"/>
  <c r="H48" i="67" s="1"/>
  <c r="J94" i="3"/>
  <c r="F13" i="69"/>
  <c r="F48" i="69" s="1"/>
  <c r="J13" i="69"/>
  <c r="J48" i="69" s="1"/>
  <c r="D13" i="70"/>
  <c r="D48" i="70" s="1"/>
  <c r="H13" i="70"/>
  <c r="H48" i="70" s="1"/>
  <c r="E13" i="63"/>
  <c r="I13" i="63"/>
  <c r="C13" i="66"/>
  <c r="G13" i="66"/>
  <c r="G48" i="66" s="1"/>
  <c r="K13" i="66"/>
  <c r="E13" i="67"/>
  <c r="I13" i="67"/>
  <c r="E13" i="70"/>
  <c r="E48" i="70" s="1"/>
  <c r="I13" i="70"/>
  <c r="I48" i="70" s="1"/>
  <c r="G124" i="3"/>
  <c r="K124" i="3"/>
  <c r="C13" i="71"/>
  <c r="C48" i="71" s="1"/>
  <c r="G13" i="71"/>
  <c r="G48" i="71" s="1"/>
  <c r="K13" i="71"/>
  <c r="K48" i="71" s="1"/>
  <c r="E13" i="72"/>
  <c r="E48" i="72" s="1"/>
  <c r="I13" i="72"/>
  <c r="I48" i="72" s="1"/>
  <c r="E16" i="66"/>
  <c r="I16" i="66"/>
  <c r="C17" i="66"/>
  <c r="G17" i="66"/>
  <c r="K17" i="66"/>
  <c r="C51" i="66"/>
  <c r="G51" i="66"/>
  <c r="K51" i="66"/>
  <c r="E52" i="66"/>
  <c r="I52" i="66"/>
  <c r="E16" i="70"/>
  <c r="I16" i="70"/>
  <c r="C17" i="70"/>
  <c r="G17" i="70"/>
  <c r="K17" i="70"/>
  <c r="C51" i="70"/>
  <c r="G51" i="70"/>
  <c r="K51" i="70"/>
  <c r="E52" i="70"/>
  <c r="I52" i="70"/>
  <c r="E16" i="72"/>
  <c r="I16" i="72"/>
  <c r="C17" i="72"/>
  <c r="G17" i="72"/>
  <c r="K17" i="72"/>
  <c r="C51" i="72"/>
  <c r="G51" i="72"/>
  <c r="K51" i="72"/>
  <c r="E52" i="72"/>
  <c r="I52" i="72"/>
  <c r="D34" i="3"/>
  <c r="N26" i="3"/>
  <c r="N28" i="3"/>
  <c r="D13" i="62"/>
  <c r="D48" i="62" s="1"/>
  <c r="H13" i="62"/>
  <c r="H48" i="62" s="1"/>
  <c r="N30" i="3"/>
  <c r="N32" i="3"/>
  <c r="B13" i="62"/>
  <c r="B48" i="62" s="1"/>
  <c r="N29" i="3"/>
  <c r="E13" i="62"/>
  <c r="E48" i="62" s="1"/>
  <c r="I13" i="62"/>
  <c r="I48" i="62" s="1"/>
  <c r="M244" i="5"/>
  <c r="J52" i="72"/>
  <c r="I246" i="5"/>
  <c r="H51" i="72"/>
  <c r="H234" i="5"/>
  <c r="G16" i="72"/>
  <c r="L234" i="5"/>
  <c r="K16" i="72"/>
  <c r="D246" i="5"/>
  <c r="H246" i="5"/>
  <c r="L246" i="5"/>
  <c r="M242" i="5"/>
  <c r="B52" i="72"/>
  <c r="D16" i="72"/>
  <c r="H16" i="72"/>
  <c r="B17" i="72"/>
  <c r="F17" i="72"/>
  <c r="J17" i="72"/>
  <c r="B51" i="72"/>
  <c r="F51" i="72"/>
  <c r="J51" i="72"/>
  <c r="D52" i="72"/>
  <c r="H52" i="72"/>
  <c r="G234" i="5"/>
  <c r="F16" i="72"/>
  <c r="E246" i="5"/>
  <c r="D51" i="72"/>
  <c r="D16" i="71"/>
  <c r="B17" i="71"/>
  <c r="J17" i="71"/>
  <c r="F51" i="71"/>
  <c r="D52" i="71"/>
  <c r="H16" i="71"/>
  <c r="F17" i="71"/>
  <c r="B51" i="71"/>
  <c r="J51" i="71"/>
  <c r="H52" i="71"/>
  <c r="J219" i="5"/>
  <c r="I219" i="5"/>
  <c r="E16" i="71"/>
  <c r="I16" i="71"/>
  <c r="C17" i="71"/>
  <c r="G17" i="71"/>
  <c r="K17" i="71"/>
  <c r="C51" i="71"/>
  <c r="G51" i="71"/>
  <c r="K51" i="71"/>
  <c r="E52" i="71"/>
  <c r="I52" i="71"/>
  <c r="E219" i="5"/>
  <c r="D51" i="71"/>
  <c r="C219" i="5"/>
  <c r="G219" i="5"/>
  <c r="K219" i="5"/>
  <c r="M215" i="5"/>
  <c r="B52" i="71"/>
  <c r="D207" i="5"/>
  <c r="C16" i="71"/>
  <c r="H207" i="5"/>
  <c r="G16" i="71"/>
  <c r="F219" i="5"/>
  <c r="E51" i="71"/>
  <c r="D219" i="5"/>
  <c r="L219" i="5"/>
  <c r="D16" i="70"/>
  <c r="H16" i="70"/>
  <c r="B17" i="70"/>
  <c r="F17" i="70"/>
  <c r="J17" i="70"/>
  <c r="B51" i="70"/>
  <c r="F51" i="70"/>
  <c r="J51" i="70"/>
  <c r="D52" i="70"/>
  <c r="H52" i="70"/>
  <c r="M190" i="5"/>
  <c r="K180" i="5"/>
  <c r="G180" i="5"/>
  <c r="F16" i="70"/>
  <c r="M175" i="5"/>
  <c r="E192" i="5"/>
  <c r="D51" i="70"/>
  <c r="I192" i="5"/>
  <c r="H51" i="70"/>
  <c r="G192" i="5"/>
  <c r="K192" i="5"/>
  <c r="M188" i="5"/>
  <c r="B52" i="70"/>
  <c r="L52" i="70" s="1"/>
  <c r="M191" i="5"/>
  <c r="D180" i="5"/>
  <c r="C16" i="70"/>
  <c r="H180" i="5"/>
  <c r="G16" i="70"/>
  <c r="F180" i="5"/>
  <c r="J180" i="5"/>
  <c r="J192" i="5"/>
  <c r="I51" i="70"/>
  <c r="H192" i="5"/>
  <c r="K153" i="5"/>
  <c r="D16" i="69"/>
  <c r="H16" i="69"/>
  <c r="B17" i="69"/>
  <c r="F17" i="69"/>
  <c r="J17" i="69"/>
  <c r="B51" i="69"/>
  <c r="F51" i="69"/>
  <c r="J51" i="69"/>
  <c r="D52" i="69"/>
  <c r="H52" i="69"/>
  <c r="E16" i="69"/>
  <c r="I16" i="69"/>
  <c r="C17" i="69"/>
  <c r="L17" i="69" s="1"/>
  <c r="G17" i="69"/>
  <c r="K17" i="69"/>
  <c r="C51" i="69"/>
  <c r="G51" i="69"/>
  <c r="K51" i="69"/>
  <c r="E52" i="69"/>
  <c r="I52" i="69"/>
  <c r="M146" i="5"/>
  <c r="B16" i="69"/>
  <c r="G153" i="5"/>
  <c r="F16" i="69"/>
  <c r="M147" i="5"/>
  <c r="I153" i="5"/>
  <c r="M148" i="5"/>
  <c r="M149" i="5"/>
  <c r="D17" i="69"/>
  <c r="E165" i="5"/>
  <c r="D51" i="69"/>
  <c r="I165" i="5"/>
  <c r="H51" i="69"/>
  <c r="C165" i="5"/>
  <c r="G165" i="5"/>
  <c r="K165" i="5"/>
  <c r="M161" i="5"/>
  <c r="B52" i="69"/>
  <c r="M164" i="5"/>
  <c r="D153" i="5"/>
  <c r="C16" i="69"/>
  <c r="H153" i="5"/>
  <c r="G16" i="69"/>
  <c r="F153" i="5"/>
  <c r="J153" i="5"/>
  <c r="J165" i="5"/>
  <c r="I51" i="69"/>
  <c r="D165" i="5"/>
  <c r="H165" i="5"/>
  <c r="L165" i="5"/>
  <c r="J138" i="5"/>
  <c r="E16" i="67"/>
  <c r="I16" i="67"/>
  <c r="C17" i="67"/>
  <c r="G17" i="67"/>
  <c r="K17" i="67"/>
  <c r="C51" i="67"/>
  <c r="G51" i="67"/>
  <c r="K51" i="67"/>
  <c r="E52" i="67"/>
  <c r="I52" i="67"/>
  <c r="K126" i="5"/>
  <c r="J16" i="67"/>
  <c r="M122" i="5"/>
  <c r="D126" i="5"/>
  <c r="C16" i="67"/>
  <c r="H126" i="5"/>
  <c r="G16" i="67"/>
  <c r="L126" i="5"/>
  <c r="K16" i="67"/>
  <c r="F126" i="5"/>
  <c r="J126" i="5"/>
  <c r="F138" i="5"/>
  <c r="E51" i="67"/>
  <c r="D138" i="5"/>
  <c r="G126" i="5"/>
  <c r="F16" i="67"/>
  <c r="I138" i="5"/>
  <c r="H51" i="67"/>
  <c r="M134" i="5"/>
  <c r="B52" i="67"/>
  <c r="D16" i="67"/>
  <c r="H16" i="67"/>
  <c r="B17" i="67"/>
  <c r="F17" i="67"/>
  <c r="J17" i="67"/>
  <c r="B51" i="67"/>
  <c r="F51" i="67"/>
  <c r="J51" i="67"/>
  <c r="D52" i="67"/>
  <c r="H52" i="67"/>
  <c r="M119" i="5"/>
  <c r="B16" i="67"/>
  <c r="E138" i="5"/>
  <c r="D51" i="67"/>
  <c r="K99" i="5"/>
  <c r="J16" i="66"/>
  <c r="D99" i="5"/>
  <c r="C16" i="66"/>
  <c r="H99" i="5"/>
  <c r="G16" i="66"/>
  <c r="L99" i="5"/>
  <c r="K16" i="66"/>
  <c r="J99" i="5"/>
  <c r="I17" i="66"/>
  <c r="F111" i="5"/>
  <c r="E51" i="66"/>
  <c r="J111" i="5"/>
  <c r="I51" i="66"/>
  <c r="D111" i="5"/>
  <c r="H111" i="5"/>
  <c r="L111" i="5"/>
  <c r="M92" i="5"/>
  <c r="B16" i="66"/>
  <c r="M95" i="5"/>
  <c r="D17" i="66"/>
  <c r="D16" i="66"/>
  <c r="H16" i="66"/>
  <c r="B17" i="66"/>
  <c r="F17" i="66"/>
  <c r="J17" i="66"/>
  <c r="B51" i="66"/>
  <c r="F51" i="66"/>
  <c r="J51" i="66"/>
  <c r="D52" i="66"/>
  <c r="H52" i="66"/>
  <c r="G99" i="5"/>
  <c r="F16" i="66"/>
  <c r="E84" i="5"/>
  <c r="D51" i="63"/>
  <c r="I84" i="5"/>
  <c r="H51" i="63"/>
  <c r="M80" i="5"/>
  <c r="B52" i="63"/>
  <c r="D72" i="5"/>
  <c r="C16" i="63"/>
  <c r="H72" i="5"/>
  <c r="G16" i="63"/>
  <c r="L72" i="5"/>
  <c r="K16" i="63"/>
  <c r="F84" i="5"/>
  <c r="E51" i="63"/>
  <c r="J84" i="5"/>
  <c r="I51" i="63"/>
  <c r="D16" i="63"/>
  <c r="H16" i="63"/>
  <c r="B17" i="63"/>
  <c r="F17" i="63"/>
  <c r="J17" i="63"/>
  <c r="B51" i="63"/>
  <c r="F51" i="63"/>
  <c r="J51" i="63"/>
  <c r="D52" i="63"/>
  <c r="H52" i="63"/>
  <c r="K84" i="5"/>
  <c r="E16" i="63"/>
  <c r="I16" i="63"/>
  <c r="C17" i="63"/>
  <c r="G17" i="63"/>
  <c r="K17" i="63"/>
  <c r="C51" i="63"/>
  <c r="G51" i="63"/>
  <c r="K51" i="63"/>
  <c r="E52" i="63"/>
  <c r="I52" i="63"/>
  <c r="M53" i="5"/>
  <c r="B52" i="62"/>
  <c r="B17" i="62"/>
  <c r="F17" i="62"/>
  <c r="J17" i="62"/>
  <c r="D52" i="62"/>
  <c r="H52" i="62"/>
  <c r="F57" i="5"/>
  <c r="G17" i="62"/>
  <c r="K17" i="62"/>
  <c r="E52" i="62"/>
  <c r="I52" i="62"/>
  <c r="G64" i="3"/>
  <c r="K64" i="3"/>
  <c r="N56" i="3"/>
  <c r="N58" i="3"/>
  <c r="N60" i="3"/>
  <c r="N62" i="3"/>
  <c r="N55" i="3"/>
  <c r="E13" i="66"/>
  <c r="E48" i="66" s="1"/>
  <c r="I13" i="66"/>
  <c r="I48" i="66" s="1"/>
  <c r="N57" i="3"/>
  <c r="B13" i="66"/>
  <c r="B48" i="66" s="1"/>
  <c r="N59" i="3"/>
  <c r="N61" i="3"/>
  <c r="N72" i="3"/>
  <c r="B13" i="67"/>
  <c r="N74" i="3"/>
  <c r="N76" i="3"/>
  <c r="E79" i="3"/>
  <c r="M79" i="3"/>
  <c r="C13" i="67"/>
  <c r="C48" i="67" s="1"/>
  <c r="G13" i="67"/>
  <c r="G48" i="67" s="1"/>
  <c r="K13" i="67"/>
  <c r="K48" i="67" s="1"/>
  <c r="N71" i="3"/>
  <c r="N73" i="3"/>
  <c r="N75" i="3"/>
  <c r="N77" i="3"/>
  <c r="N70" i="3"/>
  <c r="N86" i="3"/>
  <c r="N88" i="3"/>
  <c r="N90" i="3"/>
  <c r="N92" i="3"/>
  <c r="N85" i="3"/>
  <c r="E13" i="69"/>
  <c r="I13" i="69"/>
  <c r="I48" i="69" s="1"/>
  <c r="I94" i="3"/>
  <c r="N87" i="3"/>
  <c r="H94" i="3"/>
  <c r="L94" i="3"/>
  <c r="B13" i="69"/>
  <c r="B48" i="69" s="1"/>
  <c r="N89" i="3"/>
  <c r="N91" i="3"/>
  <c r="M109" i="3"/>
  <c r="N102" i="3"/>
  <c r="B13" i="70"/>
  <c r="N104" i="3"/>
  <c r="N106" i="3"/>
  <c r="C13" i="70"/>
  <c r="C48" i="70" s="1"/>
  <c r="G13" i="70"/>
  <c r="G48" i="70" s="1"/>
  <c r="K13" i="70"/>
  <c r="K48" i="70" s="1"/>
  <c r="N101" i="3"/>
  <c r="N103" i="3"/>
  <c r="N105" i="3"/>
  <c r="N107" i="3"/>
  <c r="N100" i="3"/>
  <c r="N122" i="3"/>
  <c r="N115" i="3"/>
  <c r="E13" i="71"/>
  <c r="E48" i="71" s="1"/>
  <c r="I13" i="71"/>
  <c r="I48" i="71" s="1"/>
  <c r="N116" i="3"/>
  <c r="N118" i="3"/>
  <c r="N120" i="3"/>
  <c r="F124" i="3"/>
  <c r="J124" i="3"/>
  <c r="N117" i="3"/>
  <c r="B13" i="71"/>
  <c r="N119" i="3"/>
  <c r="F13" i="71"/>
  <c r="F48" i="71" s="1"/>
  <c r="J13" i="71"/>
  <c r="J48" i="71" s="1"/>
  <c r="N121" i="3"/>
  <c r="E139" i="3"/>
  <c r="N132" i="3"/>
  <c r="H139" i="3"/>
  <c r="L139" i="3"/>
  <c r="B13" i="72"/>
  <c r="N134" i="3"/>
  <c r="N136" i="3"/>
  <c r="C13" i="72"/>
  <c r="C48" i="72" s="1"/>
  <c r="G13" i="72"/>
  <c r="G48" i="72" s="1"/>
  <c r="K13" i="72"/>
  <c r="K48" i="72" s="1"/>
  <c r="N131" i="3"/>
  <c r="N133" i="3"/>
  <c r="N135" i="3"/>
  <c r="N137" i="3"/>
  <c r="N130" i="3"/>
  <c r="K49" i="3"/>
  <c r="N42" i="3"/>
  <c r="B13" i="63"/>
  <c r="B48" i="63" s="1"/>
  <c r="N44" i="3"/>
  <c r="N46" i="3"/>
  <c r="N41" i="3"/>
  <c r="N43" i="3"/>
  <c r="N45" i="3"/>
  <c r="N47" i="3"/>
  <c r="N40" i="3"/>
  <c r="N15" i="3"/>
  <c r="N12" i="3"/>
  <c r="N11" i="3"/>
  <c r="N13" i="3"/>
  <c r="C13" i="62"/>
  <c r="C48" i="62" s="1"/>
  <c r="G13" i="62"/>
  <c r="G48" i="62" s="1"/>
  <c r="K13" i="62"/>
  <c r="K48" i="62" s="1"/>
  <c r="E94" i="3"/>
  <c r="M94" i="3"/>
  <c r="C13" i="69"/>
  <c r="C48" i="69" s="1"/>
  <c r="G13" i="69"/>
  <c r="G48" i="69" s="1"/>
  <c r="K13" i="69"/>
  <c r="K48" i="69" s="1"/>
  <c r="E48" i="69"/>
  <c r="C12" i="69"/>
  <c r="G12" i="69"/>
  <c r="K12" i="69"/>
  <c r="F94" i="3"/>
  <c r="D12" i="69"/>
  <c r="H12" i="69"/>
  <c r="E12" i="69"/>
  <c r="E47" i="69" s="1"/>
  <c r="I12" i="69"/>
  <c r="I47" i="69" s="1"/>
  <c r="B12" i="69"/>
  <c r="F12" i="69"/>
  <c r="J12" i="69"/>
  <c r="E12" i="67"/>
  <c r="E47" i="67" s="1"/>
  <c r="I12" i="67"/>
  <c r="I47" i="67" s="1"/>
  <c r="B12" i="67"/>
  <c r="F12" i="67"/>
  <c r="J12" i="67"/>
  <c r="E48" i="67"/>
  <c r="I48" i="67"/>
  <c r="C12" i="67"/>
  <c r="G12" i="67"/>
  <c r="K12" i="67"/>
  <c r="B48" i="67"/>
  <c r="D12" i="67"/>
  <c r="H12" i="67"/>
  <c r="J48" i="66"/>
  <c r="D12" i="66"/>
  <c r="H12" i="66"/>
  <c r="C48" i="66"/>
  <c r="K48" i="66"/>
  <c r="E12" i="66"/>
  <c r="I12" i="66"/>
  <c r="B12" i="66"/>
  <c r="F12" i="66"/>
  <c r="J12" i="66"/>
  <c r="J47" i="66" s="1"/>
  <c r="C12" i="66"/>
  <c r="C47" i="66" s="1"/>
  <c r="G12" i="66"/>
  <c r="K12" i="66"/>
  <c r="K47" i="66" s="1"/>
  <c r="K49" i="66" s="1"/>
  <c r="E48" i="63"/>
  <c r="K12" i="63"/>
  <c r="D12" i="63"/>
  <c r="H12" i="63"/>
  <c r="I48" i="63"/>
  <c r="C12" i="63"/>
  <c r="E49" i="3"/>
  <c r="I49" i="3"/>
  <c r="M49" i="3"/>
  <c r="C13" i="63"/>
  <c r="C48" i="63" s="1"/>
  <c r="G13" i="63"/>
  <c r="G48" i="63" s="1"/>
  <c r="K13" i="63"/>
  <c r="K48" i="63" s="1"/>
  <c r="E12" i="63"/>
  <c r="E47" i="63" s="1"/>
  <c r="I12" i="63"/>
  <c r="I47" i="63" s="1"/>
  <c r="I49" i="63" s="1"/>
  <c r="G12" i="63"/>
  <c r="B12" i="63"/>
  <c r="F12" i="63"/>
  <c r="J12" i="63"/>
  <c r="E109" i="3"/>
  <c r="C12" i="70"/>
  <c r="I109" i="3"/>
  <c r="G12" i="70"/>
  <c r="K12" i="70"/>
  <c r="B48" i="70"/>
  <c r="D12" i="70"/>
  <c r="H12" i="70"/>
  <c r="E12" i="70"/>
  <c r="I12" i="70"/>
  <c r="B12" i="70"/>
  <c r="F12" i="70"/>
  <c r="J12" i="70"/>
  <c r="E12" i="71"/>
  <c r="I12" i="71"/>
  <c r="B12" i="71"/>
  <c r="F12" i="71"/>
  <c r="J12" i="71"/>
  <c r="C12" i="71"/>
  <c r="G12" i="71"/>
  <c r="K12" i="71"/>
  <c r="B48" i="71"/>
  <c r="D12" i="71"/>
  <c r="H12" i="71"/>
  <c r="C12" i="72"/>
  <c r="I139" i="3"/>
  <c r="G12" i="72"/>
  <c r="M139" i="3"/>
  <c r="K12" i="72"/>
  <c r="D12" i="72"/>
  <c r="H12" i="72"/>
  <c r="E12" i="72"/>
  <c r="E47" i="72" s="1"/>
  <c r="I12" i="72"/>
  <c r="I47" i="72" s="1"/>
  <c r="B12" i="72"/>
  <c r="F12" i="72"/>
  <c r="J12" i="72"/>
  <c r="C12" i="62"/>
  <c r="G12" i="62"/>
  <c r="K12" i="62"/>
  <c r="D12" i="62"/>
  <c r="H12" i="62"/>
  <c r="E12" i="62"/>
  <c r="I12" i="62"/>
  <c r="B12" i="62"/>
  <c r="F12" i="62"/>
  <c r="J12" i="62"/>
  <c r="D17" i="62"/>
  <c r="C17" i="62"/>
  <c r="M41" i="5"/>
  <c r="D57" i="5"/>
  <c r="L57" i="5"/>
  <c r="K51" i="62"/>
  <c r="L45" i="5"/>
  <c r="K16" i="62"/>
  <c r="J51" i="62"/>
  <c r="J16" i="62"/>
  <c r="K57" i="5"/>
  <c r="J57" i="5"/>
  <c r="I51" i="62"/>
  <c r="I16" i="62"/>
  <c r="H16" i="62"/>
  <c r="I57" i="5"/>
  <c r="H51" i="62"/>
  <c r="G16" i="62"/>
  <c r="H57" i="5"/>
  <c r="H45" i="5"/>
  <c r="G51" i="62"/>
  <c r="F16" i="62"/>
  <c r="G57" i="5"/>
  <c r="F51" i="62"/>
  <c r="E51" i="62"/>
  <c r="E16" i="62"/>
  <c r="D16" i="62"/>
  <c r="E57" i="5"/>
  <c r="D51" i="62"/>
  <c r="C51" i="62"/>
  <c r="D45" i="5"/>
  <c r="C16" i="62"/>
  <c r="B16" i="62"/>
  <c r="C57" i="5"/>
  <c r="B51" i="62"/>
  <c r="K34" i="3"/>
  <c r="L34" i="3"/>
  <c r="H34" i="3"/>
  <c r="O157" i="52"/>
  <c r="R41" i="52" s="1"/>
  <c r="G34" i="3"/>
  <c r="E153" i="5"/>
  <c r="M52" i="5"/>
  <c r="M54" i="5"/>
  <c r="G84" i="5"/>
  <c r="E99" i="5"/>
  <c r="M176" i="5"/>
  <c r="M178" i="5"/>
  <c r="M243" i="5"/>
  <c r="C180" i="5"/>
  <c r="M173" i="5"/>
  <c r="O157" i="50"/>
  <c r="R41" i="50" s="1"/>
  <c r="C126" i="5"/>
  <c r="D79" i="3"/>
  <c r="H79" i="3"/>
  <c r="L79" i="3"/>
  <c r="G49" i="3"/>
  <c r="G79" i="3"/>
  <c r="K79" i="3"/>
  <c r="E34" i="3"/>
  <c r="M34" i="3"/>
  <c r="H49" i="3"/>
  <c r="F49" i="3"/>
  <c r="D64" i="3"/>
  <c r="L64" i="3"/>
  <c r="H109" i="3"/>
  <c r="D124" i="3"/>
  <c r="L124" i="3"/>
  <c r="E45" i="5"/>
  <c r="C45" i="5"/>
  <c r="M40" i="5"/>
  <c r="M42" i="5"/>
  <c r="E72" i="5"/>
  <c r="C72" i="5"/>
  <c r="K72" i="5"/>
  <c r="M70" i="5"/>
  <c r="M71" i="5"/>
  <c r="M79" i="5"/>
  <c r="M97" i="5"/>
  <c r="E111" i="5"/>
  <c r="M106" i="5"/>
  <c r="M107" i="5"/>
  <c r="M110" i="5"/>
  <c r="I126" i="5"/>
  <c r="M124" i="5"/>
  <c r="M125" i="5"/>
  <c r="M151" i="5"/>
  <c r="M158" i="5"/>
  <c r="M160" i="5"/>
  <c r="I180" i="5"/>
  <c r="M187" i="5"/>
  <c r="E207" i="5"/>
  <c r="I207" i="5"/>
  <c r="M201" i="5"/>
  <c r="K207" i="5"/>
  <c r="M203" i="5"/>
  <c r="M204" i="5"/>
  <c r="M205" i="5"/>
  <c r="M206" i="5"/>
  <c r="M227" i="5"/>
  <c r="I234" i="5"/>
  <c r="C234" i="5"/>
  <c r="K234" i="5"/>
  <c r="M230" i="5"/>
  <c r="M231" i="5"/>
  <c r="M232" i="5"/>
  <c r="M233" i="5"/>
  <c r="G246" i="5"/>
  <c r="M241" i="5"/>
  <c r="I34" i="3"/>
  <c r="D49" i="3"/>
  <c r="L49" i="3"/>
  <c r="J49" i="3"/>
  <c r="H64" i="3"/>
  <c r="J64" i="3"/>
  <c r="D109" i="3"/>
  <c r="L109" i="3"/>
  <c r="H124" i="3"/>
  <c r="I45" i="5"/>
  <c r="G45" i="5"/>
  <c r="M43" i="5"/>
  <c r="M44" i="5"/>
  <c r="I72" i="5"/>
  <c r="G72" i="5"/>
  <c r="M68" i="5"/>
  <c r="M69" i="5"/>
  <c r="C111" i="5"/>
  <c r="K111" i="5"/>
  <c r="I111" i="5"/>
  <c r="M108" i="5"/>
  <c r="E126" i="5"/>
  <c r="G138" i="5"/>
  <c r="G207" i="5"/>
  <c r="O157" i="49"/>
  <c r="R41" i="49" s="1"/>
  <c r="O157" i="51"/>
  <c r="R41" i="51" s="1"/>
  <c r="F34" i="3"/>
  <c r="J34" i="3"/>
  <c r="E64" i="3"/>
  <c r="I64" i="3"/>
  <c r="M64" i="3"/>
  <c r="G94" i="3"/>
  <c r="K94" i="3"/>
  <c r="G109" i="3"/>
  <c r="K109" i="3"/>
  <c r="E124" i="3"/>
  <c r="I124" i="3"/>
  <c r="M124" i="3"/>
  <c r="K139" i="3"/>
  <c r="F45" i="5"/>
  <c r="J45" i="5"/>
  <c r="H138" i="5"/>
  <c r="M135" i="5"/>
  <c r="D192" i="5"/>
  <c r="L192" i="5"/>
  <c r="F192" i="5"/>
  <c r="M189" i="5"/>
  <c r="F207" i="5"/>
  <c r="J207" i="5"/>
  <c r="L207" i="5"/>
  <c r="F234" i="5"/>
  <c r="J234" i="5"/>
  <c r="D234" i="5"/>
  <c r="E234" i="5"/>
  <c r="M212" i="5"/>
  <c r="M200" i="5"/>
  <c r="M104" i="5"/>
  <c r="M65" i="5"/>
  <c r="M50" i="5"/>
  <c r="M39" i="5"/>
  <c r="M51" i="5"/>
  <c r="C84" i="5"/>
  <c r="M105" i="5"/>
  <c r="C138" i="5"/>
  <c r="M159" i="5"/>
  <c r="C192" i="5"/>
  <c r="M213" i="5"/>
  <c r="C246" i="5"/>
  <c r="M66" i="5"/>
  <c r="M77" i="5"/>
  <c r="C99" i="5"/>
  <c r="M120" i="5"/>
  <c r="M131" i="5"/>
  <c r="C153" i="5"/>
  <c r="M174" i="5"/>
  <c r="M185" i="5"/>
  <c r="C207" i="5"/>
  <c r="M228" i="5"/>
  <c r="M239" i="5"/>
  <c r="M38" i="5"/>
  <c r="G139" i="3"/>
  <c r="D139" i="3"/>
  <c r="D94" i="3"/>
  <c r="N94" i="3" s="1"/>
  <c r="F64" i="3"/>
  <c r="O156" i="48"/>
  <c r="O155" i="48"/>
  <c r="O154" i="48"/>
  <c r="O153" i="48"/>
  <c r="O152" i="48"/>
  <c r="O151" i="48"/>
  <c r="O150" i="48"/>
  <c r="O149" i="48"/>
  <c r="O148" i="48"/>
  <c r="O147" i="48"/>
  <c r="O146" i="48"/>
  <c r="O145" i="48"/>
  <c r="O144" i="48"/>
  <c r="O143" i="48"/>
  <c r="O142" i="48"/>
  <c r="O141" i="48"/>
  <c r="O140" i="48"/>
  <c r="O139" i="48"/>
  <c r="O138" i="48"/>
  <c r="O137" i="48"/>
  <c r="O136" i="48"/>
  <c r="O135" i="48"/>
  <c r="O134" i="48"/>
  <c r="O133" i="48"/>
  <c r="O132" i="48"/>
  <c r="O131" i="48"/>
  <c r="O130" i="48"/>
  <c r="O129" i="48"/>
  <c r="O128" i="48"/>
  <c r="O127" i="48"/>
  <c r="O126" i="48"/>
  <c r="O125" i="48"/>
  <c r="O124" i="48"/>
  <c r="O123" i="48"/>
  <c r="O122" i="48"/>
  <c r="O121" i="48"/>
  <c r="O120" i="48"/>
  <c r="O119" i="48"/>
  <c r="O118" i="48"/>
  <c r="O117" i="48"/>
  <c r="O116" i="48"/>
  <c r="O115" i="48"/>
  <c r="O114" i="48"/>
  <c r="O113" i="48"/>
  <c r="O112" i="48"/>
  <c r="O111" i="48"/>
  <c r="O110" i="48"/>
  <c r="O109" i="48"/>
  <c r="O108" i="48"/>
  <c r="O107" i="48"/>
  <c r="O106" i="48"/>
  <c r="O105" i="48"/>
  <c r="O104" i="48"/>
  <c r="O103" i="48"/>
  <c r="O102" i="48"/>
  <c r="O101" i="48"/>
  <c r="O100" i="48"/>
  <c r="O99" i="48"/>
  <c r="O98" i="48"/>
  <c r="O97" i="48"/>
  <c r="O96" i="48"/>
  <c r="O95" i="48"/>
  <c r="O94" i="48"/>
  <c r="O93" i="48"/>
  <c r="O92" i="48"/>
  <c r="O91" i="48"/>
  <c r="O90" i="48"/>
  <c r="O89" i="48"/>
  <c r="O88" i="48"/>
  <c r="O87" i="48"/>
  <c r="O86" i="48"/>
  <c r="O85" i="48"/>
  <c r="O84" i="48"/>
  <c r="O83" i="48"/>
  <c r="O82" i="48"/>
  <c r="O81" i="48"/>
  <c r="O80" i="48"/>
  <c r="O79" i="48"/>
  <c r="O78" i="48"/>
  <c r="O77" i="48"/>
  <c r="O76" i="48"/>
  <c r="O75" i="48"/>
  <c r="O74" i="48"/>
  <c r="O73" i="48"/>
  <c r="O72" i="48"/>
  <c r="O71" i="48"/>
  <c r="O70" i="48"/>
  <c r="O69" i="48"/>
  <c r="O68" i="48"/>
  <c r="O67" i="48"/>
  <c r="O66" i="48"/>
  <c r="O65" i="48"/>
  <c r="O64" i="48"/>
  <c r="O63" i="48"/>
  <c r="O62" i="48"/>
  <c r="O61" i="48"/>
  <c r="O60" i="48"/>
  <c r="O59" i="48"/>
  <c r="O58" i="48"/>
  <c r="O57" i="48"/>
  <c r="O56" i="48"/>
  <c r="O55" i="48"/>
  <c r="O54" i="48"/>
  <c r="O53" i="48"/>
  <c r="O52" i="48"/>
  <c r="O51" i="48"/>
  <c r="O50" i="48"/>
  <c r="O49" i="48"/>
  <c r="O48" i="48"/>
  <c r="O47" i="48"/>
  <c r="O46" i="48"/>
  <c r="O45" i="48"/>
  <c r="O44" i="48"/>
  <c r="O43" i="48"/>
  <c r="O42" i="48"/>
  <c r="O40" i="48"/>
  <c r="O39" i="48"/>
  <c r="O37" i="48"/>
  <c r="O36" i="48"/>
  <c r="O35" i="48"/>
  <c r="O34" i="48"/>
  <c r="O33" i="48"/>
  <c r="O32" i="48"/>
  <c r="O30" i="48"/>
  <c r="O29" i="48"/>
  <c r="O28" i="48"/>
  <c r="O27" i="48"/>
  <c r="O26" i="48"/>
  <c r="O25" i="48"/>
  <c r="O24" i="48"/>
  <c r="O23" i="48"/>
  <c r="O22" i="48"/>
  <c r="O21" i="48"/>
  <c r="O20" i="48"/>
  <c r="O19" i="48"/>
  <c r="O18" i="48"/>
  <c r="O17" i="48"/>
  <c r="O16" i="48"/>
  <c r="O15" i="48"/>
  <c r="O14" i="48"/>
  <c r="O13" i="48"/>
  <c r="O12" i="48"/>
  <c r="O11" i="48"/>
  <c r="O10" i="48"/>
  <c r="O9" i="48"/>
  <c r="O8" i="48"/>
  <c r="E7" i="48"/>
  <c r="F7" i="48" s="1"/>
  <c r="G7" i="48" s="1"/>
  <c r="H7" i="48" s="1"/>
  <c r="I7" i="48" s="1"/>
  <c r="J7" i="48" s="1"/>
  <c r="K7" i="48" s="1"/>
  <c r="L7" i="48" s="1"/>
  <c r="M7" i="48" s="1"/>
  <c r="N7" i="48" s="1"/>
  <c r="O156" i="47"/>
  <c r="O155" i="47"/>
  <c r="O154" i="47"/>
  <c r="O153" i="47"/>
  <c r="O152" i="47"/>
  <c r="O151" i="47"/>
  <c r="O150" i="47"/>
  <c r="O149" i="47"/>
  <c r="O148" i="47"/>
  <c r="O147" i="47"/>
  <c r="O146" i="47"/>
  <c r="O145" i="47"/>
  <c r="O144" i="47"/>
  <c r="O143" i="47"/>
  <c r="O142" i="47"/>
  <c r="O141" i="47"/>
  <c r="O140" i="47"/>
  <c r="O139" i="47"/>
  <c r="O138" i="47"/>
  <c r="O137" i="47"/>
  <c r="O136" i="47"/>
  <c r="O135" i="47"/>
  <c r="O134" i="47"/>
  <c r="O133" i="47"/>
  <c r="O132" i="47"/>
  <c r="O131" i="47"/>
  <c r="O130" i="47"/>
  <c r="O129" i="47"/>
  <c r="O128" i="47"/>
  <c r="O127" i="47"/>
  <c r="O126" i="47"/>
  <c r="O125" i="47"/>
  <c r="O124" i="47"/>
  <c r="O123" i="47"/>
  <c r="O122" i="47"/>
  <c r="O121" i="47"/>
  <c r="O120" i="47"/>
  <c r="O119" i="47"/>
  <c r="O118" i="47"/>
  <c r="O117" i="47"/>
  <c r="O116" i="47"/>
  <c r="O115" i="47"/>
  <c r="O114" i="47"/>
  <c r="O113" i="47"/>
  <c r="O112" i="47"/>
  <c r="O111" i="47"/>
  <c r="O110" i="47"/>
  <c r="O109" i="47"/>
  <c r="O108" i="47"/>
  <c r="O107" i="47"/>
  <c r="O106" i="47"/>
  <c r="O105" i="47"/>
  <c r="O104" i="47"/>
  <c r="O103" i="47"/>
  <c r="O102" i="47"/>
  <c r="O101" i="47"/>
  <c r="O100" i="47"/>
  <c r="O99" i="47"/>
  <c r="O98" i="47"/>
  <c r="O97" i="47"/>
  <c r="O96" i="47"/>
  <c r="O95" i="47"/>
  <c r="O94" i="47"/>
  <c r="O93" i="47"/>
  <c r="O92" i="47"/>
  <c r="O91" i="47"/>
  <c r="O90" i="47"/>
  <c r="O89" i="47"/>
  <c r="O88" i="47"/>
  <c r="O87" i="47"/>
  <c r="O86" i="47"/>
  <c r="O85" i="47"/>
  <c r="O84" i="47"/>
  <c r="O83" i="47"/>
  <c r="O82" i="47"/>
  <c r="O81" i="47"/>
  <c r="O80" i="47"/>
  <c r="O79" i="47"/>
  <c r="O78" i="47"/>
  <c r="O77" i="47"/>
  <c r="O76" i="47"/>
  <c r="O75" i="47"/>
  <c r="O74" i="47"/>
  <c r="O73" i="47"/>
  <c r="O72" i="47"/>
  <c r="O71" i="47"/>
  <c r="O70" i="47"/>
  <c r="O69" i="47"/>
  <c r="O68" i="47"/>
  <c r="O67" i="47"/>
  <c r="O66" i="47"/>
  <c r="O65" i="47"/>
  <c r="O64" i="47"/>
  <c r="O63" i="47"/>
  <c r="O62" i="47"/>
  <c r="O61" i="47"/>
  <c r="O60" i="47"/>
  <c r="O59" i="47"/>
  <c r="O58" i="47"/>
  <c r="O57" i="47"/>
  <c r="O56" i="47"/>
  <c r="O55" i="47"/>
  <c r="O54" i="47"/>
  <c r="O53" i="47"/>
  <c r="O52" i="47"/>
  <c r="O51" i="47"/>
  <c r="O50" i="47"/>
  <c r="O49" i="47"/>
  <c r="O48" i="47"/>
  <c r="O47" i="47"/>
  <c r="O46" i="47"/>
  <c r="O45" i="47"/>
  <c r="O44" i="47"/>
  <c r="O43" i="47"/>
  <c r="O42" i="47"/>
  <c r="O40" i="47"/>
  <c r="O39" i="47"/>
  <c r="O37" i="47"/>
  <c r="O36" i="47"/>
  <c r="O34" i="47"/>
  <c r="O33" i="47"/>
  <c r="O32" i="47"/>
  <c r="O30" i="47"/>
  <c r="O29" i="47"/>
  <c r="O28" i="47"/>
  <c r="O27" i="47"/>
  <c r="O26" i="47"/>
  <c r="O25" i="47"/>
  <c r="O24" i="47"/>
  <c r="O23" i="47"/>
  <c r="O22" i="47"/>
  <c r="O21" i="47"/>
  <c r="O20" i="47"/>
  <c r="O19" i="47"/>
  <c r="O18" i="47"/>
  <c r="O17" i="47"/>
  <c r="O16" i="47"/>
  <c r="O15" i="47"/>
  <c r="O14" i="47"/>
  <c r="O13" i="47"/>
  <c r="O12" i="47"/>
  <c r="O11" i="47"/>
  <c r="O10" i="47"/>
  <c r="O9" i="47"/>
  <c r="O8" i="47"/>
  <c r="E7" i="47"/>
  <c r="F7" i="47" s="1"/>
  <c r="G7" i="47" s="1"/>
  <c r="H7" i="47" s="1"/>
  <c r="I7" i="47" s="1"/>
  <c r="J7" i="47" s="1"/>
  <c r="K7" i="47" s="1"/>
  <c r="L7" i="47" s="1"/>
  <c r="M7" i="47" s="1"/>
  <c r="N7" i="47" s="1"/>
  <c r="O156" i="46"/>
  <c r="O155" i="46"/>
  <c r="O154" i="46"/>
  <c r="O153" i="46"/>
  <c r="O152" i="46"/>
  <c r="O151" i="46"/>
  <c r="O150" i="46"/>
  <c r="O149" i="46"/>
  <c r="O148" i="46"/>
  <c r="O147" i="46"/>
  <c r="O146" i="46"/>
  <c r="O145" i="46"/>
  <c r="O144" i="46"/>
  <c r="O143" i="46"/>
  <c r="O142" i="46"/>
  <c r="O141" i="46"/>
  <c r="O140" i="46"/>
  <c r="O139" i="46"/>
  <c r="O138" i="46"/>
  <c r="O137" i="46"/>
  <c r="O136" i="46"/>
  <c r="O135" i="46"/>
  <c r="O134" i="46"/>
  <c r="O133" i="46"/>
  <c r="O132" i="46"/>
  <c r="O131" i="46"/>
  <c r="O130" i="46"/>
  <c r="O129" i="46"/>
  <c r="O128" i="46"/>
  <c r="O127" i="46"/>
  <c r="O126" i="46"/>
  <c r="O125" i="46"/>
  <c r="O124" i="46"/>
  <c r="O123" i="46"/>
  <c r="O122" i="46"/>
  <c r="O121" i="46"/>
  <c r="O120" i="46"/>
  <c r="O119" i="46"/>
  <c r="O118" i="46"/>
  <c r="O117" i="46"/>
  <c r="O116" i="46"/>
  <c r="O115" i="46"/>
  <c r="O114" i="46"/>
  <c r="O113" i="46"/>
  <c r="O112" i="46"/>
  <c r="O111" i="46"/>
  <c r="O110" i="46"/>
  <c r="O109" i="46"/>
  <c r="O108" i="46"/>
  <c r="O107" i="46"/>
  <c r="O106" i="46"/>
  <c r="O105" i="46"/>
  <c r="O104" i="46"/>
  <c r="O103" i="46"/>
  <c r="O102" i="46"/>
  <c r="O101" i="46"/>
  <c r="O100" i="46"/>
  <c r="O99" i="46"/>
  <c r="O98" i="46"/>
  <c r="O97" i="46"/>
  <c r="O96" i="46"/>
  <c r="O95" i="46"/>
  <c r="O94" i="46"/>
  <c r="O93" i="46"/>
  <c r="O92" i="46"/>
  <c r="O91" i="46"/>
  <c r="O90" i="46"/>
  <c r="O89" i="46"/>
  <c r="O88" i="46"/>
  <c r="O87" i="46"/>
  <c r="O86" i="46"/>
  <c r="O85" i="46"/>
  <c r="O84" i="46"/>
  <c r="O83" i="46"/>
  <c r="O82" i="46"/>
  <c r="O81" i="46"/>
  <c r="O80" i="46"/>
  <c r="O79" i="46"/>
  <c r="O78" i="46"/>
  <c r="O77" i="46"/>
  <c r="O76" i="46"/>
  <c r="O75" i="46"/>
  <c r="O74" i="46"/>
  <c r="O73" i="46"/>
  <c r="O72" i="46"/>
  <c r="O71" i="46"/>
  <c r="O70" i="46"/>
  <c r="O69" i="46"/>
  <c r="O68" i="46"/>
  <c r="O67" i="46"/>
  <c r="O66" i="46"/>
  <c r="O65" i="46"/>
  <c r="O64" i="46"/>
  <c r="O63" i="46"/>
  <c r="O62" i="46"/>
  <c r="O61" i="46"/>
  <c r="O60" i="46"/>
  <c r="O59" i="46"/>
  <c r="O58" i="46"/>
  <c r="O57" i="46"/>
  <c r="O56" i="46"/>
  <c r="O55" i="46"/>
  <c r="O54" i="46"/>
  <c r="O53" i="46"/>
  <c r="O52" i="46"/>
  <c r="O51" i="46"/>
  <c r="O50" i="46"/>
  <c r="O49" i="46"/>
  <c r="O48" i="46"/>
  <c r="O47" i="46"/>
  <c r="O46" i="46"/>
  <c r="O45" i="46"/>
  <c r="O44" i="46"/>
  <c r="O43" i="46"/>
  <c r="O42" i="46"/>
  <c r="O40" i="46"/>
  <c r="O39" i="46"/>
  <c r="O37" i="46"/>
  <c r="O36" i="46"/>
  <c r="O34" i="46"/>
  <c r="O33" i="46"/>
  <c r="O32" i="46"/>
  <c r="O30" i="46"/>
  <c r="O29" i="46"/>
  <c r="O28" i="46"/>
  <c r="O27" i="46"/>
  <c r="O26" i="46"/>
  <c r="O25" i="46"/>
  <c r="O24" i="46"/>
  <c r="O23" i="46"/>
  <c r="O22" i="46"/>
  <c r="O21" i="46"/>
  <c r="O20" i="46"/>
  <c r="O19" i="46"/>
  <c r="O18" i="46"/>
  <c r="O17" i="46"/>
  <c r="O16" i="46"/>
  <c r="O15" i="46"/>
  <c r="O14" i="46"/>
  <c r="O13" i="46"/>
  <c r="O12" i="46"/>
  <c r="O11" i="46"/>
  <c r="O10" i="46"/>
  <c r="O9" i="46"/>
  <c r="O8" i="46"/>
  <c r="E7" i="46"/>
  <c r="F7" i="46" s="1"/>
  <c r="G7" i="46" s="1"/>
  <c r="H7" i="46" s="1"/>
  <c r="I7" i="46" s="1"/>
  <c r="J7" i="46" s="1"/>
  <c r="K7" i="46" s="1"/>
  <c r="L7" i="46" s="1"/>
  <c r="M7" i="46" s="1"/>
  <c r="N7" i="46" s="1"/>
  <c r="O156" i="45"/>
  <c r="O155" i="45"/>
  <c r="O154" i="45"/>
  <c r="O153" i="45"/>
  <c r="O152" i="45"/>
  <c r="O151" i="45"/>
  <c r="O150" i="45"/>
  <c r="O149" i="45"/>
  <c r="O148" i="45"/>
  <c r="O147" i="45"/>
  <c r="O146" i="45"/>
  <c r="O145" i="45"/>
  <c r="O144" i="45"/>
  <c r="O143" i="45"/>
  <c r="O142" i="45"/>
  <c r="O141" i="45"/>
  <c r="O140" i="45"/>
  <c r="O139" i="45"/>
  <c r="O138" i="45"/>
  <c r="O137" i="45"/>
  <c r="O136" i="45"/>
  <c r="O135" i="45"/>
  <c r="O134" i="45"/>
  <c r="O133" i="45"/>
  <c r="O132" i="45"/>
  <c r="O131" i="45"/>
  <c r="O130" i="45"/>
  <c r="O129" i="45"/>
  <c r="O128" i="45"/>
  <c r="O127" i="45"/>
  <c r="O126" i="45"/>
  <c r="O125" i="45"/>
  <c r="O124" i="45"/>
  <c r="O123" i="45"/>
  <c r="O122" i="45"/>
  <c r="O121" i="45"/>
  <c r="O120" i="45"/>
  <c r="O119" i="45"/>
  <c r="O118" i="45"/>
  <c r="O117" i="45"/>
  <c r="O116" i="45"/>
  <c r="O115" i="45"/>
  <c r="O114" i="45"/>
  <c r="O113" i="45"/>
  <c r="O112" i="45"/>
  <c r="O111" i="45"/>
  <c r="O110" i="45"/>
  <c r="O109" i="45"/>
  <c r="O108" i="45"/>
  <c r="O107" i="45"/>
  <c r="O106" i="45"/>
  <c r="O105" i="45"/>
  <c r="O104" i="45"/>
  <c r="O103" i="45"/>
  <c r="O102" i="45"/>
  <c r="O101" i="45"/>
  <c r="O100" i="45"/>
  <c r="O99" i="45"/>
  <c r="O98" i="45"/>
  <c r="O97" i="45"/>
  <c r="O96" i="45"/>
  <c r="O95" i="45"/>
  <c r="O94" i="45"/>
  <c r="O93" i="45"/>
  <c r="O92" i="45"/>
  <c r="O91" i="45"/>
  <c r="O90" i="45"/>
  <c r="O89" i="45"/>
  <c r="O88" i="45"/>
  <c r="O87" i="45"/>
  <c r="O86" i="45"/>
  <c r="O85" i="45"/>
  <c r="O84" i="45"/>
  <c r="O83" i="45"/>
  <c r="O82" i="45"/>
  <c r="O81" i="45"/>
  <c r="O80" i="45"/>
  <c r="O79" i="45"/>
  <c r="O78" i="45"/>
  <c r="O77" i="45"/>
  <c r="O76" i="45"/>
  <c r="O75" i="45"/>
  <c r="O74" i="45"/>
  <c r="O73" i="45"/>
  <c r="O72" i="45"/>
  <c r="O71" i="45"/>
  <c r="O70" i="45"/>
  <c r="O69" i="45"/>
  <c r="O68" i="45"/>
  <c r="O67" i="45"/>
  <c r="O66" i="45"/>
  <c r="O65" i="45"/>
  <c r="O64" i="45"/>
  <c r="O63" i="45"/>
  <c r="O62" i="45"/>
  <c r="O61" i="45"/>
  <c r="O60" i="45"/>
  <c r="O59" i="45"/>
  <c r="O58" i="45"/>
  <c r="O57" i="45"/>
  <c r="O56" i="45"/>
  <c r="O55" i="45"/>
  <c r="O54" i="45"/>
  <c r="O53" i="45"/>
  <c r="O52" i="45"/>
  <c r="O51" i="45"/>
  <c r="O50" i="45"/>
  <c r="O49" i="45"/>
  <c r="O48" i="45"/>
  <c r="O47" i="45"/>
  <c r="O46" i="45"/>
  <c r="O45" i="45"/>
  <c r="O44" i="45"/>
  <c r="O43" i="45"/>
  <c r="O42" i="45"/>
  <c r="O40" i="45"/>
  <c r="O39" i="45"/>
  <c r="O37" i="45"/>
  <c r="O36" i="45"/>
  <c r="O34" i="45"/>
  <c r="O33" i="45"/>
  <c r="O32" i="45"/>
  <c r="O30" i="45"/>
  <c r="O29" i="45"/>
  <c r="O28" i="45"/>
  <c r="O27" i="45"/>
  <c r="O26" i="45"/>
  <c r="O25" i="45"/>
  <c r="O24" i="45"/>
  <c r="O23" i="45"/>
  <c r="O22" i="45"/>
  <c r="O21" i="45"/>
  <c r="O20" i="45"/>
  <c r="O19" i="45"/>
  <c r="O18" i="45"/>
  <c r="O17" i="45"/>
  <c r="O16" i="45"/>
  <c r="O15" i="45"/>
  <c r="O14" i="45"/>
  <c r="O13" i="45"/>
  <c r="O12" i="45"/>
  <c r="O11" i="45"/>
  <c r="O10" i="45"/>
  <c r="O9" i="45"/>
  <c r="O8" i="45"/>
  <c r="E7" i="45"/>
  <c r="F7" i="45" s="1"/>
  <c r="G7" i="45" s="1"/>
  <c r="H7" i="45" s="1"/>
  <c r="I7" i="45" s="1"/>
  <c r="J7" i="45" s="1"/>
  <c r="K7" i="45" s="1"/>
  <c r="L7" i="45" s="1"/>
  <c r="M7" i="45" s="1"/>
  <c r="N7" i="45" s="1"/>
  <c r="M234" i="5" l="1"/>
  <c r="L13" i="62"/>
  <c r="L48" i="71"/>
  <c r="L13" i="70"/>
  <c r="C49" i="66"/>
  <c r="E14" i="67"/>
  <c r="L51" i="69"/>
  <c r="L48" i="62"/>
  <c r="L51" i="71"/>
  <c r="I49" i="69"/>
  <c r="L52" i="66"/>
  <c r="L51" i="70"/>
  <c r="L52" i="71"/>
  <c r="B14" i="62"/>
  <c r="N34" i="3"/>
  <c r="L16" i="72"/>
  <c r="L52" i="72"/>
  <c r="L17" i="72"/>
  <c r="L51" i="72"/>
  <c r="L16" i="71"/>
  <c r="L17" i="71"/>
  <c r="M219" i="5"/>
  <c r="L17" i="70"/>
  <c r="M192" i="5"/>
  <c r="L16" i="70"/>
  <c r="L52" i="69"/>
  <c r="M153" i="5"/>
  <c r="L16" i="69"/>
  <c r="L52" i="67"/>
  <c r="M126" i="5"/>
  <c r="M138" i="5"/>
  <c r="M111" i="5"/>
  <c r="M99" i="5"/>
  <c r="L16" i="66"/>
  <c r="L17" i="66"/>
  <c r="M84" i="5"/>
  <c r="L16" i="63"/>
  <c r="L17" i="63"/>
  <c r="L52" i="63"/>
  <c r="M72" i="5"/>
  <c r="L52" i="62"/>
  <c r="L13" i="66"/>
  <c r="N64" i="3"/>
  <c r="J49" i="66"/>
  <c r="N79" i="3"/>
  <c r="L13" i="67"/>
  <c r="E49" i="69"/>
  <c r="L48" i="69"/>
  <c r="I14" i="69"/>
  <c r="L48" i="70"/>
  <c r="N109" i="3"/>
  <c r="L13" i="71"/>
  <c r="N124" i="3"/>
  <c r="N139" i="3"/>
  <c r="E49" i="72"/>
  <c r="L13" i="72"/>
  <c r="I49" i="72"/>
  <c r="B48" i="72"/>
  <c r="L48" i="72" s="1"/>
  <c r="N49" i="3"/>
  <c r="E49" i="63"/>
  <c r="L13" i="69"/>
  <c r="F47" i="69"/>
  <c r="F49" i="69" s="1"/>
  <c r="F14" i="69"/>
  <c r="H14" i="69"/>
  <c r="H47" i="69"/>
  <c r="H49" i="69" s="1"/>
  <c r="B47" i="69"/>
  <c r="B14" i="69"/>
  <c r="L12" i="69"/>
  <c r="D14" i="69"/>
  <c r="D47" i="69"/>
  <c r="D49" i="69" s="1"/>
  <c r="K14" i="69"/>
  <c r="K47" i="69"/>
  <c r="K49" i="69" s="1"/>
  <c r="G14" i="69"/>
  <c r="G47" i="69"/>
  <c r="G49" i="69" s="1"/>
  <c r="J14" i="69"/>
  <c r="J47" i="69"/>
  <c r="J49" i="69" s="1"/>
  <c r="C14" i="69"/>
  <c r="C47" i="69"/>
  <c r="C49" i="69" s="1"/>
  <c r="E14" i="69"/>
  <c r="K14" i="67"/>
  <c r="K47" i="67"/>
  <c r="K49" i="67" s="1"/>
  <c r="I14" i="67"/>
  <c r="F14" i="67"/>
  <c r="F47" i="67"/>
  <c r="F49" i="67" s="1"/>
  <c r="G14" i="67"/>
  <c r="G47" i="67"/>
  <c r="G49" i="67" s="1"/>
  <c r="B14" i="67"/>
  <c r="L12" i="67"/>
  <c r="B47" i="67"/>
  <c r="H14" i="67"/>
  <c r="H47" i="67"/>
  <c r="H49" i="67" s="1"/>
  <c r="C14" i="67"/>
  <c r="C47" i="67"/>
  <c r="C49" i="67" s="1"/>
  <c r="I49" i="67"/>
  <c r="D14" i="67"/>
  <c r="D47" i="67"/>
  <c r="D49" i="67" s="1"/>
  <c r="L48" i="67"/>
  <c r="J14" i="67"/>
  <c r="J47" i="67"/>
  <c r="J49" i="67" s="1"/>
  <c r="E49" i="67"/>
  <c r="K14" i="66"/>
  <c r="C14" i="66"/>
  <c r="L48" i="66"/>
  <c r="I47" i="66"/>
  <c r="I49" i="66" s="1"/>
  <c r="I14" i="66"/>
  <c r="E14" i="66"/>
  <c r="E47" i="66"/>
  <c r="E49" i="66" s="1"/>
  <c r="J14" i="66"/>
  <c r="F47" i="66"/>
  <c r="F49" i="66" s="1"/>
  <c r="F14" i="66"/>
  <c r="H47" i="66"/>
  <c r="H49" i="66" s="1"/>
  <c r="H14" i="66"/>
  <c r="G14" i="66"/>
  <c r="G47" i="66"/>
  <c r="G49" i="66" s="1"/>
  <c r="B47" i="66"/>
  <c r="B14" i="66"/>
  <c r="L12" i="66"/>
  <c r="D14" i="66"/>
  <c r="D47" i="66"/>
  <c r="D49" i="66" s="1"/>
  <c r="I14" i="63"/>
  <c r="L13" i="63"/>
  <c r="K14" i="63"/>
  <c r="K47" i="63"/>
  <c r="K49" i="63" s="1"/>
  <c r="J47" i="63"/>
  <c r="J49" i="63" s="1"/>
  <c r="J14" i="63"/>
  <c r="C14" i="63"/>
  <c r="C47" i="63"/>
  <c r="C49" i="63" s="1"/>
  <c r="D47" i="63"/>
  <c r="D49" i="63" s="1"/>
  <c r="D14" i="63"/>
  <c r="B47" i="63"/>
  <c r="L12" i="63"/>
  <c r="B14" i="63"/>
  <c r="G14" i="63"/>
  <c r="G47" i="63"/>
  <c r="G49" i="63" s="1"/>
  <c r="H14" i="63"/>
  <c r="H47" i="63"/>
  <c r="H49" i="63" s="1"/>
  <c r="F14" i="63"/>
  <c r="F47" i="63"/>
  <c r="F49" i="63" s="1"/>
  <c r="L48" i="63"/>
  <c r="E14" i="63"/>
  <c r="B14" i="70"/>
  <c r="B47" i="70"/>
  <c r="L12" i="70"/>
  <c r="D47" i="70"/>
  <c r="D49" i="70" s="1"/>
  <c r="D14" i="70"/>
  <c r="G14" i="70"/>
  <c r="G47" i="70"/>
  <c r="G49" i="70" s="1"/>
  <c r="I14" i="70"/>
  <c r="I47" i="70"/>
  <c r="I49" i="70" s="1"/>
  <c r="J14" i="70"/>
  <c r="J47" i="70"/>
  <c r="J49" i="70" s="1"/>
  <c r="E14" i="70"/>
  <c r="E47" i="70"/>
  <c r="E49" i="70" s="1"/>
  <c r="C14" i="70"/>
  <c r="C47" i="70"/>
  <c r="C49" i="70" s="1"/>
  <c r="F14" i="70"/>
  <c r="F47" i="70"/>
  <c r="F49" i="70" s="1"/>
  <c r="H47" i="70"/>
  <c r="H49" i="70" s="1"/>
  <c r="H14" i="70"/>
  <c r="K14" i="70"/>
  <c r="K47" i="70"/>
  <c r="K49" i="70" s="1"/>
  <c r="H14" i="71"/>
  <c r="H47" i="71"/>
  <c r="H49" i="71" s="1"/>
  <c r="K47" i="71"/>
  <c r="K49" i="71" s="1"/>
  <c r="K14" i="71"/>
  <c r="F14" i="71"/>
  <c r="F47" i="71"/>
  <c r="F49" i="71" s="1"/>
  <c r="D14" i="71"/>
  <c r="D47" i="71"/>
  <c r="D49" i="71" s="1"/>
  <c r="G47" i="71"/>
  <c r="G49" i="71" s="1"/>
  <c r="G14" i="71"/>
  <c r="B47" i="71"/>
  <c r="B14" i="71"/>
  <c r="L12" i="71"/>
  <c r="C14" i="71"/>
  <c r="C47" i="71"/>
  <c r="C49" i="71" s="1"/>
  <c r="I14" i="71"/>
  <c r="I47" i="71"/>
  <c r="I49" i="71" s="1"/>
  <c r="J14" i="71"/>
  <c r="J47" i="71"/>
  <c r="J49" i="71" s="1"/>
  <c r="E14" i="71"/>
  <c r="E47" i="71"/>
  <c r="E49" i="71" s="1"/>
  <c r="E14" i="72"/>
  <c r="B47" i="72"/>
  <c r="L12" i="72"/>
  <c r="B14" i="72"/>
  <c r="D14" i="72"/>
  <c r="D47" i="72"/>
  <c r="D49" i="72" s="1"/>
  <c r="G14" i="72"/>
  <c r="G47" i="72"/>
  <c r="G49" i="72" s="1"/>
  <c r="I14" i="72"/>
  <c r="J14" i="72"/>
  <c r="J47" i="72"/>
  <c r="J49" i="72" s="1"/>
  <c r="F14" i="72"/>
  <c r="F47" i="72"/>
  <c r="F49" i="72" s="1"/>
  <c r="H14" i="72"/>
  <c r="H47" i="72"/>
  <c r="H49" i="72" s="1"/>
  <c r="K14" i="72"/>
  <c r="K47" i="72"/>
  <c r="K49" i="72" s="1"/>
  <c r="C14" i="72"/>
  <c r="C47" i="72"/>
  <c r="C49" i="72" s="1"/>
  <c r="E47" i="62"/>
  <c r="E49" i="62" s="1"/>
  <c r="E14" i="62"/>
  <c r="K14" i="62"/>
  <c r="K47" i="62"/>
  <c r="K49" i="62" s="1"/>
  <c r="J14" i="62"/>
  <c r="J47" i="62"/>
  <c r="J49" i="62" s="1"/>
  <c r="G14" i="62"/>
  <c r="G47" i="62"/>
  <c r="G49" i="62" s="1"/>
  <c r="F14" i="62"/>
  <c r="F47" i="62"/>
  <c r="F49" i="62" s="1"/>
  <c r="H14" i="62"/>
  <c r="H47" i="62"/>
  <c r="H49" i="62" s="1"/>
  <c r="C47" i="62"/>
  <c r="C49" i="62" s="1"/>
  <c r="C14" i="62"/>
  <c r="L12" i="62"/>
  <c r="B47" i="62"/>
  <c r="I47" i="62"/>
  <c r="I49" i="62" s="1"/>
  <c r="I14" i="62"/>
  <c r="D14" i="62"/>
  <c r="D47" i="62"/>
  <c r="D49" i="62" s="1"/>
  <c r="L17" i="62"/>
  <c r="L17" i="67"/>
  <c r="L51" i="63"/>
  <c r="L51" i="66"/>
  <c r="L51" i="62"/>
  <c r="L16" i="67"/>
  <c r="L51" i="67"/>
  <c r="L16" i="62"/>
  <c r="M45" i="5"/>
  <c r="M57" i="5"/>
  <c r="M246" i="5"/>
  <c r="M180" i="5"/>
  <c r="M165" i="5"/>
  <c r="M207" i="5"/>
  <c r="O38" i="48"/>
  <c r="O41" i="47"/>
  <c r="O38" i="46"/>
  <c r="O41" i="46"/>
  <c r="O31" i="45"/>
  <c r="O35" i="45"/>
  <c r="O41" i="45"/>
  <c r="O38" i="45"/>
  <c r="D13" i="25"/>
  <c r="D11" i="61" s="1"/>
  <c r="D46" i="61" s="1"/>
  <c r="C13" i="25"/>
  <c r="C11" i="61" s="1"/>
  <c r="C46" i="61" s="1"/>
  <c r="B13" i="25"/>
  <c r="B11" i="61" s="1"/>
  <c r="K12" i="25"/>
  <c r="K10" i="61" s="1"/>
  <c r="J12" i="25"/>
  <c r="J10" i="61" s="1"/>
  <c r="I12" i="25"/>
  <c r="I10" i="61" s="1"/>
  <c r="H12" i="25"/>
  <c r="H10" i="61" s="1"/>
  <c r="G12" i="25"/>
  <c r="G10" i="61" s="1"/>
  <c r="F12" i="25"/>
  <c r="F10" i="61" s="1"/>
  <c r="E12" i="25"/>
  <c r="E10" i="61" s="1"/>
  <c r="D12" i="25"/>
  <c r="D10" i="61" s="1"/>
  <c r="B12" i="25"/>
  <c r="B10" i="61" s="1"/>
  <c r="C52" i="25"/>
  <c r="C50" i="61" s="1"/>
  <c r="D52" i="25"/>
  <c r="D50" i="61" s="1"/>
  <c r="E52" i="25"/>
  <c r="E50" i="61" s="1"/>
  <c r="F52" i="25"/>
  <c r="F50" i="61" s="1"/>
  <c r="G52" i="25"/>
  <c r="G50" i="61" s="1"/>
  <c r="H52" i="25"/>
  <c r="H50" i="61" s="1"/>
  <c r="I52" i="25"/>
  <c r="I50" i="61" s="1"/>
  <c r="J52" i="25"/>
  <c r="J50" i="61" s="1"/>
  <c r="K52" i="25"/>
  <c r="K50" i="61" s="1"/>
  <c r="B52" i="25"/>
  <c r="B50" i="61" s="1"/>
  <c r="C17" i="25"/>
  <c r="C15" i="61" s="1"/>
  <c r="D17" i="25"/>
  <c r="D15" i="61" s="1"/>
  <c r="E17" i="25"/>
  <c r="E15" i="61" s="1"/>
  <c r="F17" i="25"/>
  <c r="F15" i="61" s="1"/>
  <c r="G17" i="25"/>
  <c r="G15" i="61" s="1"/>
  <c r="H17" i="25"/>
  <c r="H15" i="61" s="1"/>
  <c r="I17" i="25"/>
  <c r="I15" i="61" s="1"/>
  <c r="J17" i="25"/>
  <c r="J15" i="61" s="1"/>
  <c r="K17" i="25"/>
  <c r="K15" i="61" s="1"/>
  <c r="B17" i="25"/>
  <c r="B15" i="61" s="1"/>
  <c r="L50" i="61" l="1"/>
  <c r="L15" i="61"/>
  <c r="F45" i="61"/>
  <c r="J45" i="61"/>
  <c r="B45" i="61"/>
  <c r="B12" i="61"/>
  <c r="G45" i="61"/>
  <c r="K45" i="61"/>
  <c r="D12" i="61"/>
  <c r="D45" i="61"/>
  <c r="D47" i="61" s="1"/>
  <c r="H45" i="61"/>
  <c r="B46" i="61"/>
  <c r="E45" i="61"/>
  <c r="I45" i="61"/>
  <c r="L14" i="69"/>
  <c r="B49" i="69"/>
  <c r="L49" i="69" s="1"/>
  <c r="L47" i="69"/>
  <c r="L14" i="67"/>
  <c r="L47" i="67"/>
  <c r="B49" i="67"/>
  <c r="L49" i="67" s="1"/>
  <c r="B49" i="66"/>
  <c r="L49" i="66" s="1"/>
  <c r="L47" i="66"/>
  <c r="L14" i="66"/>
  <c r="L14" i="63"/>
  <c r="B49" i="63"/>
  <c r="L49" i="63" s="1"/>
  <c r="L47" i="63"/>
  <c r="B49" i="70"/>
  <c r="L49" i="70" s="1"/>
  <c r="L47" i="70"/>
  <c r="L14" i="70"/>
  <c r="L14" i="71"/>
  <c r="L47" i="71"/>
  <c r="B49" i="71"/>
  <c r="L49" i="71" s="1"/>
  <c r="L47" i="72"/>
  <c r="B49" i="72"/>
  <c r="L49" i="72" s="1"/>
  <c r="L14" i="72"/>
  <c r="L14" i="62"/>
  <c r="B49" i="62"/>
  <c r="L49" i="62" s="1"/>
  <c r="L47" i="62"/>
  <c r="B14" i="25"/>
  <c r="O157" i="45"/>
  <c r="D14" i="25"/>
  <c r="O41" i="48"/>
  <c r="O31" i="48"/>
  <c r="O35" i="47"/>
  <c r="O38" i="47"/>
  <c r="O31" i="47"/>
  <c r="O35" i="46"/>
  <c r="O31" i="46"/>
  <c r="O157" i="46" s="1"/>
  <c r="R41" i="46" s="1"/>
  <c r="B47" i="61" l="1"/>
  <c r="O157" i="48"/>
  <c r="R41" i="48" s="1"/>
  <c r="O157" i="47"/>
  <c r="R41" i="47" s="1"/>
  <c r="E10" i="3"/>
  <c r="C12" i="25" l="1"/>
  <c r="N10" i="3"/>
  <c r="H17" i="3"/>
  <c r="G17" i="3"/>
  <c r="G14" i="3"/>
  <c r="G16" i="3"/>
  <c r="C14" i="25" l="1"/>
  <c r="C10" i="61"/>
  <c r="I17" i="3"/>
  <c r="E13" i="25"/>
  <c r="L13" i="36"/>
  <c r="L14" i="36"/>
  <c r="L15" i="36"/>
  <c r="L16" i="36"/>
  <c r="L12" i="36"/>
  <c r="L18" i="36"/>
  <c r="L19" i="36"/>
  <c r="L20" i="36"/>
  <c r="L17" i="36"/>
  <c r="L7" i="36"/>
  <c r="L8" i="36"/>
  <c r="L9" i="36"/>
  <c r="L10" i="36"/>
  <c r="L11" i="36"/>
  <c r="E14" i="25" l="1"/>
  <c r="E11" i="61"/>
  <c r="C12" i="61"/>
  <c r="C45" i="61"/>
  <c r="L10" i="61"/>
  <c r="H14" i="3"/>
  <c r="H16" i="3"/>
  <c r="J17" i="3"/>
  <c r="O156" i="43"/>
  <c r="O155" i="43"/>
  <c r="O154" i="43"/>
  <c r="O153" i="43"/>
  <c r="O152" i="43"/>
  <c r="O151" i="43"/>
  <c r="O150" i="43"/>
  <c r="O149" i="43"/>
  <c r="O148" i="43"/>
  <c r="O147" i="43"/>
  <c r="O146" i="43"/>
  <c r="O145" i="43"/>
  <c r="O144" i="43"/>
  <c r="O143" i="43"/>
  <c r="O142" i="43"/>
  <c r="O141" i="43"/>
  <c r="O140" i="43"/>
  <c r="O139" i="43"/>
  <c r="O138" i="43"/>
  <c r="O137" i="43"/>
  <c r="O136" i="43"/>
  <c r="O135" i="43"/>
  <c r="O134" i="43"/>
  <c r="O133" i="43"/>
  <c r="O132" i="43"/>
  <c r="O131" i="43"/>
  <c r="O130" i="43"/>
  <c r="O129" i="43"/>
  <c r="O128" i="43"/>
  <c r="O127" i="43"/>
  <c r="O126" i="43"/>
  <c r="O125" i="43"/>
  <c r="O124" i="43"/>
  <c r="O123" i="43"/>
  <c r="O122" i="43"/>
  <c r="O121" i="43"/>
  <c r="O120" i="43"/>
  <c r="O119" i="43"/>
  <c r="O118" i="43"/>
  <c r="O117" i="43"/>
  <c r="O116" i="43"/>
  <c r="O115" i="43"/>
  <c r="O114" i="43"/>
  <c r="O113" i="43"/>
  <c r="O112" i="43"/>
  <c r="O111" i="43"/>
  <c r="O110" i="43"/>
  <c r="O109" i="43"/>
  <c r="O108" i="43"/>
  <c r="O107" i="43"/>
  <c r="O106" i="43"/>
  <c r="O105" i="43"/>
  <c r="O104" i="43"/>
  <c r="O103" i="43"/>
  <c r="O102" i="43"/>
  <c r="O101" i="43"/>
  <c r="O100" i="43"/>
  <c r="O99" i="43"/>
  <c r="O98" i="43"/>
  <c r="O97" i="43"/>
  <c r="O96" i="43"/>
  <c r="O95" i="43"/>
  <c r="O94" i="43"/>
  <c r="O93" i="43"/>
  <c r="O92" i="43"/>
  <c r="O91" i="43"/>
  <c r="O90" i="43"/>
  <c r="O89" i="43"/>
  <c r="O88" i="43"/>
  <c r="O87" i="43"/>
  <c r="O86" i="43"/>
  <c r="O85" i="43"/>
  <c r="O84" i="43"/>
  <c r="O83" i="43"/>
  <c r="O82" i="43"/>
  <c r="O81" i="43"/>
  <c r="O80" i="43"/>
  <c r="O79" i="43"/>
  <c r="O78" i="43"/>
  <c r="O77" i="43"/>
  <c r="O76" i="43"/>
  <c r="O75" i="43"/>
  <c r="O74" i="43"/>
  <c r="O73" i="43"/>
  <c r="O72" i="43"/>
  <c r="O71" i="43"/>
  <c r="O70" i="43"/>
  <c r="O69" i="43"/>
  <c r="O68" i="43"/>
  <c r="O67" i="43"/>
  <c r="O66" i="43"/>
  <c r="O65" i="43"/>
  <c r="O64" i="43"/>
  <c r="O63" i="43"/>
  <c r="O62" i="43"/>
  <c r="O61" i="43"/>
  <c r="O60" i="43"/>
  <c r="O59" i="43"/>
  <c r="O58" i="43"/>
  <c r="O57" i="43"/>
  <c r="O56" i="43"/>
  <c r="O55" i="43"/>
  <c r="O54" i="43"/>
  <c r="O53" i="43"/>
  <c r="O52" i="43"/>
  <c r="O51" i="43"/>
  <c r="O50" i="43"/>
  <c r="O49" i="43"/>
  <c r="O48" i="43"/>
  <c r="O47" i="43"/>
  <c r="O46" i="43"/>
  <c r="O45" i="43"/>
  <c r="O44" i="43"/>
  <c r="O43" i="43"/>
  <c r="O42" i="43"/>
  <c r="O41" i="43"/>
  <c r="O40" i="43"/>
  <c r="O39" i="43"/>
  <c r="O38" i="43"/>
  <c r="O37" i="43"/>
  <c r="O36" i="43"/>
  <c r="O35" i="43"/>
  <c r="O34" i="43"/>
  <c r="O33" i="43"/>
  <c r="O32" i="43"/>
  <c r="O31" i="43"/>
  <c r="O30" i="43"/>
  <c r="O29" i="43"/>
  <c r="O28" i="43"/>
  <c r="O27" i="43"/>
  <c r="O26" i="43"/>
  <c r="O25" i="43"/>
  <c r="O24" i="43"/>
  <c r="O23" i="43"/>
  <c r="O22" i="43"/>
  <c r="O21" i="43"/>
  <c r="O20" i="43"/>
  <c r="O19" i="43"/>
  <c r="O18" i="43"/>
  <c r="O17" i="43"/>
  <c r="O16" i="43"/>
  <c r="O15" i="43"/>
  <c r="O14" i="43"/>
  <c r="O13" i="43"/>
  <c r="O12" i="43"/>
  <c r="O11" i="43"/>
  <c r="O10" i="43"/>
  <c r="O9" i="43"/>
  <c r="O8" i="43"/>
  <c r="E7" i="43"/>
  <c r="F7" i="43" s="1"/>
  <c r="G7" i="43" s="1"/>
  <c r="H7" i="43" s="1"/>
  <c r="I7" i="43" s="1"/>
  <c r="J7" i="43" s="1"/>
  <c r="K7" i="43" s="1"/>
  <c r="L7" i="43" s="1"/>
  <c r="M7" i="43" s="1"/>
  <c r="N7" i="43" s="1"/>
  <c r="O40" i="32"/>
  <c r="C47" i="61" l="1"/>
  <c r="L45" i="61"/>
  <c r="E46" i="61"/>
  <c r="E12" i="61"/>
  <c r="K17" i="3"/>
  <c r="I14" i="3"/>
  <c r="O157" i="43"/>
  <c r="R41" i="43" s="1"/>
  <c r="F13" i="25"/>
  <c r="I16" i="3"/>
  <c r="A30" i="42"/>
  <c r="H11" i="39" s="1"/>
  <c r="I11" i="39" s="1"/>
  <c r="J11" i="39" s="1"/>
  <c r="K11" i="39" s="1"/>
  <c r="L11" i="39" s="1"/>
  <c r="M11" i="39" s="1"/>
  <c r="N11" i="39" s="1"/>
  <c r="O11" i="39" s="1"/>
  <c r="D25" i="4"/>
  <c r="E25" i="4" s="1"/>
  <c r="F25" i="4" s="1"/>
  <c r="G13" i="25" l="1"/>
  <c r="G14" i="25" s="1"/>
  <c r="F14" i="25"/>
  <c r="F11" i="61"/>
  <c r="E47" i="61"/>
  <c r="J14" i="3"/>
  <c r="J16" i="3"/>
  <c r="L17" i="3"/>
  <c r="M17" i="3"/>
  <c r="O38" i="32"/>
  <c r="P10" i="39"/>
  <c r="P12" i="39"/>
  <c r="P14" i="39"/>
  <c r="P15" i="39"/>
  <c r="P16" i="39"/>
  <c r="P17" i="39"/>
  <c r="P18" i="39"/>
  <c r="P20" i="39"/>
  <c r="P23" i="39"/>
  <c r="P24" i="39"/>
  <c r="P25" i="39"/>
  <c r="P27" i="39"/>
  <c r="P28" i="39"/>
  <c r="P30" i="39"/>
  <c r="P32" i="39"/>
  <c r="P33" i="39"/>
  <c r="G11" i="61" l="1"/>
  <c r="G12" i="61" s="1"/>
  <c r="N17" i="3"/>
  <c r="F46" i="61"/>
  <c r="F12" i="61"/>
  <c r="K16" i="3"/>
  <c r="K14" i="3"/>
  <c r="P11" i="39"/>
  <c r="H13" i="25"/>
  <c r="P26" i="39"/>
  <c r="P22" i="39"/>
  <c r="P19" i="39"/>
  <c r="F7" i="39"/>
  <c r="G7" i="39" s="1"/>
  <c r="H7" i="39" s="1"/>
  <c r="I7" i="39" s="1"/>
  <c r="J7" i="39" s="1"/>
  <c r="K7" i="39" s="1"/>
  <c r="L7" i="39" s="1"/>
  <c r="M7" i="39" s="1"/>
  <c r="N7" i="39" s="1"/>
  <c r="O7" i="39" s="1"/>
  <c r="G46" i="61" l="1"/>
  <c r="G47" i="61" s="1"/>
  <c r="I13" i="25"/>
  <c r="I14" i="25" s="1"/>
  <c r="H14" i="25"/>
  <c r="H11" i="61"/>
  <c r="F47" i="61"/>
  <c r="I11" i="61"/>
  <c r="L14" i="3"/>
  <c r="M14" i="3"/>
  <c r="N14" i="3" s="1"/>
  <c r="L16" i="3"/>
  <c r="M16" i="3"/>
  <c r="N16" i="3" s="1"/>
  <c r="P21" i="39"/>
  <c r="P9" i="39"/>
  <c r="E7" i="32"/>
  <c r="F7" i="32" s="1"/>
  <c r="G7" i="32" s="1"/>
  <c r="H7" i="32" s="1"/>
  <c r="I7" i="32" s="1"/>
  <c r="J7" i="32" s="1"/>
  <c r="K7" i="32" s="1"/>
  <c r="L7" i="32" s="1"/>
  <c r="M7" i="32" s="1"/>
  <c r="N7" i="32" s="1"/>
  <c r="D9" i="3"/>
  <c r="I46" i="61" l="1"/>
  <c r="I47" i="61" s="1"/>
  <c r="I12" i="61"/>
  <c r="H46" i="61"/>
  <c r="H12" i="61"/>
  <c r="K13" i="25"/>
  <c r="J13" i="25"/>
  <c r="L17" i="25"/>
  <c r="L12" i="25"/>
  <c r="L52" i="25"/>
  <c r="I48" i="25"/>
  <c r="H48" i="25"/>
  <c r="G48" i="25"/>
  <c r="F48" i="25"/>
  <c r="E48" i="25"/>
  <c r="D48" i="25"/>
  <c r="C48" i="25"/>
  <c r="B48" i="25"/>
  <c r="K47" i="25"/>
  <c r="J47" i="25"/>
  <c r="I47" i="25"/>
  <c r="H47" i="25"/>
  <c r="G47" i="25"/>
  <c r="F47" i="25"/>
  <c r="E47" i="25"/>
  <c r="D47" i="25"/>
  <c r="C47" i="25"/>
  <c r="B47" i="25"/>
  <c r="H47" i="61" l="1"/>
  <c r="J14" i="25"/>
  <c r="J11" i="61"/>
  <c r="K14" i="25"/>
  <c r="K11" i="61"/>
  <c r="K48" i="25"/>
  <c r="K49" i="25" s="1"/>
  <c r="B49" i="25"/>
  <c r="E49" i="25"/>
  <c r="I49" i="25"/>
  <c r="F49" i="25"/>
  <c r="J48" i="25"/>
  <c r="J49" i="25" s="1"/>
  <c r="L13" i="25"/>
  <c r="C49" i="25"/>
  <c r="G49" i="25"/>
  <c r="D49" i="25"/>
  <c r="H49" i="25"/>
  <c r="L47" i="25"/>
  <c r="K13" i="2"/>
  <c r="J13" i="2"/>
  <c r="I13" i="2"/>
  <c r="H13" i="2"/>
  <c r="G13" i="2"/>
  <c r="F13" i="2"/>
  <c r="E13" i="2"/>
  <c r="D13" i="2"/>
  <c r="C13" i="2"/>
  <c r="K12" i="2"/>
  <c r="K11" i="2"/>
  <c r="K10" i="2"/>
  <c r="J12" i="2"/>
  <c r="J11" i="2"/>
  <c r="J10" i="2"/>
  <c r="I12" i="2"/>
  <c r="I11" i="2"/>
  <c r="I10" i="2"/>
  <c r="H12" i="2"/>
  <c r="H11" i="2"/>
  <c r="H10" i="2"/>
  <c r="G12" i="2"/>
  <c r="G11" i="2"/>
  <c r="G10" i="2"/>
  <c r="F12" i="2"/>
  <c r="F11" i="2"/>
  <c r="F10" i="2"/>
  <c r="E12" i="2"/>
  <c r="E11" i="2"/>
  <c r="E10" i="2"/>
  <c r="D12" i="2"/>
  <c r="D11" i="2"/>
  <c r="D10" i="2"/>
  <c r="C12" i="2"/>
  <c r="C11" i="2"/>
  <c r="C10" i="2"/>
  <c r="E9" i="3"/>
  <c r="E24" i="3" s="1"/>
  <c r="D24" i="3"/>
  <c r="D39" i="3" s="1"/>
  <c r="O9" i="32"/>
  <c r="O10" i="32"/>
  <c r="O11" i="32"/>
  <c r="O12" i="32"/>
  <c r="O13" i="32"/>
  <c r="O14" i="32"/>
  <c r="O15" i="32"/>
  <c r="O16" i="32"/>
  <c r="O17" i="32"/>
  <c r="O18" i="32"/>
  <c r="O19" i="32"/>
  <c r="O20" i="32"/>
  <c r="O21" i="32"/>
  <c r="O22" i="32"/>
  <c r="O23" i="32"/>
  <c r="O24" i="32"/>
  <c r="O25" i="32"/>
  <c r="O26" i="32"/>
  <c r="O27" i="32"/>
  <c r="O28" i="32"/>
  <c r="O29" i="32"/>
  <c r="O30" i="32"/>
  <c r="O31" i="32"/>
  <c r="O32" i="32"/>
  <c r="O33" i="32"/>
  <c r="O34" i="32"/>
  <c r="O35" i="32"/>
  <c r="O36" i="32"/>
  <c r="O37" i="32"/>
  <c r="O39" i="32"/>
  <c r="O41" i="32"/>
  <c r="O42" i="32"/>
  <c r="O43" i="32"/>
  <c r="O44" i="32"/>
  <c r="O45" i="32"/>
  <c r="O46" i="32"/>
  <c r="O47" i="32"/>
  <c r="O48" i="32"/>
  <c r="O49" i="32"/>
  <c r="O50" i="32"/>
  <c r="O51" i="32"/>
  <c r="O52" i="32"/>
  <c r="O53" i="32"/>
  <c r="O54" i="32"/>
  <c r="O55" i="32"/>
  <c r="O56" i="32"/>
  <c r="O57" i="32"/>
  <c r="O58" i="32"/>
  <c r="O59" i="32"/>
  <c r="O60" i="32"/>
  <c r="O61" i="32"/>
  <c r="O62" i="32"/>
  <c r="O63" i="32"/>
  <c r="O64" i="32"/>
  <c r="O65" i="32"/>
  <c r="O66" i="32"/>
  <c r="O67" i="32"/>
  <c r="O68" i="32"/>
  <c r="O69" i="32"/>
  <c r="O70" i="32"/>
  <c r="O71" i="32"/>
  <c r="O72" i="32"/>
  <c r="O73" i="32"/>
  <c r="O74" i="32"/>
  <c r="O75" i="32"/>
  <c r="O76" i="32"/>
  <c r="O77" i="32"/>
  <c r="O78" i="32"/>
  <c r="O79" i="32"/>
  <c r="O80" i="32"/>
  <c r="O81" i="32"/>
  <c r="O82" i="32"/>
  <c r="O83" i="32"/>
  <c r="O84" i="32"/>
  <c r="O85" i="32"/>
  <c r="O86" i="32"/>
  <c r="O87" i="32"/>
  <c r="O88" i="32"/>
  <c r="O89" i="32"/>
  <c r="O90" i="32"/>
  <c r="O91" i="32"/>
  <c r="O92" i="32"/>
  <c r="O93" i="32"/>
  <c r="O94" i="32"/>
  <c r="O95" i="32"/>
  <c r="O96" i="32"/>
  <c r="O97" i="32"/>
  <c r="O98" i="32"/>
  <c r="O99" i="32"/>
  <c r="O100" i="32"/>
  <c r="O101" i="32"/>
  <c r="O102" i="32"/>
  <c r="O103" i="32"/>
  <c r="O104" i="32"/>
  <c r="O105" i="32"/>
  <c r="O106" i="32"/>
  <c r="O107" i="32"/>
  <c r="O108" i="32"/>
  <c r="O109" i="32"/>
  <c r="O110" i="32"/>
  <c r="O111" i="32"/>
  <c r="O112" i="32"/>
  <c r="O113" i="32"/>
  <c r="O114" i="32"/>
  <c r="O115" i="32"/>
  <c r="O116" i="32"/>
  <c r="O117" i="32"/>
  <c r="O118" i="32"/>
  <c r="O119" i="32"/>
  <c r="O120" i="32"/>
  <c r="O121" i="32"/>
  <c r="O122" i="32"/>
  <c r="O123" i="32"/>
  <c r="O124" i="32"/>
  <c r="O125" i="32"/>
  <c r="O126" i="32"/>
  <c r="O127" i="32"/>
  <c r="O128" i="32"/>
  <c r="O129" i="32"/>
  <c r="O130" i="32"/>
  <c r="O131" i="32"/>
  <c r="O132" i="32"/>
  <c r="O133" i="32"/>
  <c r="O134" i="32"/>
  <c r="O135" i="32"/>
  <c r="O136" i="32"/>
  <c r="O137" i="32"/>
  <c r="O138" i="32"/>
  <c r="O139" i="32"/>
  <c r="O140" i="32"/>
  <c r="O141" i="32"/>
  <c r="O142" i="32"/>
  <c r="O143" i="32"/>
  <c r="O144" i="32"/>
  <c r="O145" i="32"/>
  <c r="O146" i="32"/>
  <c r="O147" i="32"/>
  <c r="O148" i="32"/>
  <c r="O149" i="32"/>
  <c r="O150" i="32"/>
  <c r="O151" i="32"/>
  <c r="O152" i="32"/>
  <c r="O153" i="32"/>
  <c r="O154" i="32"/>
  <c r="O155" i="32"/>
  <c r="O156" i="32"/>
  <c r="O8" i="32"/>
  <c r="L14" i="25" l="1"/>
  <c r="L48" i="25"/>
  <c r="K46" i="61"/>
  <c r="K12" i="61"/>
  <c r="J46" i="61"/>
  <c r="J47" i="61" s="1"/>
  <c r="J12" i="61"/>
  <c r="L11" i="61"/>
  <c r="L49" i="25"/>
  <c r="D54" i="3"/>
  <c r="D50" i="3"/>
  <c r="D35" i="3"/>
  <c r="E39" i="3"/>
  <c r="E35" i="3"/>
  <c r="K45" i="2"/>
  <c r="G45" i="2"/>
  <c r="C45" i="2"/>
  <c r="J45" i="2"/>
  <c r="F45" i="2"/>
  <c r="B45" i="2"/>
  <c r="I45" i="2"/>
  <c r="E45" i="2"/>
  <c r="H45" i="2"/>
  <c r="D45" i="2"/>
  <c r="I80" i="2"/>
  <c r="E80" i="2"/>
  <c r="H80" i="2"/>
  <c r="D80" i="2"/>
  <c r="K80" i="2"/>
  <c r="G80" i="2"/>
  <c r="C80" i="2"/>
  <c r="J80" i="2"/>
  <c r="F80" i="2"/>
  <c r="B80" i="2"/>
  <c r="K119" i="2"/>
  <c r="G119" i="2"/>
  <c r="C119" i="2"/>
  <c r="J119" i="2"/>
  <c r="F119" i="2"/>
  <c r="B119" i="2"/>
  <c r="I119" i="2"/>
  <c r="E119" i="2"/>
  <c r="H119" i="2"/>
  <c r="D119" i="2"/>
  <c r="I34" i="2"/>
  <c r="E34" i="2"/>
  <c r="H34" i="2"/>
  <c r="D34" i="2"/>
  <c r="K34" i="2"/>
  <c r="G34" i="2"/>
  <c r="C34" i="2"/>
  <c r="J34" i="2"/>
  <c r="F34" i="2"/>
  <c r="B34" i="2"/>
  <c r="I56" i="2"/>
  <c r="E56" i="2"/>
  <c r="H56" i="2"/>
  <c r="D56" i="2"/>
  <c r="K56" i="2"/>
  <c r="G56" i="2"/>
  <c r="C56" i="2"/>
  <c r="J56" i="2"/>
  <c r="F56" i="2"/>
  <c r="B56" i="2"/>
  <c r="K69" i="2"/>
  <c r="G69" i="2"/>
  <c r="C69" i="2"/>
  <c r="J69" i="2"/>
  <c r="F69" i="2"/>
  <c r="B69" i="2"/>
  <c r="I69" i="2"/>
  <c r="E69" i="2"/>
  <c r="H69" i="2"/>
  <c r="D69" i="2"/>
  <c r="I82" i="2"/>
  <c r="E82" i="2"/>
  <c r="H82" i="2"/>
  <c r="D82" i="2"/>
  <c r="K82" i="2"/>
  <c r="G82" i="2"/>
  <c r="C82" i="2"/>
  <c r="J82" i="2"/>
  <c r="F82" i="2"/>
  <c r="B82" i="2"/>
  <c r="I104" i="2"/>
  <c r="E104" i="2"/>
  <c r="H104" i="2"/>
  <c r="D104" i="2"/>
  <c r="K104" i="2"/>
  <c r="G104" i="2"/>
  <c r="C104" i="2"/>
  <c r="J104" i="2"/>
  <c r="F104" i="2"/>
  <c r="B104" i="2"/>
  <c r="K117" i="2"/>
  <c r="G117" i="2"/>
  <c r="C117" i="2"/>
  <c r="J117" i="2"/>
  <c r="F117" i="2"/>
  <c r="B117" i="2"/>
  <c r="I117" i="2"/>
  <c r="E117" i="2"/>
  <c r="H117" i="2"/>
  <c r="D117" i="2"/>
  <c r="K47" i="2"/>
  <c r="G47" i="2"/>
  <c r="C47" i="2"/>
  <c r="J47" i="2"/>
  <c r="F47" i="2"/>
  <c r="B47" i="2"/>
  <c r="I47" i="2"/>
  <c r="E47" i="2"/>
  <c r="H47" i="2"/>
  <c r="D47" i="2"/>
  <c r="K95" i="2"/>
  <c r="G95" i="2"/>
  <c r="C95" i="2"/>
  <c r="J95" i="2"/>
  <c r="F95" i="2"/>
  <c r="B95" i="2"/>
  <c r="I95" i="2"/>
  <c r="E95" i="2"/>
  <c r="H95" i="2"/>
  <c r="D95" i="2"/>
  <c r="I32" i="2"/>
  <c r="E32" i="2"/>
  <c r="H32" i="2"/>
  <c r="D32" i="2"/>
  <c r="K32" i="2"/>
  <c r="G32" i="2"/>
  <c r="C32" i="2"/>
  <c r="J32" i="2"/>
  <c r="F32" i="2"/>
  <c r="B32" i="2"/>
  <c r="K93" i="2"/>
  <c r="G93" i="2"/>
  <c r="C93" i="2"/>
  <c r="J93" i="2"/>
  <c r="F93" i="2"/>
  <c r="B93" i="2"/>
  <c r="I93" i="2"/>
  <c r="E93" i="2"/>
  <c r="H93" i="2"/>
  <c r="D93" i="2"/>
  <c r="I44" i="2"/>
  <c r="E44" i="2"/>
  <c r="H44" i="2"/>
  <c r="D44" i="2"/>
  <c r="K44" i="2"/>
  <c r="G44" i="2"/>
  <c r="C44" i="2"/>
  <c r="J44" i="2"/>
  <c r="F44" i="2"/>
  <c r="B44" i="2"/>
  <c r="K57" i="2"/>
  <c r="G57" i="2"/>
  <c r="C57" i="2"/>
  <c r="J57" i="2"/>
  <c r="F57" i="2"/>
  <c r="B57" i="2"/>
  <c r="I57" i="2"/>
  <c r="E57" i="2"/>
  <c r="H57" i="2"/>
  <c r="D57" i="2"/>
  <c r="I70" i="2"/>
  <c r="E70" i="2"/>
  <c r="H70" i="2"/>
  <c r="D70" i="2"/>
  <c r="K70" i="2"/>
  <c r="G70" i="2"/>
  <c r="C70" i="2"/>
  <c r="J70" i="2"/>
  <c r="F70" i="2"/>
  <c r="B70" i="2"/>
  <c r="I92" i="2"/>
  <c r="E92" i="2"/>
  <c r="H92" i="2"/>
  <c r="D92" i="2"/>
  <c r="K92" i="2"/>
  <c r="G92" i="2"/>
  <c r="C92" i="2"/>
  <c r="J92" i="2"/>
  <c r="F92" i="2"/>
  <c r="B92" i="2"/>
  <c r="K105" i="2"/>
  <c r="G105" i="2"/>
  <c r="C105" i="2"/>
  <c r="J105" i="2"/>
  <c r="F105" i="2"/>
  <c r="B105" i="2"/>
  <c r="I105" i="2"/>
  <c r="E105" i="2"/>
  <c r="H105" i="2"/>
  <c r="D105" i="2"/>
  <c r="I118" i="2"/>
  <c r="E118" i="2"/>
  <c r="H118" i="2"/>
  <c r="D118" i="2"/>
  <c r="K118" i="2"/>
  <c r="G118" i="2"/>
  <c r="C118" i="2"/>
  <c r="J118" i="2"/>
  <c r="F118" i="2"/>
  <c r="B118" i="2"/>
  <c r="K59" i="2"/>
  <c r="G59" i="2"/>
  <c r="C59" i="2"/>
  <c r="J59" i="2"/>
  <c r="F59" i="2"/>
  <c r="B59" i="2"/>
  <c r="I59" i="2"/>
  <c r="E59" i="2"/>
  <c r="H59" i="2"/>
  <c r="D59" i="2"/>
  <c r="K107" i="2"/>
  <c r="G107" i="2"/>
  <c r="C107" i="2"/>
  <c r="J107" i="2"/>
  <c r="F107" i="2"/>
  <c r="B107" i="2"/>
  <c r="I107" i="2"/>
  <c r="E107" i="2"/>
  <c r="H107" i="2"/>
  <c r="D107" i="2"/>
  <c r="I58" i="2"/>
  <c r="E58" i="2"/>
  <c r="H58" i="2"/>
  <c r="D58" i="2"/>
  <c r="K58" i="2"/>
  <c r="G58" i="2"/>
  <c r="C58" i="2"/>
  <c r="J58" i="2"/>
  <c r="F58" i="2"/>
  <c r="B58" i="2"/>
  <c r="I106" i="2"/>
  <c r="E106" i="2"/>
  <c r="H106" i="2"/>
  <c r="D106" i="2"/>
  <c r="K106" i="2"/>
  <c r="G106" i="2"/>
  <c r="C106" i="2"/>
  <c r="J106" i="2"/>
  <c r="F106" i="2"/>
  <c r="B106" i="2"/>
  <c r="K71" i="2"/>
  <c r="G71" i="2"/>
  <c r="C71" i="2"/>
  <c r="J71" i="2"/>
  <c r="F71" i="2"/>
  <c r="B71" i="2"/>
  <c r="I71" i="2"/>
  <c r="E71" i="2"/>
  <c r="H71" i="2"/>
  <c r="D71" i="2"/>
  <c r="K33" i="2"/>
  <c r="G33" i="2"/>
  <c r="C33" i="2"/>
  <c r="J33" i="2"/>
  <c r="F33" i="2"/>
  <c r="B33" i="2"/>
  <c r="I33" i="2"/>
  <c r="E33" i="2"/>
  <c r="H33" i="2"/>
  <c r="D33" i="2"/>
  <c r="I46" i="2"/>
  <c r="E46" i="2"/>
  <c r="H46" i="2"/>
  <c r="D46" i="2"/>
  <c r="K46" i="2"/>
  <c r="G46" i="2"/>
  <c r="C46" i="2"/>
  <c r="J46" i="2"/>
  <c r="F46" i="2"/>
  <c r="B46" i="2"/>
  <c r="I68" i="2"/>
  <c r="E68" i="2"/>
  <c r="H68" i="2"/>
  <c r="D68" i="2"/>
  <c r="K68" i="2"/>
  <c r="G68" i="2"/>
  <c r="C68" i="2"/>
  <c r="J68" i="2"/>
  <c r="F68" i="2"/>
  <c r="B68" i="2"/>
  <c r="K81" i="2"/>
  <c r="G81" i="2"/>
  <c r="C81" i="2"/>
  <c r="J81" i="2"/>
  <c r="F81" i="2"/>
  <c r="B81" i="2"/>
  <c r="I81" i="2"/>
  <c r="E81" i="2"/>
  <c r="H81" i="2"/>
  <c r="D81" i="2"/>
  <c r="I94" i="2"/>
  <c r="E94" i="2"/>
  <c r="H94" i="2"/>
  <c r="D94" i="2"/>
  <c r="K94" i="2"/>
  <c r="G94" i="2"/>
  <c r="C94" i="2"/>
  <c r="J94" i="2"/>
  <c r="F94" i="2"/>
  <c r="B94" i="2"/>
  <c r="I116" i="2"/>
  <c r="E116" i="2"/>
  <c r="H116" i="2"/>
  <c r="D116" i="2"/>
  <c r="K116" i="2"/>
  <c r="G116" i="2"/>
  <c r="C116" i="2"/>
  <c r="J116" i="2"/>
  <c r="F116" i="2"/>
  <c r="B116" i="2"/>
  <c r="K35" i="2"/>
  <c r="G35" i="2"/>
  <c r="C35" i="2"/>
  <c r="J35" i="2"/>
  <c r="F35" i="2"/>
  <c r="B35" i="2"/>
  <c r="I35" i="2"/>
  <c r="E35" i="2"/>
  <c r="H35" i="2"/>
  <c r="D35" i="2"/>
  <c r="K83" i="2"/>
  <c r="G83" i="2"/>
  <c r="C83" i="2"/>
  <c r="J83" i="2"/>
  <c r="F83" i="2"/>
  <c r="B83" i="2"/>
  <c r="I83" i="2"/>
  <c r="E83" i="2"/>
  <c r="H83" i="2"/>
  <c r="D83" i="2"/>
  <c r="L19" i="3"/>
  <c r="H19" i="3"/>
  <c r="K19" i="3"/>
  <c r="G19" i="3"/>
  <c r="F19" i="3"/>
  <c r="P8" i="39"/>
  <c r="D19" i="3"/>
  <c r="F9" i="3"/>
  <c r="O157" i="32"/>
  <c r="E19" i="3"/>
  <c r="C23" i="2"/>
  <c r="G23" i="2"/>
  <c r="K23" i="2"/>
  <c r="I23" i="2"/>
  <c r="J23" i="2"/>
  <c r="D23" i="2"/>
  <c r="H23" i="2"/>
  <c r="F23" i="2"/>
  <c r="E23" i="2"/>
  <c r="D22" i="2"/>
  <c r="H22" i="2"/>
  <c r="E22" i="2"/>
  <c r="I22" i="2"/>
  <c r="B22" i="2"/>
  <c r="F22" i="2"/>
  <c r="J22" i="2"/>
  <c r="C22" i="2"/>
  <c r="G22" i="2"/>
  <c r="K22" i="2"/>
  <c r="C21" i="2"/>
  <c r="G21" i="2"/>
  <c r="K21" i="2"/>
  <c r="D21" i="2"/>
  <c r="H21" i="2"/>
  <c r="E21" i="2"/>
  <c r="I21" i="2"/>
  <c r="F21" i="2"/>
  <c r="J21" i="2"/>
  <c r="C20" i="2"/>
  <c r="G20" i="2"/>
  <c r="K20" i="2"/>
  <c r="I20" i="2"/>
  <c r="F20" i="2"/>
  <c r="D20" i="2"/>
  <c r="H20" i="2"/>
  <c r="E20" i="2"/>
  <c r="J20" i="2"/>
  <c r="F24" i="3"/>
  <c r="M19" i="3"/>
  <c r="J19" i="3"/>
  <c r="I19" i="3"/>
  <c r="D26" i="4"/>
  <c r="E26" i="4" s="1"/>
  <c r="D27" i="4"/>
  <c r="E27" i="4" s="1"/>
  <c r="F27" i="4" s="1"/>
  <c r="A27" i="73" s="1"/>
  <c r="D28" i="4"/>
  <c r="E28" i="4" s="1"/>
  <c r="F28" i="4" s="1"/>
  <c r="A28" i="73" s="1"/>
  <c r="D29" i="4"/>
  <c r="E29" i="4" s="1"/>
  <c r="D30" i="4"/>
  <c r="E30" i="4" s="1"/>
  <c r="F30" i="4" s="1"/>
  <c r="F26" i="4"/>
  <c r="A28" i="40" s="1"/>
  <c r="C18" i="4"/>
  <c r="A34" i="73" l="1"/>
  <c r="K47" i="61"/>
  <c r="L46" i="61"/>
  <c r="N19" i="3"/>
  <c r="L12" i="61"/>
  <c r="G120" i="2"/>
  <c r="G123" i="2" s="1"/>
  <c r="G15" i="72" s="1"/>
  <c r="E120" i="2"/>
  <c r="E123" i="2" s="1"/>
  <c r="E15" i="72" s="1"/>
  <c r="D72" i="2"/>
  <c r="D75" i="2" s="1"/>
  <c r="D15" i="67" s="1"/>
  <c r="D18" i="67" s="1"/>
  <c r="F39" i="3"/>
  <c r="F35" i="3"/>
  <c r="E54" i="3"/>
  <c r="E50" i="3"/>
  <c r="D69" i="3"/>
  <c r="D65" i="3"/>
  <c r="E20" i="3"/>
  <c r="D20" i="3"/>
  <c r="J72" i="2"/>
  <c r="J75" i="2" s="1"/>
  <c r="J15" i="67" s="1"/>
  <c r="J18" i="67" s="1"/>
  <c r="G36" i="2"/>
  <c r="G39" i="2" s="1"/>
  <c r="E84" i="2"/>
  <c r="E87" i="2" s="1"/>
  <c r="E15" i="69" s="1"/>
  <c r="J48" i="2"/>
  <c r="J51" i="2" s="1"/>
  <c r="L83" i="2"/>
  <c r="L58" i="2"/>
  <c r="L70" i="2"/>
  <c r="L44" i="2"/>
  <c r="L32" i="2"/>
  <c r="L34" i="2"/>
  <c r="F120" i="2"/>
  <c r="F123" i="2" s="1"/>
  <c r="F15" i="72" s="1"/>
  <c r="K120" i="2"/>
  <c r="K123" i="2" s="1"/>
  <c r="K15" i="72" s="1"/>
  <c r="I120" i="2"/>
  <c r="I123" i="2" s="1"/>
  <c r="I15" i="72" s="1"/>
  <c r="C72" i="2"/>
  <c r="C75" i="2" s="1"/>
  <c r="C15" i="67" s="1"/>
  <c r="C18" i="67" s="1"/>
  <c r="H72" i="2"/>
  <c r="H75" i="2" s="1"/>
  <c r="H15" i="67" s="1"/>
  <c r="H18" i="67" s="1"/>
  <c r="L59" i="2"/>
  <c r="L116" i="2"/>
  <c r="B120" i="2"/>
  <c r="B123" i="2" s="1"/>
  <c r="L105" i="2"/>
  <c r="G48" i="2"/>
  <c r="G51" i="2" s="1"/>
  <c r="J96" i="2"/>
  <c r="J99" i="2" s="1"/>
  <c r="J15" i="70" s="1"/>
  <c r="L47" i="2"/>
  <c r="B108" i="2"/>
  <c r="B111" i="2" s="1"/>
  <c r="L104" i="2"/>
  <c r="G108" i="2"/>
  <c r="G111" i="2" s="1"/>
  <c r="G15" i="71" s="1"/>
  <c r="E108" i="2"/>
  <c r="E111" i="2" s="1"/>
  <c r="E15" i="71" s="1"/>
  <c r="L82" i="2"/>
  <c r="L69" i="2"/>
  <c r="J60" i="2"/>
  <c r="J63" i="2" s="1"/>
  <c r="D60" i="2"/>
  <c r="D63" i="2" s="1"/>
  <c r="B84" i="2"/>
  <c r="B87" i="2" s="1"/>
  <c r="L80" i="2"/>
  <c r="G84" i="2"/>
  <c r="G87" i="2" s="1"/>
  <c r="G15" i="69" s="1"/>
  <c r="D96" i="2"/>
  <c r="D99" i="2" s="1"/>
  <c r="D15" i="70" s="1"/>
  <c r="C96" i="2"/>
  <c r="C99" i="2" s="1"/>
  <c r="C15" i="70" s="1"/>
  <c r="H96" i="2"/>
  <c r="H99" i="2" s="1"/>
  <c r="H15" i="70" s="1"/>
  <c r="F48" i="2"/>
  <c r="F51" i="2" s="1"/>
  <c r="K48" i="2"/>
  <c r="K51" i="2" s="1"/>
  <c r="I48" i="2"/>
  <c r="I51" i="2" s="1"/>
  <c r="F36" i="2"/>
  <c r="F39" i="2" s="1"/>
  <c r="K36" i="2"/>
  <c r="K39" i="2" s="1"/>
  <c r="I36" i="2"/>
  <c r="I39" i="2" s="1"/>
  <c r="F108" i="2"/>
  <c r="F111" i="2" s="1"/>
  <c r="F15" i="71" s="1"/>
  <c r="K108" i="2"/>
  <c r="K111" i="2" s="1"/>
  <c r="K15" i="71" s="1"/>
  <c r="I108" i="2"/>
  <c r="I111" i="2" s="1"/>
  <c r="I15" i="71" s="1"/>
  <c r="F72" i="2"/>
  <c r="F75" i="2" s="1"/>
  <c r="F15" i="67" s="1"/>
  <c r="F18" i="67" s="1"/>
  <c r="C60" i="2"/>
  <c r="C63" i="2" s="1"/>
  <c r="H60" i="2"/>
  <c r="H63" i="2" s="1"/>
  <c r="F84" i="2"/>
  <c r="F87" i="2" s="1"/>
  <c r="F15" i="69" s="1"/>
  <c r="K84" i="2"/>
  <c r="K87" i="2" s="1"/>
  <c r="K15" i="69" s="1"/>
  <c r="I84" i="2"/>
  <c r="I87" i="2" s="1"/>
  <c r="I15" i="69" s="1"/>
  <c r="L81" i="2"/>
  <c r="L71" i="2"/>
  <c r="L35" i="2"/>
  <c r="J120" i="2"/>
  <c r="J123" i="2" s="1"/>
  <c r="J15" i="72" s="1"/>
  <c r="D120" i="2"/>
  <c r="D123" i="2" s="1"/>
  <c r="D15" i="72" s="1"/>
  <c r="L94" i="2"/>
  <c r="B72" i="2"/>
  <c r="B75" i="2" s="1"/>
  <c r="L68" i="2"/>
  <c r="G72" i="2"/>
  <c r="G75" i="2" s="1"/>
  <c r="G15" i="67" s="1"/>
  <c r="G18" i="67" s="1"/>
  <c r="E72" i="2"/>
  <c r="E75" i="2" s="1"/>
  <c r="E15" i="67" s="1"/>
  <c r="E18" i="67" s="1"/>
  <c r="L46" i="2"/>
  <c r="B36" i="2"/>
  <c r="B39" i="2" s="1"/>
  <c r="L33" i="2"/>
  <c r="L106" i="2"/>
  <c r="L107" i="2"/>
  <c r="L118" i="2"/>
  <c r="L92" i="2"/>
  <c r="G96" i="2"/>
  <c r="G99" i="2" s="1"/>
  <c r="G15" i="70" s="1"/>
  <c r="E96" i="2"/>
  <c r="E99" i="2" s="1"/>
  <c r="E15" i="70" s="1"/>
  <c r="L57" i="2"/>
  <c r="D48" i="2"/>
  <c r="D51" i="2" s="1"/>
  <c r="B96" i="2"/>
  <c r="B99" i="2" s="1"/>
  <c r="L93" i="2"/>
  <c r="J36" i="2"/>
  <c r="J39" i="2" s="1"/>
  <c r="D36" i="2"/>
  <c r="D39" i="2" s="1"/>
  <c r="L95" i="2"/>
  <c r="L117" i="2"/>
  <c r="J108" i="2"/>
  <c r="J111" i="2" s="1"/>
  <c r="J15" i="71" s="1"/>
  <c r="D108" i="2"/>
  <c r="D111" i="2" s="1"/>
  <c r="D15" i="71" s="1"/>
  <c r="L56" i="2"/>
  <c r="B60" i="2"/>
  <c r="G60" i="2"/>
  <c r="G63" i="2" s="1"/>
  <c r="E60" i="2"/>
  <c r="E63" i="2" s="1"/>
  <c r="L119" i="2"/>
  <c r="J84" i="2"/>
  <c r="J87" i="2" s="1"/>
  <c r="J15" i="69" s="1"/>
  <c r="D84" i="2"/>
  <c r="D87" i="2" s="1"/>
  <c r="D15" i="69" s="1"/>
  <c r="B48" i="2"/>
  <c r="B51" i="2" s="1"/>
  <c r="L45" i="2"/>
  <c r="E48" i="2"/>
  <c r="E51" i="2" s="1"/>
  <c r="E36" i="2"/>
  <c r="E39" i="2" s="1"/>
  <c r="C120" i="2"/>
  <c r="C123" i="2" s="1"/>
  <c r="C15" i="72" s="1"/>
  <c r="H120" i="2"/>
  <c r="H123" i="2" s="1"/>
  <c r="H15" i="72" s="1"/>
  <c r="K72" i="2"/>
  <c r="K75" i="2" s="1"/>
  <c r="K15" i="67" s="1"/>
  <c r="K18" i="67" s="1"/>
  <c r="F96" i="2"/>
  <c r="F99" i="2" s="1"/>
  <c r="F15" i="70" s="1"/>
  <c r="K96" i="2"/>
  <c r="K99" i="2" s="1"/>
  <c r="K15" i="70" s="1"/>
  <c r="I96" i="2"/>
  <c r="I99" i="2" s="1"/>
  <c r="I15" i="70" s="1"/>
  <c r="C48" i="2"/>
  <c r="C51" i="2" s="1"/>
  <c r="H48" i="2"/>
  <c r="H51" i="2" s="1"/>
  <c r="C36" i="2"/>
  <c r="C39" i="2" s="1"/>
  <c r="H36" i="2"/>
  <c r="H39" i="2" s="1"/>
  <c r="C108" i="2"/>
  <c r="C111" i="2" s="1"/>
  <c r="C15" i="71" s="1"/>
  <c r="H108" i="2"/>
  <c r="H111" i="2" s="1"/>
  <c r="H15" i="71" s="1"/>
  <c r="I72" i="2"/>
  <c r="I75" i="2" s="1"/>
  <c r="I15" i="67" s="1"/>
  <c r="I18" i="67" s="1"/>
  <c r="F60" i="2"/>
  <c r="F63" i="2" s="1"/>
  <c r="K60" i="2"/>
  <c r="K63" i="2" s="1"/>
  <c r="I60" i="2"/>
  <c r="I63" i="2" s="1"/>
  <c r="C84" i="2"/>
  <c r="C87" i="2" s="1"/>
  <c r="C15" i="69" s="1"/>
  <c r="H84" i="2"/>
  <c r="H87" i="2" s="1"/>
  <c r="H15" i="69" s="1"/>
  <c r="P31" i="39"/>
  <c r="P29" i="39"/>
  <c r="G9" i="3"/>
  <c r="F20" i="3"/>
  <c r="L22" i="2"/>
  <c r="F29" i="4"/>
  <c r="A27" i="40"/>
  <c r="A33" i="40" s="1"/>
  <c r="L47" i="61" l="1"/>
  <c r="J50" i="69"/>
  <c r="J53" i="69" s="1"/>
  <c r="J55" i="69" s="1"/>
  <c r="J18" i="69"/>
  <c r="J20" i="69" s="1"/>
  <c r="B15" i="67"/>
  <c r="B50" i="67" s="1"/>
  <c r="L75" i="2"/>
  <c r="L123" i="2"/>
  <c r="B15" i="72"/>
  <c r="H18" i="69"/>
  <c r="H20" i="69" s="1"/>
  <c r="H50" i="69"/>
  <c r="H53" i="69" s="1"/>
  <c r="H55" i="69" s="1"/>
  <c r="I18" i="70"/>
  <c r="I20" i="70" s="1"/>
  <c r="I50" i="70"/>
  <c r="I53" i="70" s="1"/>
  <c r="I55" i="70" s="1"/>
  <c r="H18" i="72"/>
  <c r="H20" i="72" s="1"/>
  <c r="H50" i="72"/>
  <c r="H53" i="72" s="1"/>
  <c r="H55" i="72" s="1"/>
  <c r="B15" i="70"/>
  <c r="L99" i="2"/>
  <c r="G18" i="70"/>
  <c r="G20" i="70" s="1"/>
  <c r="G50" i="70"/>
  <c r="G53" i="70" s="1"/>
  <c r="G55" i="70" s="1"/>
  <c r="F50" i="69"/>
  <c r="F53" i="69" s="1"/>
  <c r="F55" i="69" s="1"/>
  <c r="F18" i="69"/>
  <c r="F20" i="69" s="1"/>
  <c r="I18" i="71"/>
  <c r="I20" i="71" s="1"/>
  <c r="I50" i="71"/>
  <c r="I53" i="71" s="1"/>
  <c r="I55" i="71" s="1"/>
  <c r="G50" i="69"/>
  <c r="G53" i="69" s="1"/>
  <c r="G55" i="69" s="1"/>
  <c r="G18" i="69"/>
  <c r="G20" i="69" s="1"/>
  <c r="G50" i="71"/>
  <c r="G53" i="71" s="1"/>
  <c r="G55" i="71" s="1"/>
  <c r="G18" i="71"/>
  <c r="G20" i="71" s="1"/>
  <c r="J18" i="70"/>
  <c r="J20" i="70" s="1"/>
  <c r="J50" i="70"/>
  <c r="J53" i="70" s="1"/>
  <c r="J55" i="70" s="1"/>
  <c r="I50" i="72"/>
  <c r="I53" i="72" s="1"/>
  <c r="I55" i="72" s="1"/>
  <c r="I18" i="72"/>
  <c r="I20" i="72" s="1"/>
  <c r="L60" i="2"/>
  <c r="B63" i="2"/>
  <c r="L63" i="2" s="1"/>
  <c r="K50" i="69"/>
  <c r="K53" i="69" s="1"/>
  <c r="K55" i="69" s="1"/>
  <c r="K18" i="69"/>
  <c r="K20" i="69" s="1"/>
  <c r="E18" i="71"/>
  <c r="E20" i="71" s="1"/>
  <c r="E50" i="71"/>
  <c r="E53" i="71" s="1"/>
  <c r="E55" i="71" s="1"/>
  <c r="G18" i="72"/>
  <c r="G20" i="72" s="1"/>
  <c r="G50" i="72"/>
  <c r="G53" i="72" s="1"/>
  <c r="G55" i="72" s="1"/>
  <c r="C50" i="69"/>
  <c r="C53" i="69" s="1"/>
  <c r="C55" i="69" s="1"/>
  <c r="C18" i="69"/>
  <c r="C20" i="69" s="1"/>
  <c r="K18" i="70"/>
  <c r="K20" i="70" s="1"/>
  <c r="K50" i="70"/>
  <c r="K53" i="70" s="1"/>
  <c r="K55" i="70" s="1"/>
  <c r="C18" i="72"/>
  <c r="C20" i="72" s="1"/>
  <c r="C50" i="72"/>
  <c r="C53" i="72" s="1"/>
  <c r="C55" i="72" s="1"/>
  <c r="L51" i="2"/>
  <c r="D18" i="71"/>
  <c r="D20" i="71" s="1"/>
  <c r="D50" i="71"/>
  <c r="D53" i="71" s="1"/>
  <c r="D55" i="71" s="1"/>
  <c r="D50" i="72"/>
  <c r="D53" i="72" s="1"/>
  <c r="D55" i="72" s="1"/>
  <c r="D18" i="72"/>
  <c r="D20" i="72" s="1"/>
  <c r="K18" i="71"/>
  <c r="K20" i="71" s="1"/>
  <c r="K50" i="71"/>
  <c r="K53" i="71" s="1"/>
  <c r="K55" i="71" s="1"/>
  <c r="H50" i="70"/>
  <c r="H53" i="70" s="1"/>
  <c r="H55" i="70" s="1"/>
  <c r="H18" i="70"/>
  <c r="H20" i="70" s="1"/>
  <c r="K18" i="72"/>
  <c r="K20" i="72" s="1"/>
  <c r="K50" i="72"/>
  <c r="K53" i="72" s="1"/>
  <c r="K55" i="72" s="1"/>
  <c r="C50" i="71"/>
  <c r="C53" i="71" s="1"/>
  <c r="C55" i="71" s="1"/>
  <c r="C18" i="71"/>
  <c r="C20" i="71" s="1"/>
  <c r="E18" i="70"/>
  <c r="E20" i="70" s="1"/>
  <c r="E50" i="70"/>
  <c r="E53" i="70" s="1"/>
  <c r="E55" i="70" s="1"/>
  <c r="D18" i="70"/>
  <c r="D20" i="70" s="1"/>
  <c r="D50" i="70"/>
  <c r="D53" i="70" s="1"/>
  <c r="D55" i="70" s="1"/>
  <c r="H50" i="71"/>
  <c r="H53" i="71" s="1"/>
  <c r="H55" i="71" s="1"/>
  <c r="H18" i="71"/>
  <c r="H20" i="71" s="1"/>
  <c r="F50" i="70"/>
  <c r="F53" i="70" s="1"/>
  <c r="F55" i="70" s="1"/>
  <c r="F18" i="70"/>
  <c r="F20" i="70" s="1"/>
  <c r="D50" i="69"/>
  <c r="D53" i="69" s="1"/>
  <c r="D55" i="69" s="1"/>
  <c r="D18" i="69"/>
  <c r="D20" i="69" s="1"/>
  <c r="J18" i="71"/>
  <c r="J20" i="71" s="1"/>
  <c r="J50" i="71"/>
  <c r="J53" i="71" s="1"/>
  <c r="J55" i="71" s="1"/>
  <c r="L39" i="2"/>
  <c r="J50" i="72"/>
  <c r="J53" i="72" s="1"/>
  <c r="J55" i="72" s="1"/>
  <c r="J18" i="72"/>
  <c r="J20" i="72" s="1"/>
  <c r="I50" i="69"/>
  <c r="I53" i="69" s="1"/>
  <c r="I55" i="69" s="1"/>
  <c r="I18" i="69"/>
  <c r="I20" i="69" s="1"/>
  <c r="F18" i="71"/>
  <c r="F20" i="71" s="1"/>
  <c r="F50" i="71"/>
  <c r="F53" i="71" s="1"/>
  <c r="F55" i="71" s="1"/>
  <c r="C18" i="70"/>
  <c r="C20" i="70" s="1"/>
  <c r="C50" i="70"/>
  <c r="C53" i="70" s="1"/>
  <c r="C55" i="70" s="1"/>
  <c r="B15" i="69"/>
  <c r="L87" i="2"/>
  <c r="B15" i="71"/>
  <c r="L111" i="2"/>
  <c r="F50" i="72"/>
  <c r="F53" i="72" s="1"/>
  <c r="F55" i="72" s="1"/>
  <c r="F18" i="72"/>
  <c r="F20" i="72" s="1"/>
  <c r="E50" i="69"/>
  <c r="E53" i="69" s="1"/>
  <c r="E55" i="69" s="1"/>
  <c r="E18" i="69"/>
  <c r="E20" i="69" s="1"/>
  <c r="E50" i="72"/>
  <c r="E53" i="72" s="1"/>
  <c r="E55" i="72" s="1"/>
  <c r="E18" i="72"/>
  <c r="E20" i="72" s="1"/>
  <c r="B15" i="62"/>
  <c r="B18" i="62" s="1"/>
  <c r="B53" i="2"/>
  <c r="B15" i="63"/>
  <c r="B18" i="67"/>
  <c r="G125" i="2"/>
  <c r="I141" i="3"/>
  <c r="F81" i="3"/>
  <c r="D77" i="2"/>
  <c r="B77" i="2"/>
  <c r="D81" i="3"/>
  <c r="D82" i="3" s="1"/>
  <c r="B125" i="2"/>
  <c r="D141" i="3"/>
  <c r="B101" i="2"/>
  <c r="D111" i="3"/>
  <c r="D36" i="3"/>
  <c r="B41" i="2"/>
  <c r="B89" i="2"/>
  <c r="D96" i="3"/>
  <c r="B113" i="2"/>
  <c r="D126" i="3"/>
  <c r="E125" i="2"/>
  <c r="G141" i="3"/>
  <c r="D84" i="3"/>
  <c r="D80" i="3"/>
  <c r="E69" i="3"/>
  <c r="E65" i="3"/>
  <c r="F54" i="3"/>
  <c r="F50" i="3"/>
  <c r="E15" i="66"/>
  <c r="G15" i="66"/>
  <c r="C15" i="66"/>
  <c r="H15" i="66"/>
  <c r="I15" i="66"/>
  <c r="K15" i="66"/>
  <c r="D15" i="66"/>
  <c r="F15" i="66"/>
  <c r="J15" i="66"/>
  <c r="O13" i="39"/>
  <c r="K13" i="39"/>
  <c r="N13" i="39"/>
  <c r="J13" i="39"/>
  <c r="M13" i="39"/>
  <c r="I13" i="39"/>
  <c r="L13" i="39"/>
  <c r="H13" i="39"/>
  <c r="L36" i="2"/>
  <c r="L84" i="2"/>
  <c r="L108" i="2"/>
  <c r="L72" i="2"/>
  <c r="L120" i="2"/>
  <c r="L96" i="2"/>
  <c r="L48" i="2"/>
  <c r="M29" i="5"/>
  <c r="M28" i="5"/>
  <c r="M27" i="5"/>
  <c r="M26" i="5"/>
  <c r="M25" i="5"/>
  <c r="M24" i="5"/>
  <c r="G20" i="3"/>
  <c r="H9" i="3"/>
  <c r="G24" i="3"/>
  <c r="K107" i="36"/>
  <c r="J107" i="36"/>
  <c r="I107" i="36"/>
  <c r="H107" i="36"/>
  <c r="L106" i="36"/>
  <c r="L105" i="36"/>
  <c r="L104" i="36"/>
  <c r="L103" i="36"/>
  <c r="L102" i="36"/>
  <c r="L101" i="36"/>
  <c r="L100" i="36"/>
  <c r="L99" i="36"/>
  <c r="L98" i="36"/>
  <c r="L97" i="36"/>
  <c r="L96" i="36"/>
  <c r="L95" i="36"/>
  <c r="L94" i="36"/>
  <c r="L93" i="36"/>
  <c r="L92" i="36"/>
  <c r="L91" i="36"/>
  <c r="L90" i="36"/>
  <c r="L89" i="36"/>
  <c r="L88" i="36"/>
  <c r="L87" i="36"/>
  <c r="L86" i="36"/>
  <c r="L85" i="36"/>
  <c r="L84" i="36"/>
  <c r="L83" i="36"/>
  <c r="L82" i="36"/>
  <c r="L81" i="36"/>
  <c r="L80" i="36"/>
  <c r="L79" i="36"/>
  <c r="L78" i="36"/>
  <c r="L77" i="36"/>
  <c r="L76" i="36"/>
  <c r="L75" i="36"/>
  <c r="L74" i="36"/>
  <c r="L73" i="36"/>
  <c r="L72" i="36"/>
  <c r="L71" i="36"/>
  <c r="L70" i="36"/>
  <c r="L69" i="36"/>
  <c r="L68" i="36"/>
  <c r="L67" i="36"/>
  <c r="L66" i="36"/>
  <c r="L65" i="36"/>
  <c r="L64" i="36"/>
  <c r="L63" i="36"/>
  <c r="L62" i="36"/>
  <c r="L61" i="36"/>
  <c r="L60" i="36"/>
  <c r="L59" i="36"/>
  <c r="L58" i="36"/>
  <c r="L57" i="36"/>
  <c r="L56" i="36"/>
  <c r="L55" i="36"/>
  <c r="L54" i="36"/>
  <c r="L53" i="36"/>
  <c r="L52" i="36"/>
  <c r="L51" i="36"/>
  <c r="L50" i="36"/>
  <c r="L49" i="36"/>
  <c r="L48" i="36"/>
  <c r="L47" i="36"/>
  <c r="L46" i="36"/>
  <c r="L45" i="36"/>
  <c r="L44" i="36"/>
  <c r="L43" i="36"/>
  <c r="L42" i="36"/>
  <c r="L41" i="36"/>
  <c r="L40" i="36"/>
  <c r="L39" i="36"/>
  <c r="L38" i="36"/>
  <c r="L37" i="36"/>
  <c r="L36" i="36"/>
  <c r="L29" i="36"/>
  <c r="L28" i="36"/>
  <c r="L27" i="36"/>
  <c r="L26" i="36"/>
  <c r="L25" i="36"/>
  <c r="L24" i="36"/>
  <c r="L23" i="36"/>
  <c r="L22" i="36"/>
  <c r="L21" i="36"/>
  <c r="L6" i="36"/>
  <c r="D51" i="3" l="1"/>
  <c r="B65" i="2"/>
  <c r="D66" i="3"/>
  <c r="D67" i="3" s="1"/>
  <c r="B50" i="71"/>
  <c r="L15" i="71"/>
  <c r="B18" i="71"/>
  <c r="B18" i="69"/>
  <c r="B50" i="69"/>
  <c r="L15" i="69"/>
  <c r="B50" i="72"/>
  <c r="L15" i="72"/>
  <c r="B18" i="72"/>
  <c r="B15" i="66"/>
  <c r="L15" i="70"/>
  <c r="B18" i="70"/>
  <c r="B50" i="70"/>
  <c r="B50" i="62"/>
  <c r="E15" i="62"/>
  <c r="F50" i="66"/>
  <c r="F53" i="66" s="1"/>
  <c r="F55" i="66" s="1"/>
  <c r="F18" i="66"/>
  <c r="F20" i="66" s="1"/>
  <c r="D15" i="62"/>
  <c r="C18" i="66"/>
  <c r="C20" i="66" s="1"/>
  <c r="C50" i="66"/>
  <c r="C53" i="66" s="1"/>
  <c r="C55" i="66" s="1"/>
  <c r="B20" i="67"/>
  <c r="B22" i="67" s="1"/>
  <c r="B20" i="62"/>
  <c r="B22" i="62" s="1"/>
  <c r="C15" i="62"/>
  <c r="H50" i="66"/>
  <c r="H53" i="66" s="1"/>
  <c r="H55" i="66" s="1"/>
  <c r="H18" i="66"/>
  <c r="H20" i="66" s="1"/>
  <c r="K15" i="62"/>
  <c r="D18" i="66"/>
  <c r="D20" i="66" s="1"/>
  <c r="D50" i="66"/>
  <c r="D53" i="66" s="1"/>
  <c r="D55" i="66" s="1"/>
  <c r="F53" i="2"/>
  <c r="F15" i="63"/>
  <c r="K18" i="66"/>
  <c r="K20" i="66" s="1"/>
  <c r="K50" i="66"/>
  <c r="K53" i="66" s="1"/>
  <c r="K55" i="66" s="1"/>
  <c r="B53" i="67"/>
  <c r="L15" i="66"/>
  <c r="K53" i="2"/>
  <c r="K15" i="63"/>
  <c r="D53" i="2"/>
  <c r="D15" i="63"/>
  <c r="G15" i="62"/>
  <c r="E53" i="2"/>
  <c r="E15" i="63"/>
  <c r="I53" i="2"/>
  <c r="I15" i="63"/>
  <c r="H15" i="62"/>
  <c r="I15" i="62"/>
  <c r="C53" i="2"/>
  <c r="C15" i="63"/>
  <c r="G53" i="2"/>
  <c r="G15" i="63"/>
  <c r="G18" i="66"/>
  <c r="G20" i="66" s="1"/>
  <c r="G50" i="66"/>
  <c r="G53" i="66" s="1"/>
  <c r="G55" i="66" s="1"/>
  <c r="F15" i="62"/>
  <c r="J15" i="62"/>
  <c r="H53" i="2"/>
  <c r="H15" i="63"/>
  <c r="J53" i="2"/>
  <c r="J15" i="63"/>
  <c r="J18" i="66"/>
  <c r="J20" i="66" s="1"/>
  <c r="J50" i="66"/>
  <c r="J53" i="66" s="1"/>
  <c r="J55" i="66" s="1"/>
  <c r="I18" i="66"/>
  <c r="I20" i="66" s="1"/>
  <c r="I50" i="66"/>
  <c r="I53" i="66" s="1"/>
  <c r="I55" i="66" s="1"/>
  <c r="E50" i="66"/>
  <c r="E53" i="66" s="1"/>
  <c r="E55" i="66" s="1"/>
  <c r="E18" i="66"/>
  <c r="E20" i="66" s="1"/>
  <c r="B50" i="63"/>
  <c r="B18" i="63"/>
  <c r="B53" i="62"/>
  <c r="H11" i="5"/>
  <c r="G16" i="25" s="1"/>
  <c r="G14" i="61" s="1"/>
  <c r="H23" i="5"/>
  <c r="G51" i="25" s="1"/>
  <c r="G49" i="61" s="1"/>
  <c r="L36" i="3"/>
  <c r="J41" i="2"/>
  <c r="J65" i="2"/>
  <c r="L66" i="3"/>
  <c r="L51" i="3"/>
  <c r="E65" i="2"/>
  <c r="G66" i="3"/>
  <c r="G51" i="3"/>
  <c r="K77" i="2"/>
  <c r="M81" i="3"/>
  <c r="H101" i="2"/>
  <c r="J111" i="3"/>
  <c r="J113" i="2"/>
  <c r="L126" i="3"/>
  <c r="H141" i="3"/>
  <c r="F125" i="2"/>
  <c r="D52" i="3"/>
  <c r="L11" i="5"/>
  <c r="K16" i="25" s="1"/>
  <c r="K14" i="61" s="1"/>
  <c r="L23" i="5"/>
  <c r="K51" i="25" s="1"/>
  <c r="K49" i="61" s="1"/>
  <c r="E41" i="2"/>
  <c r="G36" i="3"/>
  <c r="G37" i="3" s="1"/>
  <c r="F65" i="2"/>
  <c r="H51" i="3"/>
  <c r="H66" i="3"/>
  <c r="E77" i="2"/>
  <c r="G81" i="3"/>
  <c r="L96" i="3"/>
  <c r="J89" i="2"/>
  <c r="K101" i="2"/>
  <c r="M111" i="3"/>
  <c r="G113" i="2"/>
  <c r="I126" i="3"/>
  <c r="I125" i="2"/>
  <c r="K141" i="3"/>
  <c r="E11" i="5"/>
  <c r="D16" i="25" s="1"/>
  <c r="D14" i="61" s="1"/>
  <c r="E23" i="5"/>
  <c r="D51" i="25" s="1"/>
  <c r="D49" i="61" s="1"/>
  <c r="G11" i="5"/>
  <c r="F16" i="25" s="1"/>
  <c r="F14" i="61" s="1"/>
  <c r="G23" i="5"/>
  <c r="F51" i="25" s="1"/>
  <c r="F49" i="61" s="1"/>
  <c r="K41" i="2"/>
  <c r="M36" i="3"/>
  <c r="G41" i="2"/>
  <c r="I36" i="3"/>
  <c r="D41" i="2"/>
  <c r="F36" i="3"/>
  <c r="F37" i="3" s="1"/>
  <c r="D65" i="2"/>
  <c r="F51" i="3"/>
  <c r="F52" i="3" s="1"/>
  <c r="F66" i="3"/>
  <c r="F67" i="3" s="1"/>
  <c r="E51" i="3"/>
  <c r="E52" i="3" s="1"/>
  <c r="C65" i="2"/>
  <c r="E66" i="3"/>
  <c r="E67" i="3" s="1"/>
  <c r="G77" i="2"/>
  <c r="I81" i="3"/>
  <c r="C77" i="2"/>
  <c r="E81" i="3"/>
  <c r="E82" i="3" s="1"/>
  <c r="I89" i="2"/>
  <c r="K96" i="3"/>
  <c r="E96" i="3"/>
  <c r="C89" i="2"/>
  <c r="C101" i="2"/>
  <c r="E111" i="3"/>
  <c r="J101" i="2"/>
  <c r="L111" i="3"/>
  <c r="E101" i="2"/>
  <c r="G111" i="3"/>
  <c r="K113" i="2"/>
  <c r="M126" i="3"/>
  <c r="I113" i="2"/>
  <c r="K126" i="3"/>
  <c r="K125" i="2"/>
  <c r="M141" i="3"/>
  <c r="J141" i="3"/>
  <c r="H125" i="2"/>
  <c r="F23" i="5"/>
  <c r="E51" i="25" s="1"/>
  <c r="E49" i="61" s="1"/>
  <c r="F11" i="5"/>
  <c r="E16" i="25" s="1"/>
  <c r="E14" i="61" s="1"/>
  <c r="H36" i="3"/>
  <c r="F41" i="2"/>
  <c r="K51" i="3"/>
  <c r="I65" i="2"/>
  <c r="K66" i="3"/>
  <c r="J77" i="2"/>
  <c r="L81" i="3"/>
  <c r="M96" i="3"/>
  <c r="K89" i="2"/>
  <c r="H96" i="3"/>
  <c r="F89" i="2"/>
  <c r="I101" i="2"/>
  <c r="K111" i="3"/>
  <c r="E113" i="2"/>
  <c r="G126" i="3"/>
  <c r="C125" i="2"/>
  <c r="E141" i="3"/>
  <c r="J11" i="5"/>
  <c r="I16" i="25" s="1"/>
  <c r="I14" i="61" s="1"/>
  <c r="J23" i="5"/>
  <c r="I51" i="25" s="1"/>
  <c r="I49" i="61" s="1"/>
  <c r="C41" i="2"/>
  <c r="E36" i="3"/>
  <c r="E37" i="3" s="1"/>
  <c r="H65" i="2"/>
  <c r="J51" i="3"/>
  <c r="J66" i="3"/>
  <c r="J81" i="3"/>
  <c r="H77" i="2"/>
  <c r="E89" i="2"/>
  <c r="G96" i="3"/>
  <c r="J96" i="3"/>
  <c r="H89" i="2"/>
  <c r="F111" i="3"/>
  <c r="D101" i="2"/>
  <c r="J126" i="3"/>
  <c r="H113" i="2"/>
  <c r="L141" i="3"/>
  <c r="J125" i="2"/>
  <c r="D37" i="3"/>
  <c r="I11" i="5"/>
  <c r="H16" i="25" s="1"/>
  <c r="H14" i="61" s="1"/>
  <c r="I23" i="5"/>
  <c r="H51" i="25" s="1"/>
  <c r="H49" i="61" s="1"/>
  <c r="K11" i="5"/>
  <c r="J16" i="25" s="1"/>
  <c r="J14" i="61" s="1"/>
  <c r="K23" i="5"/>
  <c r="H41" i="2"/>
  <c r="J36" i="3"/>
  <c r="K36" i="3"/>
  <c r="I41" i="2"/>
  <c r="M51" i="3"/>
  <c r="K65" i="2"/>
  <c r="M66" i="3"/>
  <c r="I51" i="3"/>
  <c r="G65" i="2"/>
  <c r="I66" i="3"/>
  <c r="I77" i="2"/>
  <c r="K81" i="3"/>
  <c r="F77" i="2"/>
  <c r="H81" i="3"/>
  <c r="D89" i="2"/>
  <c r="F96" i="3"/>
  <c r="G89" i="2"/>
  <c r="I96" i="3"/>
  <c r="F101" i="2"/>
  <c r="H111" i="3"/>
  <c r="G101" i="2"/>
  <c r="I111" i="3"/>
  <c r="F113" i="2"/>
  <c r="H126" i="3"/>
  <c r="F126" i="3"/>
  <c r="D113" i="2"/>
  <c r="C113" i="2"/>
  <c r="E126" i="3"/>
  <c r="F141" i="3"/>
  <c r="D125" i="2"/>
  <c r="D99" i="3"/>
  <c r="D95" i="3"/>
  <c r="D97" i="3"/>
  <c r="E84" i="3"/>
  <c r="E80" i="3"/>
  <c r="F69" i="3"/>
  <c r="F65" i="3"/>
  <c r="G35" i="3"/>
  <c r="J51" i="25"/>
  <c r="J49" i="61" s="1"/>
  <c r="C51" i="25"/>
  <c r="C49" i="61" s="1"/>
  <c r="C16" i="25"/>
  <c r="C14" i="61" s="1"/>
  <c r="B51" i="25"/>
  <c r="B49" i="61" s="1"/>
  <c r="B16" i="25"/>
  <c r="B14" i="61" s="1"/>
  <c r="P13" i="39"/>
  <c r="G39" i="3"/>
  <c r="H20" i="3"/>
  <c r="H24" i="3"/>
  <c r="I9" i="3"/>
  <c r="L107" i="36"/>
  <c r="I14" i="2"/>
  <c r="J14" i="2"/>
  <c r="H14" i="2"/>
  <c r="G14" i="2"/>
  <c r="F14" i="2"/>
  <c r="L14" i="61" l="1"/>
  <c r="L49" i="61"/>
  <c r="L18" i="70"/>
  <c r="B20" i="70"/>
  <c r="B22" i="70" s="1"/>
  <c r="C22" i="70" s="1"/>
  <c r="D22" i="70" s="1"/>
  <c r="E22" i="70" s="1"/>
  <c r="F22" i="70" s="1"/>
  <c r="G22" i="70" s="1"/>
  <c r="H22" i="70" s="1"/>
  <c r="I22" i="70" s="1"/>
  <c r="J22" i="70" s="1"/>
  <c r="K22" i="70" s="1"/>
  <c r="L18" i="69"/>
  <c r="B20" i="69"/>
  <c r="B22" i="69" s="1"/>
  <c r="C22" i="69" s="1"/>
  <c r="D22" i="69" s="1"/>
  <c r="E22" i="69" s="1"/>
  <c r="F22" i="69" s="1"/>
  <c r="G22" i="69" s="1"/>
  <c r="H22" i="69" s="1"/>
  <c r="I22" i="69" s="1"/>
  <c r="J22" i="69" s="1"/>
  <c r="K22" i="69" s="1"/>
  <c r="L50" i="72"/>
  <c r="B53" i="72"/>
  <c r="B20" i="71"/>
  <c r="B22" i="71" s="1"/>
  <c r="C22" i="71" s="1"/>
  <c r="D22" i="71" s="1"/>
  <c r="E22" i="71" s="1"/>
  <c r="F22" i="71" s="1"/>
  <c r="G22" i="71" s="1"/>
  <c r="H22" i="71" s="1"/>
  <c r="I22" i="71" s="1"/>
  <c r="J22" i="71" s="1"/>
  <c r="K22" i="71" s="1"/>
  <c r="L18" i="71"/>
  <c r="B50" i="66"/>
  <c r="B53" i="66" s="1"/>
  <c r="B55" i="66" s="1"/>
  <c r="B57" i="66" s="1"/>
  <c r="C57" i="66" s="1"/>
  <c r="D57" i="66" s="1"/>
  <c r="E57" i="66" s="1"/>
  <c r="F57" i="66" s="1"/>
  <c r="G57" i="66" s="1"/>
  <c r="H57" i="66" s="1"/>
  <c r="I57" i="66" s="1"/>
  <c r="J57" i="66" s="1"/>
  <c r="K57" i="66" s="1"/>
  <c r="B18" i="66"/>
  <c r="B20" i="66" s="1"/>
  <c r="B22" i="66" s="1"/>
  <c r="C22" i="66" s="1"/>
  <c r="D22" i="66" s="1"/>
  <c r="E22" i="66" s="1"/>
  <c r="F22" i="66" s="1"/>
  <c r="G22" i="66" s="1"/>
  <c r="H22" i="66" s="1"/>
  <c r="I22" i="66" s="1"/>
  <c r="J22" i="66" s="1"/>
  <c r="K22" i="66" s="1"/>
  <c r="L50" i="70"/>
  <c r="B53" i="70"/>
  <c r="L18" i="72"/>
  <c r="B20" i="72"/>
  <c r="B22" i="72" s="1"/>
  <c r="C22" i="72" s="1"/>
  <c r="D22" i="72" s="1"/>
  <c r="E22" i="72" s="1"/>
  <c r="F22" i="72" s="1"/>
  <c r="G22" i="72" s="1"/>
  <c r="H22" i="72" s="1"/>
  <c r="I22" i="72" s="1"/>
  <c r="J22" i="72" s="1"/>
  <c r="K22" i="72" s="1"/>
  <c r="L50" i="69"/>
  <c r="B53" i="69"/>
  <c r="L50" i="71"/>
  <c r="B53" i="71"/>
  <c r="L15" i="63"/>
  <c r="L53" i="2"/>
  <c r="F50" i="67"/>
  <c r="F53" i="67" s="1"/>
  <c r="F55" i="67" s="1"/>
  <c r="F20" i="67"/>
  <c r="G50" i="67"/>
  <c r="G53" i="67" s="1"/>
  <c r="G55" i="67" s="1"/>
  <c r="G20" i="67"/>
  <c r="D50" i="62"/>
  <c r="D53" i="62" s="1"/>
  <c r="D55" i="62" s="1"/>
  <c r="D18" i="62"/>
  <c r="D20" i="62" s="1"/>
  <c r="B20" i="63"/>
  <c r="B22" i="63" s="1"/>
  <c r="J18" i="63"/>
  <c r="J20" i="63" s="1"/>
  <c r="J50" i="63"/>
  <c r="J53" i="63" s="1"/>
  <c r="J55" i="63" s="1"/>
  <c r="J50" i="62"/>
  <c r="J53" i="62" s="1"/>
  <c r="J55" i="62" s="1"/>
  <c r="J18" i="62"/>
  <c r="J20" i="62" s="1"/>
  <c r="C18" i="63"/>
  <c r="C20" i="63" s="1"/>
  <c r="C50" i="63"/>
  <c r="C53" i="63" s="1"/>
  <c r="C55" i="63" s="1"/>
  <c r="H50" i="62"/>
  <c r="H53" i="62" s="1"/>
  <c r="H55" i="62" s="1"/>
  <c r="H18" i="62"/>
  <c r="H20" i="62" s="1"/>
  <c r="E50" i="63"/>
  <c r="E53" i="63" s="1"/>
  <c r="E55" i="63" s="1"/>
  <c r="E18" i="63"/>
  <c r="E20" i="63" s="1"/>
  <c r="D18" i="63"/>
  <c r="D20" i="63" s="1"/>
  <c r="D50" i="63"/>
  <c r="D53" i="63" s="1"/>
  <c r="D55" i="63" s="1"/>
  <c r="D50" i="67"/>
  <c r="D53" i="67" s="1"/>
  <c r="D55" i="67" s="1"/>
  <c r="D20" i="67"/>
  <c r="B55" i="62"/>
  <c r="B57" i="62" s="1"/>
  <c r="B53" i="63"/>
  <c r="J50" i="67"/>
  <c r="J53" i="67" s="1"/>
  <c r="J55" i="67" s="1"/>
  <c r="J20" i="67"/>
  <c r="H50" i="67"/>
  <c r="H53" i="67" s="1"/>
  <c r="H55" i="67" s="1"/>
  <c r="H20" i="67"/>
  <c r="B55" i="67"/>
  <c r="B57" i="67" s="1"/>
  <c r="F50" i="63"/>
  <c r="F53" i="63" s="1"/>
  <c r="F55" i="63" s="1"/>
  <c r="F18" i="63"/>
  <c r="F20" i="63" s="1"/>
  <c r="K50" i="67"/>
  <c r="K53" i="67" s="1"/>
  <c r="K55" i="67" s="1"/>
  <c r="K20" i="67"/>
  <c r="C50" i="62"/>
  <c r="C18" i="62"/>
  <c r="L15" i="62"/>
  <c r="E50" i="62"/>
  <c r="E53" i="62" s="1"/>
  <c r="E55" i="62" s="1"/>
  <c r="E18" i="62"/>
  <c r="E20" i="62" s="1"/>
  <c r="I50" i="67"/>
  <c r="I53" i="67" s="1"/>
  <c r="I55" i="67" s="1"/>
  <c r="I20" i="67"/>
  <c r="H18" i="63"/>
  <c r="H20" i="63" s="1"/>
  <c r="H50" i="63"/>
  <c r="H53" i="63" s="1"/>
  <c r="H55" i="63" s="1"/>
  <c r="F50" i="62"/>
  <c r="F53" i="62" s="1"/>
  <c r="F55" i="62" s="1"/>
  <c r="F18" i="62"/>
  <c r="F20" i="62" s="1"/>
  <c r="G18" i="63"/>
  <c r="G20" i="63" s="1"/>
  <c r="G50" i="63"/>
  <c r="G53" i="63" s="1"/>
  <c r="G55" i="63" s="1"/>
  <c r="I50" i="62"/>
  <c r="I53" i="62" s="1"/>
  <c r="I55" i="62" s="1"/>
  <c r="I18" i="62"/>
  <c r="I20" i="62" s="1"/>
  <c r="I50" i="63"/>
  <c r="I53" i="63" s="1"/>
  <c r="I55" i="63" s="1"/>
  <c r="I18" i="63"/>
  <c r="I20" i="63" s="1"/>
  <c r="G50" i="62"/>
  <c r="G53" i="62" s="1"/>
  <c r="G55" i="62" s="1"/>
  <c r="G18" i="62"/>
  <c r="G20" i="62" s="1"/>
  <c r="K18" i="63"/>
  <c r="K20" i="63" s="1"/>
  <c r="K50" i="63"/>
  <c r="K53" i="63" s="1"/>
  <c r="K55" i="63" s="1"/>
  <c r="K50" i="62"/>
  <c r="K53" i="62" s="1"/>
  <c r="K55" i="62" s="1"/>
  <c r="K18" i="62"/>
  <c r="K20" i="62" s="1"/>
  <c r="C50" i="67"/>
  <c r="L15" i="67"/>
  <c r="E50" i="67"/>
  <c r="E53" i="67" s="1"/>
  <c r="E55" i="67" s="1"/>
  <c r="E20" i="67"/>
  <c r="N81" i="3"/>
  <c r="L125" i="2"/>
  <c r="L101" i="2"/>
  <c r="L77" i="2"/>
  <c r="L113" i="2"/>
  <c r="N141" i="3"/>
  <c r="N96" i="3"/>
  <c r="N111" i="3"/>
  <c r="L89" i="2"/>
  <c r="L41" i="2"/>
  <c r="N126" i="3"/>
  <c r="L65" i="2"/>
  <c r="N36" i="3"/>
  <c r="N51" i="3"/>
  <c r="N66" i="3"/>
  <c r="F84" i="3"/>
  <c r="F80" i="3"/>
  <c r="F82" i="3"/>
  <c r="E99" i="3"/>
  <c r="E97" i="3"/>
  <c r="E95" i="3"/>
  <c r="H37" i="3"/>
  <c r="H35" i="3"/>
  <c r="G54" i="3"/>
  <c r="G52" i="3"/>
  <c r="G50" i="3"/>
  <c r="D114" i="3"/>
  <c r="D112" i="3"/>
  <c r="D110" i="3"/>
  <c r="L16" i="25"/>
  <c r="L51" i="25"/>
  <c r="M23" i="5"/>
  <c r="I20" i="3"/>
  <c r="J9" i="3"/>
  <c r="I24" i="3"/>
  <c r="H39" i="3"/>
  <c r="K14" i="2"/>
  <c r="L53" i="66" l="1"/>
  <c r="L50" i="66"/>
  <c r="L53" i="69"/>
  <c r="B55" i="69"/>
  <c r="B57" i="69" s="1"/>
  <c r="C57" i="69" s="1"/>
  <c r="D57" i="69" s="1"/>
  <c r="E57" i="69" s="1"/>
  <c r="F57" i="69" s="1"/>
  <c r="G57" i="69" s="1"/>
  <c r="H57" i="69" s="1"/>
  <c r="I57" i="69" s="1"/>
  <c r="J57" i="69" s="1"/>
  <c r="K57" i="69" s="1"/>
  <c r="L53" i="70"/>
  <c r="B55" i="70"/>
  <c r="B57" i="70" s="1"/>
  <c r="C57" i="70" s="1"/>
  <c r="D57" i="70" s="1"/>
  <c r="E57" i="70" s="1"/>
  <c r="F57" i="70" s="1"/>
  <c r="G57" i="70" s="1"/>
  <c r="H57" i="70" s="1"/>
  <c r="I57" i="70" s="1"/>
  <c r="J57" i="70" s="1"/>
  <c r="K57" i="70" s="1"/>
  <c r="L53" i="71"/>
  <c r="B55" i="71"/>
  <c r="B57" i="71" s="1"/>
  <c r="C57" i="71" s="1"/>
  <c r="D57" i="71" s="1"/>
  <c r="E57" i="71" s="1"/>
  <c r="F57" i="71" s="1"/>
  <c r="G57" i="71" s="1"/>
  <c r="H57" i="71" s="1"/>
  <c r="I57" i="71" s="1"/>
  <c r="J57" i="71" s="1"/>
  <c r="K57" i="71" s="1"/>
  <c r="L53" i="72"/>
  <c r="B55" i="72"/>
  <c r="B57" i="72" s="1"/>
  <c r="C57" i="72" s="1"/>
  <c r="D57" i="72" s="1"/>
  <c r="E57" i="72" s="1"/>
  <c r="F57" i="72" s="1"/>
  <c r="G57" i="72" s="1"/>
  <c r="H57" i="72" s="1"/>
  <c r="I57" i="72" s="1"/>
  <c r="J57" i="72" s="1"/>
  <c r="K57" i="72" s="1"/>
  <c r="L18" i="66"/>
  <c r="C22" i="63"/>
  <c r="D22" i="63" s="1"/>
  <c r="E22" i="63" s="1"/>
  <c r="F22" i="63" s="1"/>
  <c r="G22" i="63" s="1"/>
  <c r="H22" i="63" s="1"/>
  <c r="I22" i="63" s="1"/>
  <c r="J22" i="63" s="1"/>
  <c r="K22" i="63" s="1"/>
  <c r="C20" i="62"/>
  <c r="C22" i="62" s="1"/>
  <c r="D22" i="62" s="1"/>
  <c r="E22" i="62" s="1"/>
  <c r="F22" i="62" s="1"/>
  <c r="G22" i="62" s="1"/>
  <c r="H22" i="62" s="1"/>
  <c r="I22" i="62" s="1"/>
  <c r="J22" i="62" s="1"/>
  <c r="K22" i="62" s="1"/>
  <c r="L18" i="62"/>
  <c r="B55" i="63"/>
  <c r="B57" i="63" s="1"/>
  <c r="C57" i="63" s="1"/>
  <c r="D57" i="63" s="1"/>
  <c r="E57" i="63" s="1"/>
  <c r="F57" i="63" s="1"/>
  <c r="G57" i="63" s="1"/>
  <c r="H57" i="63" s="1"/>
  <c r="I57" i="63" s="1"/>
  <c r="J57" i="63" s="1"/>
  <c r="K57" i="63" s="1"/>
  <c r="L53" i="63"/>
  <c r="C53" i="62"/>
  <c r="L50" i="62"/>
  <c r="L50" i="63"/>
  <c r="L18" i="63"/>
  <c r="C20" i="67"/>
  <c r="C22" i="67" s="1"/>
  <c r="D22" i="67" s="1"/>
  <c r="E22" i="67" s="1"/>
  <c r="F22" i="67" s="1"/>
  <c r="G22" i="67" s="1"/>
  <c r="H22" i="67" s="1"/>
  <c r="I22" i="67" s="1"/>
  <c r="J22" i="67" s="1"/>
  <c r="K22" i="67" s="1"/>
  <c r="L18" i="67"/>
  <c r="C53" i="67"/>
  <c r="L50" i="67"/>
  <c r="H54" i="3"/>
  <c r="H50" i="3"/>
  <c r="H52" i="3"/>
  <c r="E114" i="3"/>
  <c r="E112" i="3"/>
  <c r="E110" i="3"/>
  <c r="F99" i="3"/>
  <c r="F95" i="3"/>
  <c r="F97" i="3"/>
  <c r="D129" i="3"/>
  <c r="D125" i="3"/>
  <c r="D127" i="3"/>
  <c r="G69" i="3"/>
  <c r="G67" i="3"/>
  <c r="G65" i="3"/>
  <c r="I37" i="3"/>
  <c r="I35" i="3"/>
  <c r="I39" i="3"/>
  <c r="J24" i="3"/>
  <c r="J20" i="3"/>
  <c r="K9" i="3"/>
  <c r="E14" i="2"/>
  <c r="C55" i="67" l="1"/>
  <c r="C57" i="67" s="1"/>
  <c r="D57" i="67" s="1"/>
  <c r="E57" i="67" s="1"/>
  <c r="F57" i="67" s="1"/>
  <c r="G57" i="67" s="1"/>
  <c r="H57" i="67" s="1"/>
  <c r="I57" i="67" s="1"/>
  <c r="J57" i="67" s="1"/>
  <c r="K57" i="67" s="1"/>
  <c r="L53" i="67"/>
  <c r="C55" i="62"/>
  <c r="C57" i="62" s="1"/>
  <c r="D57" i="62" s="1"/>
  <c r="E57" i="62" s="1"/>
  <c r="F57" i="62" s="1"/>
  <c r="G57" i="62" s="1"/>
  <c r="H57" i="62" s="1"/>
  <c r="I57" i="62" s="1"/>
  <c r="J57" i="62" s="1"/>
  <c r="K57" i="62" s="1"/>
  <c r="L53" i="62"/>
  <c r="J37" i="3"/>
  <c r="J35" i="3"/>
  <c r="I54" i="3"/>
  <c r="I50" i="3"/>
  <c r="I52" i="3"/>
  <c r="H69" i="3"/>
  <c r="H67" i="3"/>
  <c r="H65" i="3"/>
  <c r="F114" i="3"/>
  <c r="F112" i="3"/>
  <c r="F110" i="3"/>
  <c r="E129" i="3"/>
  <c r="E127" i="3"/>
  <c r="E125" i="3"/>
  <c r="G84" i="3"/>
  <c r="G80" i="3"/>
  <c r="G82" i="3"/>
  <c r="D142" i="3"/>
  <c r="D140" i="3"/>
  <c r="J39" i="3"/>
  <c r="K24" i="3"/>
  <c r="K20" i="3"/>
  <c r="L9" i="3"/>
  <c r="D14" i="2"/>
  <c r="K37" i="3" l="1"/>
  <c r="K35" i="3"/>
  <c r="J54" i="3"/>
  <c r="J52" i="3"/>
  <c r="J50" i="3"/>
  <c r="F129" i="3"/>
  <c r="F127" i="3"/>
  <c r="F125" i="3"/>
  <c r="I69" i="3"/>
  <c r="I65" i="3"/>
  <c r="I67" i="3"/>
  <c r="G99" i="3"/>
  <c r="G97" i="3"/>
  <c r="G95" i="3"/>
  <c r="E142" i="3"/>
  <c r="E140" i="3"/>
  <c r="H84" i="3"/>
  <c r="H80" i="3"/>
  <c r="H82" i="3"/>
  <c r="K39" i="3"/>
  <c r="L20" i="3"/>
  <c r="M9" i="3"/>
  <c r="L24" i="3"/>
  <c r="B21" i="2"/>
  <c r="G114" i="3" l="1"/>
  <c r="G112" i="3"/>
  <c r="G110" i="3"/>
  <c r="H99" i="3"/>
  <c r="H95" i="3"/>
  <c r="H97" i="3"/>
  <c r="I84" i="3"/>
  <c r="I80" i="3"/>
  <c r="I82" i="3"/>
  <c r="L35" i="3"/>
  <c r="L37" i="3"/>
  <c r="K54" i="3"/>
  <c r="K52" i="3"/>
  <c r="K50" i="3"/>
  <c r="F142" i="3"/>
  <c r="F140" i="3"/>
  <c r="J69" i="3"/>
  <c r="J65" i="3"/>
  <c r="J67" i="3"/>
  <c r="L39" i="3"/>
  <c r="M24" i="3"/>
  <c r="M20" i="3"/>
  <c r="N20" i="3" s="1"/>
  <c r="L21" i="2"/>
  <c r="I99" i="3" l="1"/>
  <c r="I97" i="3"/>
  <c r="I95" i="3"/>
  <c r="G129" i="3"/>
  <c r="G127" i="3"/>
  <c r="G125" i="3"/>
  <c r="M37" i="3"/>
  <c r="N37" i="3" s="1"/>
  <c r="M35" i="3"/>
  <c r="N35" i="3" s="1"/>
  <c r="J84" i="3"/>
  <c r="J82" i="3"/>
  <c r="J80" i="3"/>
  <c r="H114" i="3"/>
  <c r="H110" i="3"/>
  <c r="H112" i="3"/>
  <c r="L54" i="3"/>
  <c r="L50" i="3"/>
  <c r="L52" i="3"/>
  <c r="K69" i="3"/>
  <c r="K67" i="3"/>
  <c r="K65" i="3"/>
  <c r="M39" i="3"/>
  <c r="L69" i="3" l="1"/>
  <c r="L67" i="3"/>
  <c r="L65" i="3"/>
  <c r="K84" i="3"/>
  <c r="K80" i="3"/>
  <c r="K82" i="3"/>
  <c r="M54" i="3"/>
  <c r="M52" i="3"/>
  <c r="N52" i="3" s="1"/>
  <c r="M50" i="3"/>
  <c r="N50" i="3" s="1"/>
  <c r="J99" i="3"/>
  <c r="J95" i="3"/>
  <c r="J97" i="3"/>
  <c r="I114" i="3"/>
  <c r="I112" i="3"/>
  <c r="I110" i="3"/>
  <c r="H129" i="3"/>
  <c r="H125" i="3"/>
  <c r="H127" i="3"/>
  <c r="G142" i="3"/>
  <c r="G140" i="3"/>
  <c r="M11" i="5"/>
  <c r="K99" i="3" l="1"/>
  <c r="K97" i="3"/>
  <c r="K95" i="3"/>
  <c r="I129" i="3"/>
  <c r="I125" i="3"/>
  <c r="I127" i="3"/>
  <c r="J114" i="3"/>
  <c r="J112" i="3"/>
  <c r="J110" i="3"/>
  <c r="M69" i="3"/>
  <c r="M67" i="3"/>
  <c r="N67" i="3" s="1"/>
  <c r="M65" i="3"/>
  <c r="N65" i="3" s="1"/>
  <c r="H142" i="3"/>
  <c r="H140" i="3"/>
  <c r="L84" i="3"/>
  <c r="L80" i="3"/>
  <c r="L82" i="3"/>
  <c r="M12" i="5"/>
  <c r="M84" i="3" l="1"/>
  <c r="M80" i="3"/>
  <c r="N80" i="3" s="1"/>
  <c r="M82" i="3"/>
  <c r="N82" i="3" s="1"/>
  <c r="K114" i="3"/>
  <c r="K110" i="3"/>
  <c r="K112" i="3"/>
  <c r="L99" i="3"/>
  <c r="L95" i="3"/>
  <c r="L97" i="3"/>
  <c r="J129" i="3"/>
  <c r="J127" i="3"/>
  <c r="J125" i="3"/>
  <c r="I142" i="3"/>
  <c r="I140" i="3"/>
  <c r="M13" i="5"/>
  <c r="K30" i="5"/>
  <c r="G30" i="5"/>
  <c r="J30" i="5"/>
  <c r="F30" i="5"/>
  <c r="E30" i="5"/>
  <c r="D30" i="5"/>
  <c r="M99" i="3" l="1"/>
  <c r="M97" i="3"/>
  <c r="N97" i="3" s="1"/>
  <c r="M95" i="3"/>
  <c r="N95" i="3" s="1"/>
  <c r="K129" i="3"/>
  <c r="K127" i="3"/>
  <c r="K125" i="3"/>
  <c r="J140" i="3"/>
  <c r="J142" i="3"/>
  <c r="L114" i="3"/>
  <c r="L112" i="3"/>
  <c r="L110" i="3"/>
  <c r="L30" i="5"/>
  <c r="I30" i="5"/>
  <c r="H30" i="5"/>
  <c r="C30" i="5"/>
  <c r="L129" i="3" l="1"/>
  <c r="L125" i="3"/>
  <c r="L127" i="3"/>
  <c r="M114" i="3"/>
  <c r="M112" i="3"/>
  <c r="N112" i="3" s="1"/>
  <c r="M110" i="3"/>
  <c r="N110" i="3" s="1"/>
  <c r="K140" i="3"/>
  <c r="K142" i="3"/>
  <c r="M30" i="5"/>
  <c r="M129" i="3" l="1"/>
  <c r="M127" i="3"/>
  <c r="N127" i="3" s="1"/>
  <c r="M125" i="3"/>
  <c r="N125" i="3" s="1"/>
  <c r="L142" i="3"/>
  <c r="L140" i="3"/>
  <c r="C18" i="5"/>
  <c r="M142" i="3" l="1"/>
  <c r="N142" i="3" s="1"/>
  <c r="M140" i="3"/>
  <c r="N140" i="3" s="1"/>
  <c r="D18" i="5"/>
  <c r="M14" i="5"/>
  <c r="E18" i="5"/>
  <c r="B23" i="2"/>
  <c r="B20" i="2"/>
  <c r="C14" i="2"/>
  <c r="F18" i="5" l="1"/>
  <c r="J24" i="2"/>
  <c r="B24" i="2"/>
  <c r="L20" i="2"/>
  <c r="K24" i="2"/>
  <c r="I24" i="2"/>
  <c r="H24" i="2"/>
  <c r="G24" i="2"/>
  <c r="F24" i="2"/>
  <c r="L23" i="2"/>
  <c r="C24" i="2"/>
  <c r="E24" i="2"/>
  <c r="D24" i="2"/>
  <c r="E27" i="2" l="1"/>
  <c r="G21" i="3" s="1"/>
  <c r="G22" i="3" s="1"/>
  <c r="C27" i="2"/>
  <c r="C15" i="25" s="1"/>
  <c r="H27" i="2"/>
  <c r="J21" i="3" s="1"/>
  <c r="J22" i="3" s="1"/>
  <c r="B27" i="2"/>
  <c r="B29" i="2" s="1"/>
  <c r="I27" i="2"/>
  <c r="K21" i="3" s="1"/>
  <c r="K22" i="3" s="1"/>
  <c r="G27" i="2"/>
  <c r="I21" i="3" s="1"/>
  <c r="I22" i="3" s="1"/>
  <c r="J27" i="2"/>
  <c r="L21" i="3" s="1"/>
  <c r="L22" i="3" s="1"/>
  <c r="D27" i="2"/>
  <c r="D15" i="25" s="1"/>
  <c r="D13" i="61" s="1"/>
  <c r="F27" i="2"/>
  <c r="H21" i="3" s="1"/>
  <c r="H22" i="3" s="1"/>
  <c r="K27" i="2"/>
  <c r="K29" i="2" s="1"/>
  <c r="I15" i="25"/>
  <c r="J15" i="25"/>
  <c r="F15" i="25"/>
  <c r="F13" i="61" s="1"/>
  <c r="G18" i="5"/>
  <c r="L24" i="2"/>
  <c r="F29" i="2" l="1"/>
  <c r="E29" i="2"/>
  <c r="E15" i="25"/>
  <c r="E13" i="61" s="1"/>
  <c r="E16" i="61" s="1"/>
  <c r="E18" i="61" s="1"/>
  <c r="I29" i="2"/>
  <c r="D48" i="61"/>
  <c r="D51" i="61" s="1"/>
  <c r="D53" i="61" s="1"/>
  <c r="D16" i="61"/>
  <c r="D18" i="61" s="1"/>
  <c r="J18" i="25"/>
  <c r="J20" i="25" s="1"/>
  <c r="J13" i="61"/>
  <c r="C18" i="25"/>
  <c r="C20" i="25" s="1"/>
  <c r="C13" i="61"/>
  <c r="F48" i="61"/>
  <c r="F51" i="61" s="1"/>
  <c r="F53" i="61" s="1"/>
  <c r="F16" i="61"/>
  <c r="F18" i="61" s="1"/>
  <c r="I18" i="25"/>
  <c r="I20" i="25" s="1"/>
  <c r="I13" i="61"/>
  <c r="G29" i="2"/>
  <c r="H29" i="2"/>
  <c r="H15" i="25"/>
  <c r="G15" i="25"/>
  <c r="G13" i="61" s="1"/>
  <c r="M21" i="3"/>
  <c r="M22" i="3" s="1"/>
  <c r="F21" i="3"/>
  <c r="F22" i="3" s="1"/>
  <c r="D21" i="3"/>
  <c r="E21" i="3"/>
  <c r="E22" i="3" s="1"/>
  <c r="K15" i="25"/>
  <c r="D29" i="2"/>
  <c r="C29" i="2"/>
  <c r="L27" i="2"/>
  <c r="J29" i="2"/>
  <c r="B15" i="25"/>
  <c r="B50" i="25" s="1"/>
  <c r="B53" i="25" s="1"/>
  <c r="B55" i="25" s="1"/>
  <c r="I50" i="25"/>
  <c r="I53" i="25" s="1"/>
  <c r="I55" i="25" s="1"/>
  <c r="J50" i="25"/>
  <c r="J53" i="25" s="1"/>
  <c r="J55" i="25" s="1"/>
  <c r="D50" i="25"/>
  <c r="D53" i="25" s="1"/>
  <c r="D55" i="25" s="1"/>
  <c r="D18" i="25"/>
  <c r="D20" i="25" s="1"/>
  <c r="H50" i="25"/>
  <c r="H53" i="25" s="1"/>
  <c r="H55" i="25" s="1"/>
  <c r="F50" i="25"/>
  <c r="F53" i="25" s="1"/>
  <c r="F55" i="25" s="1"/>
  <c r="F18" i="25"/>
  <c r="F20" i="25" s="1"/>
  <c r="E18" i="25"/>
  <c r="E20" i="25" s="1"/>
  <c r="C50" i="25"/>
  <c r="C53" i="25" s="1"/>
  <c r="C55" i="25" s="1"/>
  <c r="M15" i="5"/>
  <c r="H18" i="5"/>
  <c r="E48" i="61" l="1"/>
  <c r="E51" i="61" s="1"/>
  <c r="E53" i="61" s="1"/>
  <c r="E50" i="25"/>
  <c r="E53" i="25" s="1"/>
  <c r="E55" i="25" s="1"/>
  <c r="G48" i="61"/>
  <c r="G51" i="61" s="1"/>
  <c r="G53" i="61" s="1"/>
  <c r="G16" i="61"/>
  <c r="G18" i="61" s="1"/>
  <c r="I48" i="61"/>
  <c r="I51" i="61" s="1"/>
  <c r="I53" i="61" s="1"/>
  <c r="I16" i="61"/>
  <c r="I18" i="61" s="1"/>
  <c r="C48" i="61"/>
  <c r="C51" i="61" s="1"/>
  <c r="C53" i="61" s="1"/>
  <c r="C16" i="61"/>
  <c r="C18" i="61" s="1"/>
  <c r="H18" i="25"/>
  <c r="H20" i="25" s="1"/>
  <c r="H13" i="61"/>
  <c r="J48" i="61"/>
  <c r="J51" i="61" s="1"/>
  <c r="J53" i="61" s="1"/>
  <c r="J16" i="61"/>
  <c r="J18" i="61" s="1"/>
  <c r="K50" i="25"/>
  <c r="K53" i="25" s="1"/>
  <c r="K55" i="25" s="1"/>
  <c r="K13" i="61"/>
  <c r="B18" i="25"/>
  <c r="B20" i="25" s="1"/>
  <c r="B22" i="25" s="1"/>
  <c r="C22" i="25" s="1"/>
  <c r="D22" i="25" s="1"/>
  <c r="E22" i="25" s="1"/>
  <c r="F22" i="25" s="1"/>
  <c r="B13" i="61"/>
  <c r="K18" i="25"/>
  <c r="K20" i="25" s="1"/>
  <c r="L15" i="25"/>
  <c r="L29" i="2"/>
  <c r="D22" i="3"/>
  <c r="N22" i="3" s="1"/>
  <c r="N21" i="3"/>
  <c r="G18" i="25"/>
  <c r="G20" i="25" s="1"/>
  <c r="G50" i="25"/>
  <c r="G53" i="25" s="1"/>
  <c r="G55" i="25" s="1"/>
  <c r="B57" i="25"/>
  <c r="C57" i="25" s="1"/>
  <c r="D57" i="25" s="1"/>
  <c r="E57" i="25" s="1"/>
  <c r="F57" i="25" s="1"/>
  <c r="I18" i="5"/>
  <c r="H48" i="61" l="1"/>
  <c r="H51" i="61" s="1"/>
  <c r="H53" i="61" s="1"/>
  <c r="H16" i="61"/>
  <c r="H18" i="61" s="1"/>
  <c r="K48" i="61"/>
  <c r="K51" i="61" s="1"/>
  <c r="K53" i="61" s="1"/>
  <c r="K16" i="61"/>
  <c r="K18" i="61" s="1"/>
  <c r="B16" i="61"/>
  <c r="L13" i="61"/>
  <c r="B48" i="61"/>
  <c r="L18" i="25"/>
  <c r="L53" i="25"/>
  <c r="L50" i="25"/>
  <c r="G22" i="25"/>
  <c r="H22" i="25" s="1"/>
  <c r="I22" i="25" s="1"/>
  <c r="J22" i="25" s="1"/>
  <c r="K22" i="25" s="1"/>
  <c r="G57" i="25"/>
  <c r="H57" i="25" s="1"/>
  <c r="I57" i="25" s="1"/>
  <c r="J57" i="25" s="1"/>
  <c r="K57" i="25" s="1"/>
  <c r="M16" i="5"/>
  <c r="L48" i="61" l="1"/>
  <c r="B51" i="61"/>
  <c r="L16" i="61"/>
  <c r="B18" i="61"/>
  <c r="B20" i="61" s="1"/>
  <c r="C20" i="61" s="1"/>
  <c r="D20" i="61" s="1"/>
  <c r="E20" i="61" s="1"/>
  <c r="F20" i="61" s="1"/>
  <c r="G20" i="61" s="1"/>
  <c r="H20" i="61" s="1"/>
  <c r="I20" i="61" s="1"/>
  <c r="J20" i="61" s="1"/>
  <c r="K20" i="61" s="1"/>
  <c r="J18" i="5"/>
  <c r="L18" i="5"/>
  <c r="K18" i="5"/>
  <c r="L51" i="61" l="1"/>
  <c r="B53" i="61"/>
  <c r="B55" i="61" s="1"/>
  <c r="C55" i="61" s="1"/>
  <c r="D55" i="61" s="1"/>
  <c r="E55" i="61" s="1"/>
  <c r="F55" i="61" s="1"/>
  <c r="G55" i="61" s="1"/>
  <c r="H55" i="61" s="1"/>
  <c r="I55" i="61" s="1"/>
  <c r="J55" i="61" s="1"/>
  <c r="K55" i="61" s="1"/>
  <c r="M17" i="5"/>
  <c r="M18" i="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Tekijä</author>
  </authors>
  <commentList>
    <comment ref="A10" authorId="0" shapeId="0" xr:uid="{00000000-0006-0000-0100-000001000000}">
      <text>
        <r>
          <rPr>
            <sz val="9"/>
            <color indexed="81"/>
            <rFont val="Tahoma"/>
            <family val="2"/>
          </rPr>
          <t>Tietojärjestelmän yksikäsitteinen tunnus tai lyhenne</t>
        </r>
      </text>
    </comment>
    <comment ref="B10" authorId="0" shapeId="0" xr:uid="{00000000-0006-0000-0100-000002000000}">
      <text>
        <r>
          <rPr>
            <sz val="9"/>
            <color indexed="81"/>
            <rFont val="Tahoma"/>
            <family val="2"/>
          </rPr>
          <t>Ylemmän tason tietojärjestelmäalue, esimerkiksi PTH, ESH, SOS, STH, MUU</t>
        </r>
      </text>
    </comment>
    <comment ref="C10" authorId="0" shapeId="0" xr:uid="{00000000-0006-0000-0100-000003000000}">
      <text>
        <r>
          <rPr>
            <sz val="9"/>
            <color indexed="81"/>
            <rFont val="Tahoma"/>
            <family val="2"/>
          </rPr>
          <t>Tietojärjestelmän nimi</t>
        </r>
      </text>
    </comment>
    <comment ref="D10" authorId="0" shapeId="0" xr:uid="{00000000-0006-0000-0100-000004000000}">
      <text>
        <r>
          <rPr>
            <sz val="9"/>
            <color indexed="81"/>
            <rFont val="Tahoma"/>
            <family val="2"/>
          </rPr>
          <t>Lyhyt selite tietojärjestelmän tarkoituksesta</t>
        </r>
      </text>
    </comment>
    <comment ref="E10" authorId="0" shapeId="0" xr:uid="{00000000-0006-0000-0100-000005000000}">
      <text>
        <r>
          <rPr>
            <sz val="9"/>
            <color indexed="81"/>
            <rFont val="Tahoma"/>
            <family val="2"/>
          </rPr>
          <t>Tietojärjestelmän vastuutaho
Tietojärjestelmäselosteen mukainen vastuutaho
organisaatiotasolla.
Kirjataan organisaation nimi, kunta, kuntayhtymä, SHP.</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Tekijä</author>
  </authors>
  <commentList>
    <comment ref="H5" authorId="0" shapeId="0" xr:uid="{00000000-0006-0000-0D00-000001000000}">
      <text>
        <r>
          <rPr>
            <b/>
            <sz val="9"/>
            <color indexed="81"/>
            <rFont val="Tahoma"/>
            <family val="2"/>
          </rPr>
          <t>Lisessikustannukset per vuosi per taho (viimeisin käytössä oleva tieto).
Huomioikaa sekä järjestelmään liittyvät lisenssikustannukset että sitä tukeviin järjestelmiin ja alustoihin iittyvät lisenssikustannukset, josta voidaan päästä eroon konsolidoimalla. Esim. Potilastietojärjestelmän lisenssikulut + integraatio-ratkaisuun liittyvät lisenssikulut + mahdolliset tietokantojen osuus lisenssikuluista</t>
        </r>
      </text>
    </comment>
    <comment ref="I5" authorId="0" shapeId="0" xr:uid="{00000000-0006-0000-0D00-000002000000}">
      <text>
        <r>
          <rPr>
            <b/>
            <sz val="9"/>
            <color indexed="81"/>
            <rFont val="Tahoma"/>
            <family val="2"/>
          </rPr>
          <t>Käyttö- ja sovelluspalvelukustannukset per vuosi per taho viimeisimmän tiedossa olevan toteutuman mukaan. Kaikille järjestelmille tällaista kustannusta ei välttämättä ole määriteltävissä.
HUOM. Sisällyttäkää myös sisäisen työn kustannukset (kuten palvelupäälliköt ja sisäiset pääkäyttäjät) nykykustannuksiin - ei ainostaan ulkoiset palvelusopimusten ja vuokratyövoiman kustannukset.</t>
        </r>
      </text>
    </comment>
    <comment ref="J5" authorId="0" shapeId="0" xr:uid="{00000000-0006-0000-0D00-000003000000}">
      <text>
        <r>
          <rPr>
            <b/>
            <sz val="9"/>
            <color indexed="81"/>
            <rFont val="Tahoma"/>
            <family val="2"/>
          </rPr>
          <t xml:space="preserve">Investointikustannus per vuosi per taho (voi olla esim.  keskiarvo viimeisen viiden vuoden aikana toteutuneista kustannuksista). Kaikille tietojärjestelmille investointikustannusta ei ole saatavilla.
HUOM. Huomioikaa myös sisäiset kustannukset (esim. oma projektipäälliikkö pienkehitysprojektissa), ei ainoastaan järjestelmätoimittajan ja kolmansien osapuoloien ulkoiset kustannukset.
HUOM2. Huomioikaa myös kustannukset, jotka varattaisin sote- ja maakuntauudistuksen vaatimiin muutoksiin nykyisellä järjestelmäkokoonpanolla. Muutoksia ovat esimerkiksi Kanta-integraatiot, Kelan valinnanvapausjärjestelmä sekä integraatiot maakunnan toiminnanohjauksen järjestelmiin tai vastaaviin (kuten UNA-ydin). 
</t>
        </r>
      </text>
    </comment>
    <comment ref="K5" authorId="0" shapeId="0" xr:uid="{00000000-0006-0000-0D00-000004000000}">
      <text>
        <r>
          <rPr>
            <b/>
            <sz val="9"/>
            <color indexed="81"/>
            <rFont val="Tahoma"/>
            <family val="2"/>
          </rPr>
          <t>Mahdlliset muut tietojärjestelmään liittyvät (vuositaso €), jotka korvaantuvat konsolidoimalla.</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Tekijä</author>
  </authors>
  <commentList>
    <comment ref="C8" authorId="0" shapeId="0" xr:uid="{00000000-0006-0000-1000-000001000000}">
      <text>
        <r>
          <rPr>
            <b/>
            <sz val="9"/>
            <color indexed="81"/>
            <rFont val="Tahoma"/>
            <family val="2"/>
          </rPr>
          <t>Tekijä:</t>
        </r>
        <r>
          <rPr>
            <sz val="9"/>
            <color indexed="81"/>
            <rFont val="Tahoma"/>
            <family val="2"/>
          </rPr>
          <t xml:space="preserve">
Jos ei jo tehty osana maakunnan käynnistyssuunnittelua. Jos on, kustannuslaji voidaan pitää jo toteutuneena kuluna (ns. sunk cost) ja sitä ei tarvitse huomioida.</t>
        </r>
      </text>
    </comment>
    <comment ref="D15" authorId="0" shapeId="0" xr:uid="{00000000-0006-0000-1000-000002000000}">
      <text>
        <r>
          <rPr>
            <sz val="9"/>
            <color indexed="81"/>
            <rFont val="Tahoma"/>
            <family val="2"/>
          </rPr>
          <t>HUOM. Määrittelyjä tehdään maakuntavalmistelun yhteydessä. Esim. sosiaalipuolella tehdään kansalliset määrittelyt osin määrää.</t>
        </r>
      </text>
    </comment>
    <comment ref="A29" authorId="0" shapeId="0" xr:uid="{00000000-0006-0000-1000-000003000000}">
      <text>
        <r>
          <rPr>
            <sz val="9"/>
            <color indexed="81"/>
            <rFont val="Tahoma"/>
            <charset val="1"/>
          </rPr>
          <t>Tulisi sisältää samat kustannuskokonaisuudet kuin nykytilankin järjestelmät vertailtavuuden varmistamiseksi. Toki muutoksia erissä voi ilmetä siirryttäessä esim uuteen ympäristöön.</t>
        </r>
      </text>
    </comment>
    <comment ref="D29" authorId="0" shapeId="0" xr:uid="{00000000-0006-0000-1000-000004000000}">
      <text>
        <r>
          <rPr>
            <sz val="9"/>
            <color indexed="81"/>
            <rFont val="Tahoma"/>
            <family val="2"/>
          </rPr>
          <t>Huomioikaa kaikki ympäristöt (kehitys, testaus, tuotanto) ja tukevien palveluiden palvelinkustannukset</t>
        </r>
      </text>
    </comment>
    <comment ref="D30" authorId="0" shapeId="0" xr:uid="{00000000-0006-0000-1000-000005000000}">
      <text>
        <r>
          <rPr>
            <sz val="9"/>
            <color indexed="81"/>
            <rFont val="Tahoma"/>
            <family val="2"/>
          </rPr>
          <t>Konsolidoidun järjestelmän vaatimat yhteydet, ei koko verkkokulut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Tekijä</author>
  </authors>
  <commentList>
    <comment ref="C8" authorId="0" shapeId="0" xr:uid="{00000000-0006-0000-1100-000001000000}">
      <text>
        <r>
          <rPr>
            <b/>
            <sz val="9"/>
            <color indexed="81"/>
            <rFont val="Tahoma"/>
            <family val="2"/>
          </rPr>
          <t>Tekijä:</t>
        </r>
        <r>
          <rPr>
            <sz val="9"/>
            <color indexed="81"/>
            <rFont val="Tahoma"/>
            <family val="2"/>
          </rPr>
          <t xml:space="preserve">
Jos ei jo tehty osana maakunnan käynnistyssuunnittelua. Jos on, kustannuslaji voidaan pitää jo toteutuneena kuluna (ns. sunk cost) ja sitä ei tarvitse huomioida.</t>
        </r>
      </text>
    </comment>
    <comment ref="D15" authorId="0" shapeId="0" xr:uid="{00000000-0006-0000-1100-000002000000}">
      <text>
        <r>
          <rPr>
            <sz val="9"/>
            <color indexed="81"/>
            <rFont val="Tahoma"/>
            <family val="2"/>
          </rPr>
          <t>HUOM. Määrittelyjä tehdään maakuntavalmistelun yhteydessä. Esim. sosiaalipuolella tehdään kansalliset määrittelyt osin määrää.</t>
        </r>
      </text>
    </comment>
    <comment ref="F20" authorId="0" shapeId="0" xr:uid="{00000000-0006-0000-1100-000003000000}">
      <text>
        <r>
          <rPr>
            <b/>
            <sz val="9"/>
            <color indexed="81"/>
            <rFont val="Tahoma"/>
            <family val="2"/>
          </rPr>
          <t>Tekijä:</t>
        </r>
        <r>
          <rPr>
            <sz val="9"/>
            <color indexed="81"/>
            <rFont val="Tahoma"/>
            <family val="2"/>
          </rPr>
          <t xml:space="preserve">
Sisältyy edelleiseen lukuun</t>
        </r>
      </text>
    </comment>
    <comment ref="D29" authorId="0" shapeId="0" xr:uid="{00000000-0006-0000-1100-000004000000}">
      <text>
        <r>
          <rPr>
            <sz val="9"/>
            <color indexed="81"/>
            <rFont val="Tahoma"/>
            <family val="2"/>
          </rPr>
          <t>Huomioikaa kaikki ympäristöt (kehitys, testaus, tuotanto) ja tukevien palveluiden palvelinkustannukset</t>
        </r>
      </text>
    </comment>
    <comment ref="D30" authorId="0" shapeId="0" xr:uid="{00000000-0006-0000-1100-000005000000}">
      <text>
        <r>
          <rPr>
            <sz val="9"/>
            <color indexed="81"/>
            <rFont val="Tahoma"/>
            <family val="2"/>
          </rPr>
          <t>Konsolidoidun järjestelmän vaatimat yhteydet, ei koko verkkokulut</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Tekijä</author>
  </authors>
  <commentList>
    <comment ref="C8" authorId="0" shapeId="0" xr:uid="{00000000-0006-0000-1200-000001000000}">
      <text>
        <r>
          <rPr>
            <b/>
            <sz val="9"/>
            <color indexed="81"/>
            <rFont val="Tahoma"/>
            <family val="2"/>
          </rPr>
          <t>Tekijä:</t>
        </r>
        <r>
          <rPr>
            <sz val="9"/>
            <color indexed="81"/>
            <rFont val="Tahoma"/>
            <family val="2"/>
          </rPr>
          <t xml:space="preserve">
Jos ei jo tehty osana maakunnan käynnistyssuunnittelua. Jos on, kustannuslaji voidaan pitää jo toteutuneena kuluna (ns. sunk cost) ja sitä ei tarvitse huomioida.</t>
        </r>
      </text>
    </comment>
    <comment ref="D15" authorId="0" shapeId="0" xr:uid="{00000000-0006-0000-1200-000002000000}">
      <text>
        <r>
          <rPr>
            <sz val="9"/>
            <color indexed="81"/>
            <rFont val="Tahoma"/>
            <family val="2"/>
          </rPr>
          <t>HUOM. Määrittelyjä tehdään maakuntavalmistelun yhteydessä. Esim. sosiaalipuolella tehdään kansalliset määrittelyt osin määrää.</t>
        </r>
      </text>
    </comment>
    <comment ref="D29" authorId="0" shapeId="0" xr:uid="{00000000-0006-0000-1200-000003000000}">
      <text>
        <r>
          <rPr>
            <sz val="9"/>
            <color indexed="81"/>
            <rFont val="Tahoma"/>
            <family val="2"/>
          </rPr>
          <t>Huomioikaa kaikki ympäristöt (kehitys, testaus, tuotanto) ja tukevien palveluiden palvelinkustannukset</t>
        </r>
      </text>
    </comment>
    <comment ref="D30" authorId="0" shapeId="0" xr:uid="{00000000-0006-0000-1200-000004000000}">
      <text>
        <r>
          <rPr>
            <sz val="9"/>
            <color indexed="81"/>
            <rFont val="Tahoma"/>
            <family val="2"/>
          </rPr>
          <t>Konsolidoidun järjestelmän vaatimat yhteydet, ei koko verkkokulut</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Tekijä</author>
  </authors>
  <commentList>
    <comment ref="C8" authorId="0" shapeId="0" xr:uid="{00000000-0006-0000-1300-000001000000}">
      <text>
        <r>
          <rPr>
            <b/>
            <sz val="9"/>
            <color indexed="81"/>
            <rFont val="Tahoma"/>
            <family val="2"/>
          </rPr>
          <t>Tekijä:</t>
        </r>
        <r>
          <rPr>
            <sz val="9"/>
            <color indexed="81"/>
            <rFont val="Tahoma"/>
            <family val="2"/>
          </rPr>
          <t xml:space="preserve">
Jos ei jo tehty osana maakunnan käynnistyssuunnittelua. Jos on, kustannuslaji voidaan pitää jo toteutuneena kuluna (ns. sunk cost) ja sitä ei tarvitse huomioida.</t>
        </r>
      </text>
    </comment>
    <comment ref="D15" authorId="0" shapeId="0" xr:uid="{00000000-0006-0000-1300-000002000000}">
      <text>
        <r>
          <rPr>
            <sz val="9"/>
            <color indexed="81"/>
            <rFont val="Tahoma"/>
            <family val="2"/>
          </rPr>
          <t>HUOM. Määrittelyjä tehdään maakuntavalmistelun yhteydessä. Esim. sosiaalipuolella tehdään kansalliset määrittelyt osin määrää.</t>
        </r>
      </text>
    </comment>
    <comment ref="D29" authorId="0" shapeId="0" xr:uid="{00000000-0006-0000-1300-000003000000}">
      <text>
        <r>
          <rPr>
            <sz val="9"/>
            <color indexed="81"/>
            <rFont val="Tahoma"/>
            <family val="2"/>
          </rPr>
          <t>Huomioikaa kaikki ympäristöt (kehitys, testaus, tuotanto) ja tukevien palveluiden palvelinkustannukset</t>
        </r>
      </text>
    </comment>
    <comment ref="D30" authorId="0" shapeId="0" xr:uid="{00000000-0006-0000-1300-000004000000}">
      <text>
        <r>
          <rPr>
            <sz val="9"/>
            <color indexed="81"/>
            <rFont val="Tahoma"/>
            <family val="2"/>
          </rPr>
          <t>Konsolidoidun järjestelmän vaatimat yhteydet, ei koko verkkokulut</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Tekijä</author>
  </authors>
  <commentList>
    <comment ref="C8" authorId="0" shapeId="0" xr:uid="{00000000-0006-0000-1400-000001000000}">
      <text>
        <r>
          <rPr>
            <b/>
            <sz val="9"/>
            <color indexed="81"/>
            <rFont val="Tahoma"/>
            <family val="2"/>
          </rPr>
          <t>Tekijä:</t>
        </r>
        <r>
          <rPr>
            <sz val="9"/>
            <color indexed="81"/>
            <rFont val="Tahoma"/>
            <family val="2"/>
          </rPr>
          <t xml:space="preserve">
Jos ei jo tehty osana maakunnan käynnistyssuunnittelua. Jos on, kustannuslaji voidaan pitää jo toteutuneena kuluna (ns. sunk cost) ja sitä ei tarvitse huomioida.</t>
        </r>
      </text>
    </comment>
    <comment ref="D15" authorId="0" shapeId="0" xr:uid="{00000000-0006-0000-1400-000002000000}">
      <text>
        <r>
          <rPr>
            <sz val="9"/>
            <color indexed="81"/>
            <rFont val="Tahoma"/>
            <family val="2"/>
          </rPr>
          <t>HUOM. Määrittelyjä tehdään maakuntavalmistelun yhteydessä. Esim. sosiaalipuolella tehdään kansalliset määrittelyt osin määrää.</t>
        </r>
      </text>
    </comment>
    <comment ref="D29" authorId="0" shapeId="0" xr:uid="{00000000-0006-0000-1400-000003000000}">
      <text>
        <r>
          <rPr>
            <sz val="9"/>
            <color indexed="81"/>
            <rFont val="Tahoma"/>
            <family val="2"/>
          </rPr>
          <t>Huomioikaa kaikki ympäristöt (kehitys, testaus, tuotanto) ja tukevien palveluiden palvelinkustannukset</t>
        </r>
      </text>
    </comment>
    <comment ref="D30" authorId="0" shapeId="0" xr:uid="{00000000-0006-0000-1400-000004000000}">
      <text>
        <r>
          <rPr>
            <sz val="9"/>
            <color indexed="81"/>
            <rFont val="Tahoma"/>
            <family val="2"/>
          </rPr>
          <t>Konsolidoidun järjestelmän vaatimat yhteydet, ei koko verkkokulut</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Tekijä</author>
  </authors>
  <commentList>
    <comment ref="C8" authorId="0" shapeId="0" xr:uid="{00000000-0006-0000-1500-000001000000}">
      <text>
        <r>
          <rPr>
            <b/>
            <sz val="9"/>
            <color indexed="81"/>
            <rFont val="Tahoma"/>
            <family val="2"/>
          </rPr>
          <t>Tekijä:</t>
        </r>
        <r>
          <rPr>
            <sz val="9"/>
            <color indexed="81"/>
            <rFont val="Tahoma"/>
            <family val="2"/>
          </rPr>
          <t xml:space="preserve">
Jos ei jo tehty osana maakunnan käynnistyssuunnittelua. Jos on, kustannuslaji voidaan pitää jo toteutuneena kuluna (ns. sunk cost) ja sitä ei tarvitse huomioida.</t>
        </r>
      </text>
    </comment>
    <comment ref="D15" authorId="0" shapeId="0" xr:uid="{00000000-0006-0000-1500-000002000000}">
      <text>
        <r>
          <rPr>
            <sz val="9"/>
            <color indexed="81"/>
            <rFont val="Tahoma"/>
            <family val="2"/>
          </rPr>
          <t>HUOM. Määrittelyjä tehdään maakuntavalmistelun yhteydessä. Esim. sosiaalipuolella tehdään kansalliset määrittelyt osin määrää.</t>
        </r>
      </text>
    </comment>
    <comment ref="D29" authorId="0" shapeId="0" xr:uid="{00000000-0006-0000-1500-000003000000}">
      <text>
        <r>
          <rPr>
            <sz val="9"/>
            <color indexed="81"/>
            <rFont val="Tahoma"/>
            <family val="2"/>
          </rPr>
          <t>Huomioikaa kaikki ympäristöt (kehitys, testaus, tuotanto) ja tukevien palveluiden palvelinkustannukset</t>
        </r>
      </text>
    </comment>
    <comment ref="D30" authorId="0" shapeId="0" xr:uid="{00000000-0006-0000-1500-000004000000}">
      <text>
        <r>
          <rPr>
            <sz val="9"/>
            <color indexed="81"/>
            <rFont val="Tahoma"/>
            <family val="2"/>
          </rPr>
          <t>Konsolidoidun järjestelmän vaatimat yhteydet, ei koko verkkokulut</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Tekijä</author>
  </authors>
  <commentList>
    <comment ref="C8" authorId="0" shapeId="0" xr:uid="{00000000-0006-0000-1600-000001000000}">
      <text>
        <r>
          <rPr>
            <b/>
            <sz val="9"/>
            <color indexed="81"/>
            <rFont val="Tahoma"/>
            <family val="2"/>
          </rPr>
          <t>Tekijä:</t>
        </r>
        <r>
          <rPr>
            <sz val="9"/>
            <color indexed="81"/>
            <rFont val="Tahoma"/>
            <family val="2"/>
          </rPr>
          <t xml:space="preserve">
Jos ei jo tehty osana maakunnan käynnistyssuunnittelua. Jos on, kustannuslaji voidaan pitää jo toteutuneena kuluna (ns. sunk cost) ja sitä ei tarvitse huomioida.</t>
        </r>
      </text>
    </comment>
    <comment ref="D15" authorId="0" shapeId="0" xr:uid="{00000000-0006-0000-1600-000002000000}">
      <text>
        <r>
          <rPr>
            <sz val="9"/>
            <color indexed="81"/>
            <rFont val="Tahoma"/>
            <family val="2"/>
          </rPr>
          <t>HUOM. Määrittelyjä tehdään maakuntavalmistelun yhteydessä. Esim. sosiaalipuolella tehdään kansalliset määrittelyt osin määrää.</t>
        </r>
      </text>
    </comment>
    <comment ref="D29" authorId="0" shapeId="0" xr:uid="{00000000-0006-0000-1600-000003000000}">
      <text>
        <r>
          <rPr>
            <sz val="9"/>
            <color indexed="81"/>
            <rFont val="Tahoma"/>
            <family val="2"/>
          </rPr>
          <t>Huomioikaa kaikki ympäristöt (kehitys, testaus, tuotanto) ja tukevien palveluiden palvelinkustannukset</t>
        </r>
      </text>
    </comment>
    <comment ref="D30" authorId="0" shapeId="0" xr:uid="{00000000-0006-0000-1600-000004000000}">
      <text>
        <r>
          <rPr>
            <sz val="9"/>
            <color indexed="81"/>
            <rFont val="Tahoma"/>
            <family val="2"/>
          </rPr>
          <t>Konsolidoidun järjestelmän vaatimat yhteydet, ei koko verkkokulut</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Tekijä</author>
  </authors>
  <commentList>
    <comment ref="C8" authorId="0" shapeId="0" xr:uid="{00000000-0006-0000-1700-000001000000}">
      <text>
        <r>
          <rPr>
            <b/>
            <sz val="9"/>
            <color indexed="81"/>
            <rFont val="Tahoma"/>
            <family val="2"/>
          </rPr>
          <t>Tekijä:</t>
        </r>
        <r>
          <rPr>
            <sz val="9"/>
            <color indexed="81"/>
            <rFont val="Tahoma"/>
            <family val="2"/>
          </rPr>
          <t xml:space="preserve">
Jos ei jo tehty osana maakunnan käynnistyssuunnittelua. Jos on, kustannuslaji voidaan pitää jo toteutuneena kuluna (ns. sunk cost) ja sitä ei tarvitse huomioida.</t>
        </r>
      </text>
    </comment>
    <comment ref="D15" authorId="0" shapeId="0" xr:uid="{00000000-0006-0000-1700-000002000000}">
      <text>
        <r>
          <rPr>
            <sz val="9"/>
            <color indexed="81"/>
            <rFont val="Tahoma"/>
            <family val="2"/>
          </rPr>
          <t>HUOM. Määrittelyjä tehdään maakuntavalmistelun yhteydessä. Esim. sosiaalipuolella tehdään kansalliset määrittelyt osin määrää.</t>
        </r>
      </text>
    </comment>
    <comment ref="D29" authorId="0" shapeId="0" xr:uid="{00000000-0006-0000-1700-000003000000}">
      <text>
        <r>
          <rPr>
            <sz val="9"/>
            <color indexed="81"/>
            <rFont val="Tahoma"/>
            <family val="2"/>
          </rPr>
          <t>Huomioikaa kaikki ympäristöt (kehitys, testaus, tuotanto) ja tukevien palveluiden palvelinkustannukset</t>
        </r>
      </text>
    </comment>
    <comment ref="D30" authorId="0" shapeId="0" xr:uid="{00000000-0006-0000-1700-000004000000}">
      <text>
        <r>
          <rPr>
            <sz val="9"/>
            <color indexed="81"/>
            <rFont val="Tahoma"/>
            <family val="2"/>
          </rPr>
          <t>Konsolidoidun järjestelmän vaatimat yhteydet, ei koko verkkokulut</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Tekijä</author>
  </authors>
  <commentList>
    <comment ref="C8" authorId="0" shapeId="0" xr:uid="{00000000-0006-0000-1800-000001000000}">
      <text>
        <r>
          <rPr>
            <b/>
            <sz val="9"/>
            <color indexed="81"/>
            <rFont val="Tahoma"/>
            <family val="2"/>
          </rPr>
          <t>Tekijä:</t>
        </r>
        <r>
          <rPr>
            <sz val="9"/>
            <color indexed="81"/>
            <rFont val="Tahoma"/>
            <family val="2"/>
          </rPr>
          <t xml:space="preserve">
Jos ei jo tehty osana maakunnan käynnistyssuunnittelua. Jos on, kustannuslaji voidaan pitää jo toteutuneena kuluna (ns. sunk cost) ja sitä ei tarvitse huomioida.</t>
        </r>
      </text>
    </comment>
    <comment ref="D15" authorId="0" shapeId="0" xr:uid="{00000000-0006-0000-1800-000002000000}">
      <text>
        <r>
          <rPr>
            <sz val="9"/>
            <color indexed="81"/>
            <rFont val="Tahoma"/>
            <family val="2"/>
          </rPr>
          <t>HUOM. Määrittelyjä tehdään maakuntavalmistelun yhteydessä. Esim. sosiaalipuolella tehdään kansalliset määrittelyt osin määrää.</t>
        </r>
      </text>
    </comment>
    <comment ref="D29" authorId="0" shapeId="0" xr:uid="{00000000-0006-0000-1800-000003000000}">
      <text>
        <r>
          <rPr>
            <sz val="9"/>
            <color indexed="81"/>
            <rFont val="Tahoma"/>
            <family val="2"/>
          </rPr>
          <t>Huomioikaa kaikki ympäristöt (kehitys, testaus, tuotanto) ja tukevien palveluiden palvelinkustannukset</t>
        </r>
      </text>
    </comment>
    <comment ref="D30" authorId="0" shapeId="0" xr:uid="{00000000-0006-0000-1800-000004000000}">
      <text>
        <r>
          <rPr>
            <sz val="9"/>
            <color indexed="81"/>
            <rFont val="Tahoma"/>
            <family val="2"/>
          </rPr>
          <t>Konsolidoidun järjestelmän vaatimat yhteydet, ei koko verkkokulut</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Tekijä</author>
  </authors>
  <commentList>
    <comment ref="C8" authorId="0" shapeId="0" xr:uid="{00000000-0006-0000-1900-000001000000}">
      <text>
        <r>
          <rPr>
            <b/>
            <sz val="9"/>
            <color indexed="81"/>
            <rFont val="Tahoma"/>
            <family val="2"/>
          </rPr>
          <t>Tekijä:</t>
        </r>
        <r>
          <rPr>
            <sz val="9"/>
            <color indexed="81"/>
            <rFont val="Tahoma"/>
            <family val="2"/>
          </rPr>
          <t xml:space="preserve">
Jos ei jo tehty osana maakunnan käynnistyssuunnittelua. Jos on, kustannuslaji voidaan pitää jo toteutuneena kuluna (ns. sunk cost) ja sitä ei tarvitse huomioida.</t>
        </r>
      </text>
    </comment>
    <comment ref="D15" authorId="0" shapeId="0" xr:uid="{00000000-0006-0000-1900-000002000000}">
      <text>
        <r>
          <rPr>
            <sz val="9"/>
            <color indexed="81"/>
            <rFont val="Tahoma"/>
            <family val="2"/>
          </rPr>
          <t>HUOM. Määrittelyjä tehdään maakuntavalmistelun yhteydessä. Esim. sosiaalipuolella tehdään kansalliset määrittelyt osin määrää.</t>
        </r>
      </text>
    </comment>
    <comment ref="D29" authorId="0" shapeId="0" xr:uid="{00000000-0006-0000-1900-000003000000}">
      <text>
        <r>
          <rPr>
            <sz val="9"/>
            <color indexed="81"/>
            <rFont val="Tahoma"/>
            <family val="2"/>
          </rPr>
          <t>Huomioikaa kaikki ympäristöt (kehitys, testaus, tuotanto) ja tukevien palveluiden palvelinkustannukset</t>
        </r>
      </text>
    </comment>
    <comment ref="D30" authorId="0" shapeId="0" xr:uid="{00000000-0006-0000-1900-000004000000}">
      <text>
        <r>
          <rPr>
            <sz val="9"/>
            <color indexed="81"/>
            <rFont val="Tahoma"/>
            <family val="2"/>
          </rPr>
          <t>Konsolidoidun järjestelmän vaatimat yhteydet, ei koko verkkokulut</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Tekijä</author>
  </authors>
  <commentList>
    <comment ref="D20" authorId="0" shapeId="0" xr:uid="{00000000-0006-0000-1B00-000001000000}">
      <text>
        <r>
          <rPr>
            <b/>
            <sz val="9"/>
            <color indexed="81"/>
            <rFont val="Tahoma"/>
            <family val="2"/>
          </rPr>
          <t>Tekijä:</t>
        </r>
        <r>
          <rPr>
            <sz val="9"/>
            <color indexed="81"/>
            <rFont val="Tahoma"/>
            <family val="2"/>
          </rPr>
          <t xml:space="preserve">
Huom. Tässä on oletus, että muutoksessa rakennetaan tätä korvaava muutos, eli esim. yhteys Kelan valinnanvapausjärjestelmään.</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Tekijä</author>
  </authors>
  <commentList>
    <comment ref="D20" authorId="0" shapeId="0" xr:uid="{00000000-0006-0000-1E00-000001000000}">
      <text>
        <r>
          <rPr>
            <b/>
            <sz val="9"/>
            <color indexed="81"/>
            <rFont val="Tahoma"/>
            <family val="2"/>
          </rPr>
          <t>Tekijä:</t>
        </r>
        <r>
          <rPr>
            <sz val="9"/>
            <color indexed="81"/>
            <rFont val="Tahoma"/>
            <family val="2"/>
          </rPr>
          <t xml:space="preserve">
Huom. Tässä on oletus, että muutoksessa rakennetaan tätä korvaava muutos, eli esim. yhteys Kelan valinnanvapausjärjestelmään.</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Tekijä</author>
  </authors>
  <commentList>
    <comment ref="D20" authorId="0" shapeId="0" xr:uid="{00000000-0006-0000-2000-000001000000}">
      <text>
        <r>
          <rPr>
            <b/>
            <sz val="9"/>
            <color indexed="81"/>
            <rFont val="Tahoma"/>
            <family val="2"/>
          </rPr>
          <t>Tekijä:</t>
        </r>
        <r>
          <rPr>
            <sz val="9"/>
            <color indexed="81"/>
            <rFont val="Tahoma"/>
            <family val="2"/>
          </rPr>
          <t xml:space="preserve">
Huom. Tässä on oletus, että muutoksessa rakennetaan tätä korvaava muutos, eli esim. yhteys Kelan valinnanvapausjärjestelmään.</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Tekijä</author>
  </authors>
  <commentList>
    <comment ref="D20" authorId="0" shapeId="0" xr:uid="{00000000-0006-0000-2100-000001000000}">
      <text>
        <r>
          <rPr>
            <b/>
            <sz val="9"/>
            <color indexed="81"/>
            <rFont val="Tahoma"/>
            <family val="2"/>
          </rPr>
          <t>Tekijä:</t>
        </r>
        <r>
          <rPr>
            <sz val="9"/>
            <color indexed="81"/>
            <rFont val="Tahoma"/>
            <family val="2"/>
          </rPr>
          <t xml:space="preserve">
Huom. Tässä on oletus, että muutoksessa rakennetaan tätä korvaava muutos, eli esim. yhteys Kelan valinnanvapausjärjestelmään.</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Tekijä</author>
  </authors>
  <commentList>
    <comment ref="D20" authorId="0" shapeId="0" xr:uid="{00000000-0006-0000-2200-000001000000}">
      <text>
        <r>
          <rPr>
            <b/>
            <sz val="9"/>
            <color indexed="81"/>
            <rFont val="Tahoma"/>
            <family val="2"/>
          </rPr>
          <t>Tekijä:</t>
        </r>
        <r>
          <rPr>
            <sz val="9"/>
            <color indexed="81"/>
            <rFont val="Tahoma"/>
            <family val="2"/>
          </rPr>
          <t xml:space="preserve">
Huom. Tässä on oletus, että muutoksessa rakennetaan tätä korvaava muutos, eli esim. yhteys Kelan valinnanvapausjärjestelmään.</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Tekijä</author>
  </authors>
  <commentList>
    <comment ref="D20" authorId="0" shapeId="0" xr:uid="{00000000-0006-0000-2300-000001000000}">
      <text>
        <r>
          <rPr>
            <b/>
            <sz val="9"/>
            <color indexed="81"/>
            <rFont val="Tahoma"/>
            <family val="2"/>
          </rPr>
          <t>Tekijä:</t>
        </r>
        <r>
          <rPr>
            <sz val="9"/>
            <color indexed="81"/>
            <rFont val="Tahoma"/>
            <family val="2"/>
          </rPr>
          <t xml:space="preserve">
Huom. Tässä on oletus, että muutoksessa rakennetaan tätä korvaava muutos, eli esim. yhteys Kelan valinnanvapausjärjestelmään.</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Tekijä</author>
  </authors>
  <commentList>
    <comment ref="D20" authorId="0" shapeId="0" xr:uid="{00000000-0006-0000-2400-000001000000}">
      <text>
        <r>
          <rPr>
            <b/>
            <sz val="9"/>
            <color indexed="81"/>
            <rFont val="Tahoma"/>
            <family val="2"/>
          </rPr>
          <t>Tekijä:</t>
        </r>
        <r>
          <rPr>
            <sz val="9"/>
            <color indexed="81"/>
            <rFont val="Tahoma"/>
            <family val="2"/>
          </rPr>
          <t xml:space="preserve">
Huom. Tässä on oletus, että muutoksessa rakennetaan tätä korvaava muutos, eli esim. yhteys Kelan valinnanvapausjärjestelmään.</t>
        </r>
      </text>
    </comment>
  </commentList>
</comments>
</file>

<file path=xl/comments20.xml><?xml version="1.0" encoding="utf-8"?>
<comments xmlns="http://schemas.openxmlformats.org/spreadsheetml/2006/main" xmlns:mc="http://schemas.openxmlformats.org/markup-compatibility/2006" xmlns:xr="http://schemas.microsoft.com/office/spreadsheetml/2014/revision" mc:Ignorable="xr">
  <authors>
    <author>Tekijä</author>
  </authors>
  <commentList>
    <comment ref="D20" authorId="0" shapeId="0" xr:uid="{00000000-0006-0000-2500-000001000000}">
      <text>
        <r>
          <rPr>
            <b/>
            <sz val="9"/>
            <color indexed="81"/>
            <rFont val="Tahoma"/>
            <family val="2"/>
          </rPr>
          <t>Tekijä:</t>
        </r>
        <r>
          <rPr>
            <sz val="9"/>
            <color indexed="81"/>
            <rFont val="Tahoma"/>
            <family val="2"/>
          </rPr>
          <t xml:space="preserve">
Huom. Tässä on oletus, että muutoksessa rakennetaan tätä korvaava muutos, eli esim. yhteys Kelan valinnanvapausjärjestelmään.</t>
        </r>
      </text>
    </comment>
  </commentList>
</comments>
</file>

<file path=xl/comments21.xml><?xml version="1.0" encoding="utf-8"?>
<comments xmlns="http://schemas.openxmlformats.org/spreadsheetml/2006/main" xmlns:mc="http://schemas.openxmlformats.org/markup-compatibility/2006" xmlns:xr="http://schemas.microsoft.com/office/spreadsheetml/2014/revision" mc:Ignorable="xr">
  <authors>
    <author>Tekijä</author>
  </authors>
  <commentList>
    <comment ref="D20" authorId="0" shapeId="0" xr:uid="{00000000-0006-0000-2600-000001000000}">
      <text>
        <r>
          <rPr>
            <b/>
            <sz val="9"/>
            <color indexed="81"/>
            <rFont val="Tahoma"/>
            <family val="2"/>
          </rPr>
          <t>Tekijä:</t>
        </r>
        <r>
          <rPr>
            <sz val="9"/>
            <color indexed="81"/>
            <rFont val="Tahoma"/>
            <family val="2"/>
          </rPr>
          <t xml:space="preserve">
Huom. Tässä on oletus, että muutoksessa rakennetaan tätä korvaava muutos, eli esim. yhteys Kelan valinnanvapausjärjestelmään.</t>
        </r>
      </text>
    </comment>
  </commentList>
</comments>
</file>

<file path=xl/sharedStrings.xml><?xml version="1.0" encoding="utf-8"?>
<sst xmlns="http://schemas.openxmlformats.org/spreadsheetml/2006/main" count="2357" uniqueCount="367">
  <si>
    <t>Tietojärjestelmän nimi</t>
  </si>
  <si>
    <t>Vuosi</t>
  </si>
  <si>
    <t>Kustannukset yhteensä</t>
  </si>
  <si>
    <t>Kokonaiskustannukset</t>
  </si>
  <si>
    <t>Diskonttotekijä</t>
  </si>
  <si>
    <t>Yhteensä</t>
  </si>
  <si>
    <t>Vuosittaiset kustannukset</t>
  </si>
  <si>
    <t>Työaikaa vuodessa</t>
  </si>
  <si>
    <t>Työpäivässä tunteja</t>
  </si>
  <si>
    <t>Päiviä</t>
  </si>
  <si>
    <t>Kontaktit</t>
  </si>
  <si>
    <t>Käynnit</t>
  </si>
  <si>
    <t>Muut kontaktit</t>
  </si>
  <si>
    <t>Asiakaskäyntien määrä sosiaalihuollon toimipisteissä</t>
  </si>
  <si>
    <t>Sosiaalihuollon työntekijän käynnit asiakkaalla</t>
  </si>
  <si>
    <t>Peruttaamatta jääneiden käyntien määrä</t>
  </si>
  <si>
    <t>Hoitojaksojen määrä</t>
  </si>
  <si>
    <t>Vastaanotettujen lähetteiden määrä</t>
  </si>
  <si>
    <t>Potilaspuheluiden määrä</t>
  </si>
  <si>
    <t>Sosiaalihuollon päätösten määrä</t>
  </si>
  <si>
    <t>Sosiaalihuollon selvitysten määrä</t>
  </si>
  <si>
    <t>Laboratoriotutkimusten määrä</t>
  </si>
  <si>
    <t>Kuvantamistutkimusten määrä</t>
  </si>
  <si>
    <t>Titteli</t>
  </si>
  <si>
    <t>Lääkäri (sis. Kaikki erikoisalat)</t>
  </si>
  <si>
    <t>Sosiaalityöntekijä</t>
  </si>
  <si>
    <t>Sosiaalihuollon muu työntekijä</t>
  </si>
  <si>
    <t>Hammaslääkäri</t>
  </si>
  <si>
    <t>Keskimääräiset yksikkökustannukset</t>
  </si>
  <si>
    <t>Toiminto</t>
  </si>
  <si>
    <t>Keskimääräinen yksikkökustannus</t>
  </si>
  <si>
    <t>Työaika</t>
  </si>
  <si>
    <t>Keskimääräinen hoitopäivähinta (Vuodeosasto)</t>
  </si>
  <si>
    <t>Yksikkö</t>
  </si>
  <si>
    <t>Keskeiset oletukset</t>
  </si>
  <si>
    <t>Värikoodit</t>
  </si>
  <si>
    <t>Otsikko</t>
  </si>
  <si>
    <t>Huom!</t>
  </si>
  <si>
    <t>Laskelmaan vietävä tieto</t>
  </si>
  <si>
    <t>Kustannus työpäivää kohden</t>
  </si>
  <si>
    <t>Kustannus työtuntia kohden</t>
  </si>
  <si>
    <t>Kustannus työminuuttia kohden</t>
  </si>
  <si>
    <t>Investointikustannukset</t>
  </si>
  <si>
    <t>Kokonaiskustannukset - poistuvat nykykustannukset</t>
  </si>
  <si>
    <t>Kustannus-hyötyanalyysi - nopea hyötyjen realisoituminen</t>
  </si>
  <si>
    <t>Kustannus-hyötyanalyysi - hidas hyötyjen realisoituminen</t>
  </si>
  <si>
    <t>Kuvaajat sisältäen nopean ja hitaan hyötyjen realisoitumisen</t>
  </si>
  <si>
    <t>Hyötyjen realisoituminen - nopea</t>
  </si>
  <si>
    <t>Hyötyjen realisoituminen - hidas</t>
  </si>
  <si>
    <t>Nettonykyarvo</t>
  </si>
  <si>
    <t>Laboratoriotutkimus</t>
  </si>
  <si>
    <t>Kuvantamistutkimus</t>
  </si>
  <si>
    <t>Lisenssikustannus</t>
  </si>
  <si>
    <t>Käyttö- ja sovelluspalvelukustannus</t>
  </si>
  <si>
    <t xml:space="preserve">Investointikustannus </t>
  </si>
  <si>
    <t>Kokonaiskustannus</t>
  </si>
  <si>
    <t>Lisenssikustannukset</t>
  </si>
  <si>
    <t xml:space="preserve">Investointikustannukset </t>
  </si>
  <si>
    <t>Toteutus</t>
  </si>
  <si>
    <t xml:space="preserve"> </t>
  </si>
  <si>
    <t>Järjestelmän nimi</t>
  </si>
  <si>
    <t>Nykyinen omistajataho</t>
  </si>
  <si>
    <t>Kuvaus toteutuksesta (konsolidointi/integraatio/tms.; laajuus; sisältö; muuta)</t>
  </si>
  <si>
    <t>Lisätiedot</t>
  </si>
  <si>
    <t>(lisää tai poista rivejä tarvittaessa)</t>
  </si>
  <si>
    <t>Perustelut muutokselle ja tavoiteltu toiminnallinen tila muutoksen päätteeksi</t>
  </si>
  <si>
    <t xml:space="preserve">Kuvaus järjestelmästä </t>
  </si>
  <si>
    <t>Järjestelmän toimittaja / sopimuskumppani</t>
  </si>
  <si>
    <t>Toiminnallisuusalue</t>
  </si>
  <si>
    <t>Käyttö- ja ylläpito-kustannus</t>
  </si>
  <si>
    <t>Sovelluspalvelukustannukset</t>
  </si>
  <si>
    <t>Infrastruktuuri- ja käyttöpalvelukustannukset</t>
  </si>
  <si>
    <t>ICT-muutoksen epäsuorat kustannukset</t>
  </si>
  <si>
    <t>Hankekustannukset</t>
  </si>
  <si>
    <t>Sovelluskustannukset</t>
  </si>
  <si>
    <t>Kokonaiskustannukset yhteensä</t>
  </si>
  <si>
    <t xml:space="preserve">Vuosi </t>
  </si>
  <si>
    <t>Kustannuslaji</t>
  </si>
  <si>
    <t>Tarkennus kustannuslajiin</t>
  </si>
  <si>
    <t>Tehtävä tms. tarkennus</t>
  </si>
  <si>
    <t>Kustannukset</t>
  </si>
  <si>
    <t>Uuden muutostilanteen hyötypotentiaalit</t>
  </si>
  <si>
    <t>Taloudelliset hyödyt</t>
  </si>
  <si>
    <t>Laadulliset hyödyt</t>
  </si>
  <si>
    <t>Tuottavuushyödyt</t>
  </si>
  <si>
    <t>Poistuvat investointikulut</t>
  </si>
  <si>
    <t>Poistuvat käyttö- ja ylläpitokulut</t>
  </si>
  <si>
    <t>Asiakashyödyt</t>
  </si>
  <si>
    <t>Prosessihyödyt</t>
  </si>
  <si>
    <t>Henkilöstöhyödyt</t>
  </si>
  <si>
    <t>Teknologiahyödyt</t>
  </si>
  <si>
    <t>Investointi-kustannukset</t>
  </si>
  <si>
    <t>1</t>
  </si>
  <si>
    <t xml:space="preserve">Kuvaus muutoksesta: </t>
  </si>
  <si>
    <t xml:space="preserve">Nykyisten järjestelmien osalta koituvat kustannukset </t>
  </si>
  <si>
    <t>Käyttö- ja sovelluspalvel-ukustannukset</t>
  </si>
  <si>
    <t>Ohjesivu kustannus-hyötyanalyysille</t>
  </si>
  <si>
    <t xml:space="preserve">Analyysi vaiheistuu seuraavasti: </t>
  </si>
  <si>
    <t>Välilehden nimi</t>
  </si>
  <si>
    <t>Välilehden tarkoitus</t>
  </si>
  <si>
    <t>Kartoittaa nykyiset järjestelmät ja valita konsolidointeja ja muita muutoksia vaativat järjestelmät jatkotarkasteluun</t>
  </si>
  <si>
    <t>Konsolidointi- ja muutoshankkeiden aikataulutus</t>
  </si>
  <si>
    <t>(lisää tai poista sarakkeita/rivejä tarvittaessa)</t>
  </si>
  <si>
    <t>Muut investointikustannukset</t>
  </si>
  <si>
    <t>Muut Investointikustannukset</t>
  </si>
  <si>
    <t>ICT-toimintamallin muutos</t>
  </si>
  <si>
    <t>ESH/PTH/SOS/MUU</t>
  </si>
  <si>
    <t>Uuden tilanteen mukaiset jatkuvat kustannukset</t>
  </si>
  <si>
    <t>Konsolidaatio- ja muutoshankeet</t>
  </si>
  <si>
    <t>Muut jatkuvat kustannukset</t>
  </si>
  <si>
    <t>Valmistelu ja esisuunnittelu</t>
  </si>
  <si>
    <t>Suunnittelu ja määrittely</t>
  </si>
  <si>
    <t>Alasajokustannukset</t>
  </si>
  <si>
    <r>
      <rPr>
        <b/>
        <sz val="9"/>
        <color theme="1"/>
        <rFont val="Arial"/>
        <family val="2"/>
      </rPr>
      <t>Nykytilan kartoitus</t>
    </r>
    <r>
      <rPr>
        <sz val="9"/>
        <color theme="1"/>
        <rFont val="Arial"/>
        <family val="2"/>
      </rPr>
      <t xml:space="preserve">
- Projektiin osallistujien kartoitus
- Organisaatioiden nykytilan kartoitus
- Toimintaprosessien nykytilan kuvaus
- Nykyisten järjestelmien ja toimittajien selvitys
- Vanhojen APTJ:ien kartoitus
- Muiden tietojärjestelmien kartoitus
- Tietotekninen ympäristö
- Liittymien kartoitus
- ICT-tukipalvelujen nykytilan selvitys (tuottajat)
- Nykyisten järjestelmien sopimusten kartoitus
- Nykyisten järjestelmien kustannusten kartoitus</t>
    </r>
  </si>
  <si>
    <r>
      <rPr>
        <b/>
        <sz val="9"/>
        <color theme="1"/>
        <rFont val="Arial"/>
        <family val="2"/>
      </rPr>
      <t>Alustava projektisuunnittelma</t>
    </r>
    <r>
      <rPr>
        <sz val="9"/>
        <color theme="1"/>
        <rFont val="Arial"/>
        <family val="2"/>
      </rPr>
      <t xml:space="preserve">
- Maakunnan tietohallintostrategian luominen
- Samanaikaisten projektien kartoitus
- Projektin tavoitteiden ja hyötyjen kuvaus
- Alustava projektisuunnittelu
- Rahoituksen suunnittelu</t>
    </r>
  </si>
  <si>
    <r>
      <rPr>
        <b/>
        <sz val="9"/>
        <color theme="1"/>
        <rFont val="Arial"/>
        <family val="2"/>
      </rPr>
      <t>Projektin käynnistäminen</t>
    </r>
    <r>
      <rPr>
        <sz val="9"/>
        <color theme="1"/>
        <rFont val="Arial"/>
        <family val="2"/>
      </rPr>
      <t xml:space="preserve">
- Projektin omistajan ja ohjausryhmän nimeäminen
- Projektin vaiheistus
- Projektin organisointi
- Sote-prosessien omistajien nimeäminen
- Toiminnallisten työryhmien määrittely ja resurssisuunnitelma
- Muiden hankkeiden huomiointi
- Projektin tavoitteiden tarkentaminen
- Päätös projektin aloittamisesta</t>
    </r>
  </si>
  <si>
    <r>
      <t xml:space="preserve">Projektin suunnittelu
</t>
    </r>
    <r>
      <rPr>
        <sz val="9"/>
        <color theme="1"/>
        <rFont val="Arial"/>
        <family val="2"/>
      </rPr>
      <t>- Kehittämistarpeiden kartoitus
- Sote-organisaation määrittely - palvelujen tuottajat
- Järjestelmien vaatimusten huomiointi soten toimintaprosesseissa
- Sote toimintaprosessien harmonisointi
- Järjestäjän tietojärjestelmätarpeiden määrittely
- Teknisen ympäristön suunnittelu
- Sovellusten harmonisoinnin suunnittelu
- Tarvittavien tietojen konvertoinnin suunnttelu
- Vanhojen APTJ tietojen katselun ja tietokantojen siirron suunnittelu
- Liittymien suunnittelu
- Laskutuksen, tilastoinnin ja raportoinnin suunnittelu
- Tietosuojan ja tietoturvan suunnittelu
- Testaussuunnitelman laatiminen</t>
    </r>
  </si>
  <si>
    <r>
      <rPr>
        <b/>
        <sz val="9"/>
        <color theme="1"/>
        <rFont val="Arial"/>
        <family val="2"/>
      </rPr>
      <t>Projektin- ja muutoksenhallinta</t>
    </r>
    <r>
      <rPr>
        <sz val="9"/>
        <color theme="1"/>
        <rFont val="Arial"/>
        <family val="2"/>
      </rPr>
      <t xml:space="preserve">
- Projektin virallinen aloitus
- Projektisuunnitelman tarkennukset ja tehtävät listaus
- H-hetken suunnitelma
- Viestintäsuunnitelman ja koulutussuunnitelman tarkennus
- Viestintä
- Koulutus</t>
    </r>
  </si>
  <si>
    <r>
      <rPr>
        <b/>
        <sz val="9"/>
        <color theme="1"/>
        <rFont val="Arial"/>
        <family val="2"/>
      </rPr>
      <t xml:space="preserve">Tuki &amp; ylläpito
</t>
    </r>
    <r>
      <rPr>
        <sz val="9"/>
        <color theme="1"/>
        <rFont val="Arial"/>
        <family val="2"/>
      </rPr>
      <t>- Tehostettu tuki tuotannon aloituksen jälkeen
- Tuen ja ylläpidon aloitus</t>
    </r>
  </si>
  <si>
    <r>
      <rPr>
        <b/>
        <sz val="9"/>
        <color theme="1"/>
        <rFont val="Arial"/>
        <family val="2"/>
      </rPr>
      <t>Käyttöönoton viimeistely</t>
    </r>
    <r>
      <rPr>
        <sz val="9"/>
        <color theme="1"/>
        <rFont val="Arial"/>
        <family val="2"/>
      </rPr>
      <t xml:space="preserve">
- Mahdolliset korjaukset esim. taustoissa
- Käyttökatkon aikaisten tietojen kirjaus oikean rekisterinpitäjän järjestelmään
- Laskutuksen ja raportoinnin toimenpiteet vanhan organisaation osalta</t>
    </r>
  </si>
  <si>
    <r>
      <rPr>
        <b/>
        <sz val="9"/>
        <color theme="1"/>
        <rFont val="Arial"/>
        <family val="2"/>
      </rPr>
      <t>Luovutus</t>
    </r>
    <r>
      <rPr>
        <sz val="9"/>
        <color theme="1"/>
        <rFont val="Arial"/>
        <family val="2"/>
      </rPr>
      <t xml:space="preserve">
- Kokemusten ja palautteen keruu
- Kehitettävien asioiden sopiminen
- Loppuraportti
- Projektin päättäminen</t>
    </r>
  </si>
  <si>
    <t>Muut vuosittaiset kustannukset</t>
  </si>
  <si>
    <t>Muutettavissa oleva parametri (yhteenvetosivulla)</t>
  </si>
  <si>
    <t>Huomautus tai tarkennus</t>
  </si>
  <si>
    <t>Parametrit hyötyjen laskemiseksi</t>
  </si>
  <si>
    <t>Väestöpohja</t>
  </si>
  <si>
    <t>Tunteja</t>
  </si>
  <si>
    <r>
      <t xml:space="preserve">Keskimääräiset työntekijäkustannukset </t>
    </r>
    <r>
      <rPr>
        <sz val="11"/>
        <color theme="1"/>
        <rFont val="Calibri"/>
        <family val="2"/>
        <scheme val="minor"/>
      </rPr>
      <t>(sis. Palkat, sivukulut ym.)</t>
    </r>
  </si>
  <si>
    <t>Huom! Hyödynnetty arvioituja keskisuuren sairaanhoitopiirin kustannuksia, jotka oletetaan olevan keskimääräisiä valtakunnallisia lukuja</t>
  </si>
  <si>
    <r>
      <t xml:space="preserve">Työntekijäkustanus vuodessa </t>
    </r>
    <r>
      <rPr>
        <sz val="11"/>
        <color theme="0"/>
        <rFont val="Calibri"/>
        <family val="2"/>
        <scheme val="minor"/>
      </rPr>
      <t>(Kekimääräinen, säännöllinen työaika)</t>
    </r>
  </si>
  <si>
    <t>Hammashoitaja/suuhygienisti</t>
  </si>
  <si>
    <t>Käynti (Hammasääkäri, sis. tutkimukset)</t>
  </si>
  <si>
    <t>Käynti (Hammashoitaja/suuhygienisti, sis. tutkimukset)</t>
  </si>
  <si>
    <t>Käynti (Lääkäri, ilman tutkimuksia)</t>
  </si>
  <si>
    <t>Käynti (Hoitaja, ilman tutkimuksia)</t>
  </si>
  <si>
    <t>Käynti (Muut)</t>
  </si>
  <si>
    <t>Käyntimäärät</t>
  </si>
  <si>
    <t>Käynti</t>
  </si>
  <si>
    <t>Käyntimäärä/asukas</t>
  </si>
  <si>
    <t xml:space="preserve">Asumishoitopäivät </t>
  </si>
  <si>
    <t>Laitoshoitopäivät (vuodeosasta tai vastaava)</t>
  </si>
  <si>
    <t>Käyntien määrä (lääkäri)</t>
  </si>
  <si>
    <t>Käyntien määrä (hammaslääkäri)</t>
  </si>
  <si>
    <t>Käyntien määrä (hoitaja), Huom. ml. kotikäynnit</t>
  </si>
  <si>
    <t>Käyntien määrä (hammashoitaja ja suuhygienisti)</t>
  </si>
  <si>
    <t>Käyntien määrä (Muut)</t>
  </si>
  <si>
    <t>Erikoissairaanhoidon poliklinikkakäyntien määrä</t>
  </si>
  <si>
    <t>Moniammatillisten asikassuunnitelmien määrä</t>
  </si>
  <si>
    <t>Infrastruktuuri</t>
  </si>
  <si>
    <t>Käyttöpalvelut</t>
  </si>
  <si>
    <t>Ohjelmistolisenssit</t>
  </si>
  <si>
    <t>Muut lisenssit</t>
  </si>
  <si>
    <r>
      <t xml:space="preserve">Hankinta ja kilpailuttaminen
</t>
    </r>
    <r>
      <rPr>
        <sz val="9"/>
        <color theme="1"/>
        <rFont val="Arial"/>
        <family val="2"/>
      </rPr>
      <t xml:space="preserve"> - Tietopyynnön laadinta
 - Kilpailijakartoitukset
 - Tarjouspyynnön valmistelu
 - Proof of Concept (toimittajademot)
 - Toimittajan valinta
 - Hankintajulkaisut</t>
    </r>
  </si>
  <si>
    <t>Kustannusten vuosikasvu</t>
  </si>
  <si>
    <r>
      <rPr>
        <b/>
        <sz val="9"/>
        <color theme="1"/>
        <rFont val="Arial"/>
        <family val="2"/>
      </rPr>
      <t>Tietojen arkistointi</t>
    </r>
    <r>
      <rPr>
        <sz val="9"/>
        <color theme="1"/>
        <rFont val="Arial"/>
        <family val="2"/>
      </rPr>
      <t xml:space="preserve">
- Asiakas- ja potilastietojen arkisotinti</t>
    </r>
  </si>
  <si>
    <r>
      <rPr>
        <b/>
        <sz val="9"/>
        <color theme="1"/>
        <rFont val="Arial"/>
        <family val="2"/>
      </rPr>
      <t>Sopimusten päättämiskustannukset</t>
    </r>
    <r>
      <rPr>
        <sz val="9"/>
        <color theme="1"/>
        <rFont val="Arial"/>
        <family val="2"/>
      </rPr>
      <t xml:space="preserve">
- Nykytoimittajien sopimusten päättämiskustannusket
- Laitteistojen ym. lunastamiskustannukset</t>
    </r>
  </si>
  <si>
    <t>KONSOLIDAATIO 1</t>
  </si>
  <si>
    <t>KONSOLIDAATIO 2</t>
  </si>
  <si>
    <t>KONSOLIDAATIO 3</t>
  </si>
  <si>
    <t>KONSOLIDAATIO 4</t>
  </si>
  <si>
    <t>KONSOLIDAATIO 5</t>
  </si>
  <si>
    <t>KONSOLIDAATIO 6</t>
  </si>
  <si>
    <t>KONSOLIDAATIO 7</t>
  </si>
  <si>
    <t>KONSOLIDAATIO 8</t>
  </si>
  <si>
    <t>KONSOLIDAATIO 9</t>
  </si>
  <si>
    <t>KONSOLIDAATIO 1
Kuvaus muutoksesta:</t>
  </si>
  <si>
    <t>KONSOLIDAATIO 2
Kuvaus muutoksesta:</t>
  </si>
  <si>
    <t>KONSOLIDAATIO 3
Kuvaus muutoksesta:</t>
  </si>
  <si>
    <t>KONSOLIDAATIO 4
Kuvaus muutoksesta:</t>
  </si>
  <si>
    <t>KONSOLIDAATIO 5
Kuvaus muutoksesta:</t>
  </si>
  <si>
    <t>KONSOLIDAATIO 6
Kuvaus muutoksesta:</t>
  </si>
  <si>
    <t>KONSOLIDAATIO 7
Kuvaus muutoksesta:</t>
  </si>
  <si>
    <t>KONSOLIDAATIO 8
Kuvaus muutoksesta:</t>
  </si>
  <si>
    <t>KONSOLIDAATIO 9
Kuvaus muutoksesta:</t>
  </si>
  <si>
    <t>KONSOLIDAATIONRO:</t>
  </si>
  <si>
    <t>Konsolidaatio 1</t>
  </si>
  <si>
    <t>Konsolidaatio 2</t>
  </si>
  <si>
    <t>Konsolidaatio 3</t>
  </si>
  <si>
    <t>Konsolidaatio 4</t>
  </si>
  <si>
    <t>Konsolidaatio 5</t>
  </si>
  <si>
    <t>Konsolidaatio 6</t>
  </si>
  <si>
    <t>Konsolidaatio 7</t>
  </si>
  <si>
    <t>Konsolidaatio 8</t>
  </si>
  <si>
    <t>Konsolidaatio 9</t>
  </si>
  <si>
    <t xml:space="preserve">Konsolidaationro: </t>
  </si>
  <si>
    <t>Konsolidaation aloittamis-ajankohta</t>
  </si>
  <si>
    <t>Konsolidaation valmistumis-ajankohta</t>
  </si>
  <si>
    <t>Konsolidaation alaisten järjestelmien nykyinen kustannuskehitys</t>
  </si>
  <si>
    <t>Konsolidaation vaihe</t>
  </si>
  <si>
    <r>
      <rPr>
        <b/>
        <sz val="9"/>
        <color theme="1"/>
        <rFont val="Arial"/>
        <family val="2"/>
      </rPr>
      <t>Konsolidaationhallinta ja käyttäjätuki</t>
    </r>
    <r>
      <rPr>
        <sz val="9"/>
        <color theme="1"/>
        <rFont val="Arial"/>
        <family val="2"/>
      </rPr>
      <t xml:space="preserve">
- Tiedotuksen ja viestinnän suunnittelu
- Koulutusten suunnittelu
- Maakunnan sote-järjestelmien tuen ja ylläpidon suunnittelu</t>
    </r>
  </si>
  <si>
    <r>
      <rPr>
        <b/>
        <sz val="9"/>
        <color theme="1"/>
        <rFont val="Arial"/>
        <family val="2"/>
      </rPr>
      <t>Vanhojen järjestelmien alasajo</t>
    </r>
    <r>
      <rPr>
        <sz val="9"/>
        <color theme="1"/>
        <rFont val="Arial"/>
        <family val="2"/>
      </rPr>
      <t xml:space="preserve">
- Järjestelmien sulkeminen
- Tuki- ja ylläpitopalvelujen lopettaminen
- Infrastruktuuripalveluiden alasajo ja purku</t>
    </r>
  </si>
  <si>
    <t>Aloitusvuosi</t>
  </si>
  <si>
    <r>
      <rPr>
        <b/>
        <sz val="9"/>
        <color theme="1"/>
        <rFont val="Arial"/>
        <family val="2"/>
      </rPr>
      <t>Tekninen toteutus</t>
    </r>
    <r>
      <rPr>
        <sz val="9"/>
        <color theme="1"/>
        <rFont val="Arial"/>
        <family val="2"/>
      </rPr>
      <t xml:space="preserve">
- Käytössä olevien APTJ:ien tietohuoltoselvitys ja -korjaukset
- Tietohuoltoselvitykset käytössä olevissa APTJ:ssa, jos versio vaihtuu sekä korjaustoimenpiteet
- Alueellisen ICT-infran rakentaminen
- Testiympäristön pystytys
- APTJ taustojen rakentaminen ja testaus testiympäristössä
- Integraatioiden rakentaminen ja testaus
- Koulutusympäristön rakentaminen ja testaus
- Tuotantoympäristön rakentaminen ja testaus</t>
    </r>
  </si>
  <si>
    <r>
      <rPr>
        <b/>
        <sz val="9"/>
        <color theme="1"/>
        <rFont val="Arial"/>
        <family val="2"/>
      </rPr>
      <t>Toiminnallinen määrittely</t>
    </r>
    <r>
      <rPr>
        <sz val="9"/>
        <color theme="1"/>
        <rFont val="Arial"/>
        <family val="2"/>
      </rPr>
      <t xml:space="preserve">
- Soten toimintaprosessien kuvaus ja päätöksenteko
- Roolien ja käyttöoikeuksien määrittely
- Tuotannon ylläpidon ja tuen vastuiden tarkennus
-Palveluluokkien yhtenäistäminen</t>
    </r>
  </si>
  <si>
    <r>
      <rPr>
        <b/>
        <sz val="9"/>
        <color theme="1"/>
        <rFont val="Arial"/>
        <family val="2"/>
      </rPr>
      <t xml:space="preserve">Käyttöönotto 
</t>
    </r>
    <r>
      <rPr>
        <sz val="9"/>
        <color theme="1"/>
        <rFont val="Arial"/>
        <family val="2"/>
      </rPr>
      <t>- Tuotantoympäristön käyttöönoton valmistelu
- Päätös tuotannon aloittamisesta
- Tuotannon aloituksen valmistelut
- Käyttökatkon aloitus
- Manuaaliset asiakkaan tehtävät ennen tuotannon aloitusta
- Tarvittavien tietojen konvertointi ja testaus
- Manuaalinen tietojen siirto</t>
    </r>
  </si>
  <si>
    <t>Hyödyt</t>
  </si>
  <si>
    <t>Tarkennus hyötylajiin</t>
  </si>
  <si>
    <t>Hyötylaji</t>
  </si>
  <si>
    <t>Muu tarkennus (tarvittaessa)</t>
  </si>
  <si>
    <t>Hyödyt yhteensä</t>
  </si>
  <si>
    <t>Taloudellinen hyöty</t>
  </si>
  <si>
    <t>Tuottavuushyöty</t>
  </si>
  <si>
    <t>Sähköinen ja yhdenmukainen ajanvarausjärjestelmä säästää henkilökunnan ja asiakkaiden aikaa</t>
  </si>
  <si>
    <t>Laboratorio- ja kuvantamiskustannukset pienentyvät, kun on yhteneväinen järjestelmä (määrät tippuvat; samat tulokset käytettävissä maakunnan toimijoiden välillä)</t>
  </si>
  <si>
    <t>Nykyjärjestelmien käyttö- ja ylläpitokustannukset sisältäen lisenssikustannukset</t>
  </si>
  <si>
    <t xml:space="preserve">Asiakaspalvelun tehostuminen kun potilaan tiedot ovat ajan tasalla yhdessä järjestelmässä </t>
  </si>
  <si>
    <t>Vastaanottokäyntien määrien vähentyminen ja tehostuminen kun potilaan tiedot ovat ajan tasalla yhdessä järjestelmässä</t>
  </si>
  <si>
    <t>Hoitoviiveitä ja vuodeosastopäiviä on mahdollista vähentää tehokkaan jatkohoidon järjestelyn kautta kun esimerkiksi tietojärjestelmä uusitaan kokonaan tai järjestelmäintegraatiot kohentuvat (mahdollisesti jopa sosiaali- ja terveydenhuollon välillä)</t>
  </si>
  <si>
    <t xml:space="preserve">Hoidon laadun ja potilasturvallisuuden paraneminen kun asiakastiedot ovat tietojärjestelmissä yhteneväiset ja ajan tasalla </t>
  </si>
  <si>
    <t>Resurssisuunnittelun tehostuminen yhteneväisten tietojärjestelmien myötä</t>
  </si>
  <si>
    <t>Tietojärjestelmien kehittäminen helpottuu ja tehostuu, kun tietojärjestelmäkanta on yhdenmukaisempi</t>
  </si>
  <si>
    <t>Mahdollisuus toteuttaa sote- ja maakuntauudistuksen tavoitteita tietojärjestelmäuudistuksen tukemana</t>
  </si>
  <si>
    <t xml:space="preserve">Palveluiden integraatiota sosiaali- ja terveydenhuollon välillä on mahdollista tehostaa tietojärjestelmäratkaisujen avulla </t>
  </si>
  <si>
    <t>Toiminnan kustannusten seuranta tehostuu yhdenmukaisempien tietojärjestelmien avulla</t>
  </si>
  <si>
    <t>Asiakastyytyväisyyden kasvu esimerkiksi turhien palveluviiveiden poistumisella sekä ajantasaisten asiakastietojen myötä maakunnan sisällä (esimerkiksi tarve toimittaa magneettikuva hoitotaholta toiselle asiakkaan toimesta poistuu)</t>
  </si>
  <si>
    <t>Hoidon vaikuttavuuden paraneminen esimerkiksi hoidon kohdentamisen ja vaikuttavuuden seurannan paranemisen myötä, myös esimerkiksi aikainen puuttuminen mahdollistuu tietojärjestelmien yhteneväisyyden paranemisen myötä</t>
  </si>
  <si>
    <t>Palvelutuotannon prosessia on mahdollista kehittää hallinnollisella taholla tehokkaammaksi, kun yhtenäisemmät tietojärjestelmä tukevat ohjausta ja ratkaisujen tekoa (esimerkiksi palveluiden koordinointi osoitettavissa yhdelle taholle, vaikka tuottajia olisi useita)</t>
  </si>
  <si>
    <t>Henkilöstön työtyytyväisyys kohentuu usean tekijän yhteissummana, esimerkiksi hoidon vaikuttavuuden ja hoitojonojen purkautumisen myötä, mitä tietojärjestelmien yhteneväisyys edistää</t>
  </si>
  <si>
    <t>Palveluprosessien laadun ja tuottavuuden parantuminen yhteneväisen asiakastiedon ja järjestelmäkannan takia (esimerkiksi laajemmat tiedot päätöksenteon tueksi saatavilla, laadunvarmistuksen tehostuminen)</t>
  </si>
  <si>
    <t>Esimerkkejä laskentatavoista hyödyn euromääräiseksi konkretisoimiseksi</t>
  </si>
  <si>
    <t>Säästö mitataan työajassa, esim. 5 min per päivä per työntekijä</t>
  </si>
  <si>
    <t xml:space="preserve">Säästö mitataan työajassa, esim. 1 h per raportti </t>
  </si>
  <si>
    <t xml:space="preserve">Säästö mitataan työajassa, esim. 5 min per päivä per työntekijä </t>
  </si>
  <si>
    <t xml:space="preserve">Säästö mitataan tutkimusmäärissä, esim. 10 % laboratorio- ja kuvantamistutkimusten kappalemääristä </t>
  </si>
  <si>
    <t xml:space="preserve">Toiminnan harmonisointi maakunnan parhaan käytännön mukaisesti tai täysin uuteen tehokkaaseen toimintatapaan, mistä voi syntyä kustannussäästöjä </t>
  </si>
  <si>
    <t xml:space="preserve">Säästö mitataan hoitopäivien käytön määrissä, esim. 1 % per vuosi </t>
  </si>
  <si>
    <t xml:space="preserve">Säästö mitataan työajassa, esim. 1 h per kustannusraportti </t>
  </si>
  <si>
    <t>Laadullinen hyöty</t>
  </si>
  <si>
    <t>Laadullinen hyöty; Konkretisoitavissa esimerkiksi potilasmaksujen kasvamisen mallintamisella (esim. 1 % per vuosi)</t>
  </si>
  <si>
    <t>Laadullinen hyöty; konkretisoitavissa esimerkiksi säästöillä tietyistä kalliista hoidoista ja leikkauksista tai moniongelmaisten vuosittaisten kulujen vähenemisellä (%)</t>
  </si>
  <si>
    <t>Laadullinen hyöty; konkretisoitavissa esimerkiksi moniongelmaisten vuosittaisten kulujen vähenemisellä (%)</t>
  </si>
  <si>
    <t>Laadullinen hyöty; Konkretisoitavissa esimerkiksi säästyneenä työaikana (min per päivä per hallinnon työntekijä)</t>
  </si>
  <si>
    <t>Laadullinen hyöty; Konkretisoitavissa esimerkiksi säästyneenä työaikana (min per päivä per esimies)</t>
  </si>
  <si>
    <t>Laadullinen hyöty; Konkretisoitavissa esimerkiksi sairauspoissaolojen vähentymisenä (% vuodessa)</t>
  </si>
  <si>
    <t>Alueelliset ja tuottajakohtaiset ICT-resurssit voidaan kohdentaa uudistuvia työ- ja palveluprosesseja tukeviin ratkaisuihin</t>
  </si>
  <si>
    <t>Laadullinen hyöty; Konkretisoitavissa esimerkiksi osuutena kehittämiskuluista (%)</t>
  </si>
  <si>
    <t>Hyötyjen laskenta per konsolidaatio</t>
  </si>
  <si>
    <t>Käyttäjämäärät (henkilöstö)</t>
  </si>
  <si>
    <t xml:space="preserve">Kustannukset, jotka varattaisiin sote- ja maakuntauudistuksen vaatimiin muutoksiin nykyisellä järjestelmäkokoonpanolla. Muutoksia ovat esimerkiksi Kanta-integraatiot, Kelan valinnanvapausjärjestelmä sekä integraatiot maakunnan toiminnanohjauksen järjestelmiin tai vastaaviin (kuten UNA-ydin). (Lisää tarvittaessa erittelyrivejä järjestelmäkohtaisesti.) </t>
  </si>
  <si>
    <t>Hoito- ja asiakassuhteiden vahvistuminen palvelutuottajan ja asiakkaan välillä tehokkaamman asiakaspalvelun ja hoitoon pääsyn mahdollistamana (mahdollisuus rakentaa aidosti yhden luukun toimintaperiaatteet jne.)</t>
  </si>
  <si>
    <t>Laadullinen hyöty; Konkretisoitavissa esimerkiksi potilasmaksujen laskemisen mallintamisella (esim. 1 % per vuosi), vuokratyövoiman käytön vähenemisellä (% tai € per vuosi) tai vuosikustannusten kasvun taittumisella (% tai €)</t>
  </si>
  <si>
    <t>Maakunnan väestöpohja:</t>
  </si>
  <si>
    <t>Väestö ja käyttäjämäärät</t>
  </si>
  <si>
    <t>Kirjautuminen eri järjestelmiin on nopeaa yhtenäisillä käyttäjätunnuksilla ja kirjautumisjärjestelmillä maakunnan sisällä, mikä säästää henkilökunnan aikaa</t>
  </si>
  <si>
    <t>Raportoinnin laadinnan ja sen kautta toiminnan ohjattavuuden tehostuminen kun lähdejärjestelmät ovat yhteneväisiä ja niitä voidaan kehittää yhteneväisesti</t>
  </si>
  <si>
    <t>Potilaan tietojen yhteneväisyyden parantuminen, mikä säästää aikaa hoitotilanteissa, tehostaa hoitoon ohjauksesta ja parantaa mahdollisuuksia ennaltaehkäisyssä</t>
  </si>
  <si>
    <t>Mahdollisuus rakentaa integraatio  tai täysin konsolidoitu järjestelmä esimerkiksi perusterveydenhuollon ja erikoissairaanhoidon välille, mikä voi nopeuttaa tiedonsaamista hoitotilanteissa ja potilaan ohjauksessa</t>
  </si>
  <si>
    <t>Nykyjärjestelmiin kohdentuvat investointitarpeet (muut kuin lakisääteiset muutokset, esim. versiopäivitykset tai toiminnan kehittämiseen liittyvät)</t>
  </si>
  <si>
    <t>Laadullinen hyöty; konkretisoitavissa esimerkiksi vahingonkorvausmaksujen laskemisella, asiakastyytyväisyyden paranemisella tai turhien asiakaskäyntien/hoitojen vähenemisellä</t>
  </si>
  <si>
    <r>
      <t xml:space="preserve">Verkot &amp; valokuidut
</t>
    </r>
    <r>
      <rPr>
        <sz val="9"/>
        <color theme="1"/>
        <rFont val="Arial"/>
        <family val="2"/>
      </rPr>
      <t>- Runkoverkko ja yhteydet toimipisteiden välillä
- Toimipisteiden sisäiset yhteydet
- Verkkolaitteet</t>
    </r>
  </si>
  <si>
    <r>
      <t xml:space="preserve">Konesalit &amp; palvelimet
</t>
    </r>
    <r>
      <rPr>
        <sz val="9"/>
        <color theme="1"/>
        <rFont val="Arial"/>
        <family val="2"/>
      </rPr>
      <t>- Omat konesalit, palvelimet
- Konesalien sisäiset yhteydet
- Konesalien oheistekniikka (sähkö, jäähdytys)</t>
    </r>
  </si>
  <si>
    <r>
      <rPr>
        <b/>
        <sz val="9"/>
        <color theme="1"/>
        <rFont val="Arial"/>
        <family val="2"/>
      </rPr>
      <t>Henkilöstömuutokset ICT-toiminnassa</t>
    </r>
    <r>
      <rPr>
        <sz val="9"/>
        <color theme="1"/>
        <rFont val="Arial"/>
        <family val="2"/>
      </rPr>
      <t xml:space="preserve">
- Roolit
- Tehtävät
- ICT-organisaatio</t>
    </r>
  </si>
  <si>
    <t>SaaS-palvelumaksut</t>
  </si>
  <si>
    <t xml:space="preserve">PaaS-palvelumaksut </t>
  </si>
  <si>
    <t>Muut sovelluskustannukset</t>
  </si>
  <si>
    <r>
      <rPr>
        <b/>
        <sz val="9"/>
        <color theme="1"/>
        <rFont val="Arial"/>
        <family val="2"/>
      </rPr>
      <t>Käyttöpalvelut</t>
    </r>
    <r>
      <rPr>
        <sz val="9"/>
        <color theme="1"/>
        <rFont val="Arial"/>
        <family val="2"/>
      </rPr>
      <t xml:space="preserve">
- Pilvipalvelut / IaaS
- Toimittajan tarjoama palvelin/konesalikapasiteetti
- Palveluiden/palvelimien/kapasiteetin operointi ja ylläpito</t>
    </r>
  </si>
  <si>
    <t>Muutoskustannukset</t>
  </si>
  <si>
    <r>
      <t>M</t>
    </r>
    <r>
      <rPr>
        <b/>
        <sz val="9"/>
        <color theme="1"/>
        <rFont val="Arial"/>
        <family val="2"/>
      </rPr>
      <t>uut nykyisten järjestelmien alasajokustannukset</t>
    </r>
  </si>
  <si>
    <t>Jälkiseuranta ja ylläpito (kertaluonteinen)</t>
  </si>
  <si>
    <t>Sovellusylläpito- ja tukipalvelut</t>
  </si>
  <si>
    <r>
      <t xml:space="preserve">Pienkehitys ja lakisääteiset muutokset
</t>
    </r>
    <r>
      <rPr>
        <sz val="9"/>
        <color theme="1"/>
        <rFont val="Arial"/>
        <family val="2"/>
      </rPr>
      <t>-Arvio vuosittaisista investoinneista</t>
    </r>
  </si>
  <si>
    <t>Arkistointikustannukset</t>
  </si>
  <si>
    <t>Arkistoinnin jatkuvat kustannukset</t>
  </si>
  <si>
    <r>
      <t xml:space="preserve">Vanhojen asiakas- ja potilastietojen arkistointi
</t>
    </r>
    <r>
      <rPr>
        <sz val="9"/>
        <color theme="1"/>
        <rFont val="Arial"/>
        <family val="2"/>
      </rPr>
      <t>-Jatkuvat kustannukset, riippuen arkisotintitavasta</t>
    </r>
  </si>
  <si>
    <t>lääkäriä</t>
  </si>
  <si>
    <t>Arvioitu säästö per lääkäri</t>
  </si>
  <si>
    <t>minuuttia per päivä</t>
  </si>
  <si>
    <t>päivää per vuosi</t>
  </si>
  <si>
    <t>SÄÄSTÖ YHTEENSÄ</t>
  </si>
  <si>
    <t>Päällekkäisten tutkimusten vähentyminen</t>
  </si>
  <si>
    <t>Järjestelmämuutoksen hyötypotentiaalit</t>
  </si>
  <si>
    <t>Päivystyspotilaita yhteensä maakunnassa</t>
  </si>
  <si>
    <t>potilasta</t>
  </si>
  <si>
    <t>Keskimääräinen säästö tutkimuskerroissa</t>
  </si>
  <si>
    <t>Arvioitu säästö</t>
  </si>
  <si>
    <t>Päällekkäisiä tutkimuksia on mahdollista vähentää, kun maakunnan alueella saman järjestelmän käyttäjien keskuudessa asiakastiedot ovat ajantasalla ja mahdollisesti aiemmin tehdyt kuvantamis- ja laboratoriotutkimukset tuloksineen käytettävissä. Hyöty kohdentuu päivystyspotilaille.</t>
  </si>
  <si>
    <t>Muut ICT-toiminnan muutoskustannukset</t>
  </si>
  <si>
    <r>
      <t xml:space="preserve">Muut investointikustannukset
</t>
    </r>
    <r>
      <rPr>
        <sz val="9"/>
        <color theme="1"/>
        <rFont val="Arial"/>
        <family val="2"/>
      </rPr>
      <t>-tilamuutokset, rahoituskustannukset yms.</t>
    </r>
  </si>
  <si>
    <t>Järjestelmien alasajo ja arkistointi</t>
  </si>
  <si>
    <t>Muut nykyisen järjestelmäkokonaisuuden alasajon kustannukset</t>
  </si>
  <si>
    <r>
      <rPr>
        <b/>
        <sz val="9"/>
        <color theme="1"/>
        <rFont val="Arial"/>
        <family val="2"/>
      </rPr>
      <t>ICT-palvelumallin muutokset prosesseihin ja järjestelmiin</t>
    </r>
    <r>
      <rPr>
        <sz val="9"/>
        <color theme="1"/>
        <rFont val="Arial"/>
        <family val="2"/>
      </rPr>
      <t xml:space="preserve">
- Tiketöinti/helpdesk
- Häiriön/vianhallinta
- Muutoksenhallinta
</t>
    </r>
  </si>
  <si>
    <t>Päivitykset ja muut sovelluspalvelukustannukset</t>
  </si>
  <si>
    <r>
      <t xml:space="preserve">Muut vuosittaiset kustannukset
</t>
    </r>
    <r>
      <rPr>
        <sz val="9"/>
        <color theme="1"/>
        <rFont val="Arial"/>
        <family val="2"/>
      </rPr>
      <t>-palvelujenhallinnan kustannukset (esim. oma palvelupäällikkö)
-osuus muista ICT-kustannuksista (helpdesk, yhteiset palvelut</t>
    </r>
  </si>
  <si>
    <t>Yleiskuva</t>
  </si>
  <si>
    <t>ID</t>
  </si>
  <si>
    <t>Tietojärjestelmäalue</t>
  </si>
  <si>
    <t>Kuvaus</t>
  </si>
  <si>
    <t>Tietojärjestelmän vastuutaho/omistaja</t>
  </si>
  <si>
    <t>Hyödyt - kustannukset vuositasolla</t>
  </si>
  <si>
    <t>Hyödyt - kustannukset kumulatiivisesti</t>
  </si>
  <si>
    <t xml:space="preserve">Poistuvat nykykustannukset </t>
  </si>
  <si>
    <t>Nykyjärjestelmien kartoitus</t>
  </si>
  <si>
    <t>Maakunnan alueen nykyjärjestelmät</t>
  </si>
  <si>
    <t>ESIMERKKI</t>
  </si>
  <si>
    <t>2</t>
  </si>
  <si>
    <t>Kustannus-hyötyanalyysin tulosten yhteenveto per konsolidaatio</t>
  </si>
  <si>
    <t>Kustannus-hyötyanalyysin tulosten yhteenveto kaikki konsolidaatiot</t>
  </si>
  <si>
    <t>3</t>
  </si>
  <si>
    <t>4</t>
  </si>
  <si>
    <t>5</t>
  </si>
  <si>
    <r>
      <t xml:space="preserve">Muut vuosittaiset kustannukset
</t>
    </r>
    <r>
      <rPr>
        <sz val="9"/>
        <color theme="1"/>
        <rFont val="Arial"/>
        <family val="2"/>
      </rPr>
      <t>- Palvelujenhallinnan kustannukset (esim. oma palvelupäällikkö)
- Osuus muista ICT-kustannuksista (helpdesk, yhteiset palvelut</t>
    </r>
  </si>
  <si>
    <r>
      <t xml:space="preserve">Vanhojen asiakas- ja potilastietojen arkistointi
</t>
    </r>
    <r>
      <rPr>
        <sz val="9"/>
        <color theme="1"/>
        <rFont val="Arial"/>
        <family val="2"/>
      </rPr>
      <t>- Jatkuvat kustannukset, riippuen arkisotintitavasta</t>
    </r>
  </si>
  <si>
    <r>
      <t xml:space="preserve">Pienkehitys ja lakisääteiset muutokset
</t>
    </r>
    <r>
      <rPr>
        <sz val="9"/>
        <color theme="1"/>
        <rFont val="Arial"/>
        <family val="2"/>
      </rPr>
      <t>- Arvio vuosittaisista investoinneista</t>
    </r>
  </si>
  <si>
    <t>Hoitaja (sis. Kaikki hoitaja-ammattiryhmät)</t>
  </si>
  <si>
    <t>Käyntimäärä skaalattuna</t>
  </si>
  <si>
    <t>Jatkuvien kustannusten poistuva osuus</t>
  </si>
  <si>
    <t>Poistuvat kertaluontoiset investoinnit</t>
  </si>
  <si>
    <t>6</t>
  </si>
  <si>
    <t>7</t>
  </si>
  <si>
    <t>8</t>
  </si>
  <si>
    <t>9</t>
  </si>
  <si>
    <t>ESH/PTH/SOS/STH/MUU</t>
  </si>
  <si>
    <t>Poistuvat nykykustannukset yhteensä</t>
  </si>
  <si>
    <t>Sosiaalihuollon ammattilaisten  ajansäästö</t>
  </si>
  <si>
    <t xml:space="preserve">Ammattilaisten aikaa on säästettävissä järjestelmäkonsolidaation perusteella. Säästö syntyy yhdenmukaisten ja ajantasaisten asiakastietojen kautta. Säästöksi on arvioitu 15 ja 5  min per päivä. </t>
  </si>
  <si>
    <t>Ammattilaisten määrä</t>
  </si>
  <si>
    <t>Sosiaalihuollon ammattilainen (laajasti kirjaava)</t>
  </si>
  <si>
    <t>Sosiaalihuollon muu ammattilainen</t>
  </si>
  <si>
    <t>Ammattilaisten keskimääräinen minuuttipalkka</t>
  </si>
  <si>
    <t>Arvioitu säästö per ammattilainen</t>
  </si>
  <si>
    <t>minuuttia per päivä (laajasti kirjaava)</t>
  </si>
  <si>
    <t>minuuttia per päivä (muu ammattilainen)</t>
  </si>
  <si>
    <t xml:space="preserve">Nämä voidaan huomioida joko välilehdellä 3.2 tai arvioimalla säästöt tälle välilehdelle. </t>
  </si>
  <si>
    <t xml:space="preserve">Nämä voidaan huomioida joko  välilehdellä 3.2 tai arvioimalla säästöt tälle välilehdelle. </t>
  </si>
  <si>
    <t>Hoitohenkilökunnan ajansäästö</t>
  </si>
  <si>
    <t>hoitajaa</t>
  </si>
  <si>
    <t xml:space="preserve">Henkilökunnan määrä </t>
  </si>
  <si>
    <t>Henkilökunnan keskimääräinen minuuttipalkka</t>
  </si>
  <si>
    <t>lääkäri per minuutti</t>
  </si>
  <si>
    <t>hoitaja per minuutti</t>
  </si>
  <si>
    <t>Poistuvat nykykustannukset (ICT)</t>
  </si>
  <si>
    <t>Taloudelliset hyödyt (toiminta)</t>
  </si>
  <si>
    <t>Laadulliset hyödyt (ICT ja toiminta)</t>
  </si>
  <si>
    <t>1. Nykyjärjestelmien kartoitus</t>
  </si>
  <si>
    <t>2. Konsolidointien aikataulutus</t>
  </si>
  <si>
    <t>3.0 Kust.-hyöty-yhteenveto Kaikki</t>
  </si>
  <si>
    <t>3.1 Järjestelmien nykykulut</t>
  </si>
  <si>
    <t>3.2 Nykykulut aikajana</t>
  </si>
  <si>
    <t>3.3. Muutoksen ja uudet kust.</t>
  </si>
  <si>
    <t>3.4 Hyödyt yhteenveto</t>
  </si>
  <si>
    <t>3.5 Hyötyparametrit</t>
  </si>
  <si>
    <t>3.0.1 Kust.-hyöty-yhteenveto K1</t>
  </si>
  <si>
    <t>Välilehdellä 1. listattujen järjestelmien nykykulut syötetään tälle välilehdelle.</t>
  </si>
  <si>
    <t>3.3.1 Kustannukset K1</t>
  </si>
  <si>
    <t>3.3.1 Kustannukset K1 Esimerkki</t>
  </si>
  <si>
    <t>3.4.1 Hyödyt K1</t>
  </si>
  <si>
    <t>Edellisen välilehden tietojen sekä ennakoidun kulujen kasvuprosentin perusteella projisoidaan nykyjärjestelmien kustannuksia tulevaisuuteen. Tälle välilehdelle voi myös syöttää tiedossa olevat suuremmat kertaluontoiset investoinnit (esim. integraatiot Kelan valinnanvapausjärjestelmään). Tällä välilehdellä voidaan myös säätää nykykulujen poistumisaikataulu.</t>
  </si>
  <si>
    <t>Hyötylaskelmissa käytettävät parametrit on kerätty tälle välilehdelle, jolloin muutokset propoagoituvat kaikkialle kerralla.</t>
  </si>
  <si>
    <t>Maakunnat ovat keränneet tietoja siirtyvistä järjestelmistä maakuntavalmistelun yhteydessä. Jos tiedot on kerätty JHS179 liite 5 välilehdelle "Tietojärjestelmäsalkku", voi tiedot kopioida suoraan tähän välilehteen. Muussa tapauksessa tulee tarkistaa, että sarakkeet menevät oikein.</t>
  </si>
  <si>
    <t>Muutoksen ja uudet kustannukset</t>
  </si>
  <si>
    <t>Kustannusten laskenta per konsolidaatio</t>
  </si>
  <si>
    <t>Osa välilehdistä on suojattu tahattomia muutoksia vastaan. Tämän lukituksen voi poistaa, mikäli ilmenee tarve muuttaa kaavoja. Lähtökohtaisesti pitäisi pärjätä tällä hetkellä muokattavien solujen avulla.</t>
  </si>
  <si>
    <t>3.4.1.1 Tal.hyöty K1.1</t>
  </si>
  <si>
    <t>Esimerkki erillisestä välilehdestä, jolle yksittäinen hyöty on laskettu auki ja taustaolettamukset kirjattu.</t>
  </si>
  <si>
    <t>Konsolidoinnin alaiset nykyjärjestelmät</t>
  </si>
  <si>
    <t>Apuväline konsolidointien aikataulun ja kokonaisuuksien hahmottamiseen. Kustannus-hyötylaskelma ei edellytä tämän välilehden käyttöä.</t>
  </si>
  <si>
    <t>Yhteenvetosivu kustannuksista ja hyödyistä sisältäen kaikki (1-9) konsolidointit</t>
  </si>
  <si>
    <t>Yhteenvetosivu konsolidointi 1:n kustannuksista ja hyödyistä. Vastaavat sivut löytyvät kaikille yhdeksälle konsolidointille, osa sivuista on piilotettu!</t>
  </si>
  <si>
    <t>Yhteenveto konsolidointihankkeen kustannuksista sekä uuden järjestelmän jatkuvista kustannuksista.</t>
  </si>
  <si>
    <t>Välilehti, jolle täytetään konsolidointihankkeen kustannuksia vaiheittain ja aihealueittain, sekä uuden järjestelmän jatkuvat kustannukset. Kaikki tiedot täytetään erikseen joka vuodelle, jolloin voidaan huomioida poikkeamia sekä myös jaktuvien kustannusten kasvu ajan myötä. Vastaavat sivut löytyvät kaikille yhdeksälle konsolidointille, osa sivuista on piilotettu!</t>
  </si>
  <si>
    <t>Esimerkinomaisesti täytetty konsolidointihankkeen ja uuden järjestelmän jaktuvia kustannuksia kuvaava välilehti.</t>
  </si>
  <si>
    <t>Yhteenveto konsolidoinnin tuottamista hyödyistä per konsolidointi.</t>
  </si>
  <si>
    <t>Yksittäisen konsolidoinnin tuottamat hyödyt, poislukien nykyjärjestelmien poistuvat kustannukset. Tietoja voidaan syöttää joko suoraan tälle välilehdelle tai laskea auki erillisten välilehtien (esim. 3.4.1.1 Tal.hyöty K1.1) avulla, jolloin oletukset ja päättelyketju jäävät näkyviin. Vastaavat sivut löytyvät kaikille yhdeksälle konsolidointille, osa sivuista on piilotettu!</t>
  </si>
  <si>
    <t xml:space="preserve">Lääkäreiden ja hoitajien aikaa on säästettävissä järjestelmäkonsolidaation perusteella. Säästö syntyy yhdenmukaisten ja ajantasaisten potilastietojen kautta. Lääkäreiden määrä vastaa melko tarkasti todellista tilannetta. Säästöksi on arvioitu 10 min per päivä. </t>
  </si>
  <si>
    <t>Tutkimuksen hinta (kpl)</t>
  </si>
  <si>
    <r>
      <t xml:space="preserve">Toteutus </t>
    </r>
    <r>
      <rPr>
        <sz val="9"/>
        <color theme="1"/>
        <rFont val="Arial"/>
        <family val="2"/>
      </rPr>
      <t>(sisältäen myös liitännäisjärjestelmien muutokset)</t>
    </r>
  </si>
  <si>
    <t>Oletus (muutettavissa maakunnan mukaan)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</si>
</sst>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6" formatCode="#,##0\ &quot;€&quot;;[Red]\-#,##0\ &quot;€&quot;"/>
    <numFmt numFmtId="42" formatCode="_-* #,##0\ &quot;€&quot;_-;\-* #,##0\ &quot;€&quot;_-;_-* &quot;-&quot;\ &quot;€&quot;_-;_-@_-"/>
    <numFmt numFmtId="44" formatCode="_-* #,##0.00\ &quot;€&quot;_-;\-* #,##0.00\ &quot;€&quot;_-;_-* &quot;-&quot;??\ &quot;€&quot;_-;_-@_-"/>
    <numFmt numFmtId="164" formatCode="#,##0.00\ &quot;€&quot;"/>
    <numFmt numFmtId="165" formatCode="_(&quot;$&quot;* #,##0.00_);_(&quot;$&quot;* \(#,##0.00\);_(&quot;$&quot;* &quot;-&quot;??_);_(@_)"/>
    <numFmt numFmtId="166" formatCode="[$-409]d\-mmm\-yy;@"/>
    <numFmt numFmtId="167" formatCode="#,##0.0"/>
    <numFmt numFmtId="168" formatCode="_-* #,##0.00\ [$€-40B]_-;\-* #,##0.00\ [$€-40B]_-;_-* &quot;-&quot;??\ [$€-40B]_-;_-@_-"/>
    <numFmt numFmtId="169" formatCode="#,##0\ &quot;€&quot;"/>
  </numFmts>
  <fonts count="43" x14ac:knownFonts="1">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b/>
      <sz val="10"/>
      <name val="Arial"/>
      <family val="2"/>
    </font>
    <font>
      <sz val="10"/>
      <color theme="1"/>
      <name val="Arial"/>
      <family val="2"/>
    </font>
    <font>
      <b/>
      <sz val="12"/>
      <name val="Arial"/>
      <family val="2"/>
    </font>
    <font>
      <b/>
      <sz val="10"/>
      <color theme="1"/>
      <name val="Arial"/>
      <family val="2"/>
    </font>
    <font>
      <sz val="10"/>
      <color theme="1"/>
      <name val="Tahoma"/>
      <family val="2"/>
    </font>
    <font>
      <b/>
      <sz val="14"/>
      <name val="Arial"/>
      <family val="2"/>
    </font>
    <font>
      <b/>
      <sz val="11"/>
      <color theme="0"/>
      <name val="Calibri"/>
      <family val="2"/>
      <scheme val="minor"/>
    </font>
    <font>
      <sz val="11"/>
      <color theme="0"/>
      <name val="Calibri"/>
      <family val="2"/>
      <scheme val="minor"/>
    </font>
    <font>
      <sz val="10"/>
      <color theme="0"/>
      <name val="Arial"/>
      <family val="2"/>
    </font>
    <font>
      <sz val="10"/>
      <color theme="0" tint="-0.499984740745262"/>
      <name val="Arial"/>
      <family val="2"/>
    </font>
    <font>
      <b/>
      <sz val="10"/>
      <color theme="0"/>
      <name val="Arial"/>
      <family val="2"/>
    </font>
    <font>
      <b/>
      <sz val="12"/>
      <color theme="0"/>
      <name val="Arial"/>
      <family val="2"/>
    </font>
    <font>
      <b/>
      <sz val="14"/>
      <color theme="0"/>
      <name val="Arial"/>
      <family val="2"/>
    </font>
    <font>
      <sz val="10"/>
      <color rgb="FFFF0000"/>
      <name val="Arial"/>
      <family val="2"/>
    </font>
    <font>
      <b/>
      <sz val="9"/>
      <color indexed="81"/>
      <name val="Tahoma"/>
      <family val="2"/>
    </font>
    <font>
      <sz val="11"/>
      <color theme="0"/>
      <name val="Arial"/>
      <family val="2"/>
    </font>
    <font>
      <b/>
      <u/>
      <sz val="11"/>
      <color theme="0"/>
      <name val="Arial"/>
      <family val="2"/>
    </font>
    <font>
      <b/>
      <sz val="14"/>
      <color theme="0"/>
      <name val="Calibri"/>
      <family val="2"/>
      <scheme val="minor"/>
    </font>
    <font>
      <i/>
      <sz val="9"/>
      <name val="Arial"/>
      <family val="2"/>
    </font>
    <font>
      <i/>
      <sz val="10"/>
      <name val="Arial"/>
      <family val="2"/>
    </font>
    <font>
      <b/>
      <sz val="14"/>
      <color theme="1"/>
      <name val="Calibri"/>
      <family val="2"/>
      <scheme val="minor"/>
    </font>
    <font>
      <u/>
      <sz val="11"/>
      <color theme="10"/>
      <name val="Calibri"/>
      <family val="2"/>
      <scheme val="minor"/>
    </font>
    <font>
      <b/>
      <sz val="11"/>
      <color theme="1"/>
      <name val="Arial"/>
      <family val="2"/>
    </font>
    <font>
      <sz val="11"/>
      <color theme="1"/>
      <name val="Arial"/>
      <family val="2"/>
    </font>
    <font>
      <sz val="9"/>
      <color theme="1"/>
      <name val="Arial"/>
      <family val="2"/>
    </font>
    <font>
      <b/>
      <sz val="9"/>
      <color theme="0"/>
      <name val="Arial"/>
      <family val="2"/>
    </font>
    <font>
      <b/>
      <sz val="9"/>
      <color theme="1"/>
      <name val="Arial"/>
      <family val="2"/>
    </font>
    <font>
      <b/>
      <sz val="9"/>
      <name val="Arial"/>
      <family val="2"/>
    </font>
    <font>
      <sz val="11"/>
      <color rgb="FFFF0000"/>
      <name val="Calibri"/>
      <family val="2"/>
      <scheme val="minor"/>
    </font>
    <font>
      <b/>
      <sz val="18"/>
      <color theme="5"/>
      <name val="Calibri"/>
      <family val="2"/>
      <scheme val="minor"/>
    </font>
    <font>
      <b/>
      <sz val="11"/>
      <name val="Calibri"/>
      <family val="2"/>
      <scheme val="minor"/>
    </font>
    <font>
      <b/>
      <sz val="18"/>
      <color theme="9"/>
      <name val="Calibri"/>
      <family val="2"/>
      <scheme val="minor"/>
    </font>
    <font>
      <sz val="10"/>
      <color theme="9"/>
      <name val="Arial"/>
      <family val="2"/>
    </font>
    <font>
      <sz val="9"/>
      <color indexed="81"/>
      <name val="Tahoma"/>
      <family val="2"/>
    </font>
    <font>
      <sz val="10"/>
      <name val="Calibri"/>
      <family val="2"/>
      <scheme val="minor"/>
    </font>
    <font>
      <b/>
      <sz val="11"/>
      <color rgb="FFFF0000"/>
      <name val="Calibri"/>
      <family val="2"/>
      <scheme val="minor"/>
    </font>
    <font>
      <b/>
      <sz val="10"/>
      <name val="Calibri"/>
      <family val="2"/>
      <scheme val="minor"/>
    </font>
    <font>
      <sz val="11"/>
      <name val="Calibri"/>
      <family val="2"/>
      <scheme val="minor"/>
    </font>
    <font>
      <sz val="9"/>
      <color indexed="81"/>
      <name val="Tahoma"/>
      <charset val="1"/>
    </font>
  </fonts>
  <fills count="21">
    <fill>
      <patternFill patternType="none"/>
    </fill>
    <fill>
      <patternFill patternType="gray125"/>
    </fill>
    <fill>
      <patternFill patternType="solid">
        <fgColor rgb="FF92D050"/>
        <bgColor indexed="64"/>
      </patternFill>
    </fill>
    <fill>
      <patternFill patternType="solid">
        <fgColor theme="9" tint="0.79998168889431442"/>
        <bgColor indexed="64"/>
      </patternFill>
    </fill>
    <fill>
      <patternFill patternType="solid">
        <fgColor theme="2" tint="-9.9978637043366805E-2"/>
        <bgColor indexed="64"/>
      </patternFill>
    </fill>
    <fill>
      <patternFill patternType="solid">
        <fgColor theme="0"/>
        <bgColor indexed="64"/>
      </patternFill>
    </fill>
    <fill>
      <patternFill patternType="solid">
        <fgColor theme="7" tint="0.59999389629810485"/>
        <bgColor indexed="64"/>
      </patternFill>
    </fill>
    <fill>
      <patternFill patternType="solid">
        <fgColor theme="8" tint="0.59999389629810485"/>
        <bgColor indexed="64"/>
      </patternFill>
    </fill>
    <fill>
      <patternFill patternType="solid">
        <fgColor theme="2"/>
        <bgColor indexed="64"/>
      </patternFill>
    </fill>
    <fill>
      <patternFill patternType="solid">
        <fgColor theme="0" tint="-0.249977111117893"/>
        <bgColor indexed="64"/>
      </patternFill>
    </fill>
    <fill>
      <patternFill patternType="solid">
        <fgColor theme="9"/>
      </patternFill>
    </fill>
    <fill>
      <patternFill patternType="solid">
        <fgColor rgb="FFFFFF00"/>
        <bgColor indexed="64"/>
      </patternFill>
    </fill>
    <fill>
      <patternFill patternType="solid">
        <fgColor theme="0" tint="-4.9989318521683403E-2"/>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9" tint="0.39997558519241921"/>
        <bgColor indexed="64"/>
      </patternFill>
    </fill>
    <fill>
      <patternFill patternType="solid">
        <fgColor theme="9"/>
        <bgColor indexed="64"/>
      </patternFill>
    </fill>
    <fill>
      <patternFill patternType="solid">
        <fgColor theme="7"/>
        <bgColor indexed="64"/>
      </patternFill>
    </fill>
    <fill>
      <patternFill patternType="solid">
        <fgColor theme="4" tint="0.59999389629810485"/>
        <bgColor indexed="64"/>
      </patternFill>
    </fill>
    <fill>
      <patternFill patternType="solid">
        <fgColor theme="0" tint="-0.14999847407452621"/>
        <bgColor indexed="64"/>
      </patternFill>
    </fill>
    <fill>
      <patternFill patternType="solid">
        <fgColor theme="9" tint="0.59999389629810485"/>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right/>
      <top style="thin">
        <color indexed="64"/>
      </top>
      <bottom/>
      <diagonal/>
    </border>
    <border>
      <left/>
      <right style="thin">
        <color indexed="64"/>
      </right>
      <top/>
      <bottom/>
      <diagonal/>
    </border>
    <border>
      <left style="thin">
        <color auto="1"/>
      </left>
      <right/>
      <top style="thin">
        <color auto="1"/>
      </top>
      <bottom/>
      <diagonal/>
    </border>
    <border>
      <left/>
      <right style="thin">
        <color auto="1"/>
      </right>
      <top/>
      <bottom style="thin">
        <color auto="1"/>
      </bottom>
      <diagonal/>
    </border>
    <border>
      <left/>
      <right style="thick">
        <color theme="0"/>
      </right>
      <top/>
      <bottom/>
      <diagonal/>
    </border>
    <border>
      <left style="thick">
        <color theme="0"/>
      </left>
      <right style="thick">
        <color theme="0"/>
      </right>
      <top style="thick">
        <color theme="0"/>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theme="9"/>
      </left>
      <right style="thin">
        <color theme="9"/>
      </right>
      <top style="thin">
        <color theme="9"/>
      </top>
      <bottom style="thin">
        <color theme="9"/>
      </bottom>
      <diagonal/>
    </border>
    <border>
      <left style="thin">
        <color theme="9"/>
      </left>
      <right/>
      <top style="thin">
        <color theme="9"/>
      </top>
      <bottom/>
      <diagonal/>
    </border>
    <border>
      <left/>
      <right style="thin">
        <color theme="9"/>
      </right>
      <top style="thin">
        <color theme="9"/>
      </top>
      <bottom/>
      <diagonal/>
    </border>
    <border>
      <left/>
      <right style="thin">
        <color theme="9"/>
      </right>
      <top/>
      <bottom/>
      <diagonal/>
    </border>
    <border>
      <left/>
      <right style="thin">
        <color theme="9"/>
      </right>
      <top/>
      <bottom style="thin">
        <color theme="9"/>
      </bottom>
      <diagonal/>
    </border>
    <border>
      <left/>
      <right/>
      <top/>
      <bottom style="thin">
        <color theme="9"/>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thin">
        <color indexed="64"/>
      </left>
      <right/>
      <top/>
      <bottom style="medium">
        <color indexed="64"/>
      </bottom>
      <diagonal/>
    </border>
    <border>
      <left/>
      <right style="medium">
        <color indexed="64"/>
      </right>
      <top style="medium">
        <color indexed="64"/>
      </top>
      <bottom style="medium">
        <color indexed="64"/>
      </bottom>
      <diagonal/>
    </border>
  </borders>
  <cellStyleXfs count="13">
    <xf numFmtId="0" fontId="0" fillId="0" borderId="0"/>
    <xf numFmtId="9" fontId="1" fillId="0" borderId="0" applyFont="0" applyFill="0" applyBorder="0" applyAlignment="0" applyProtection="0"/>
    <xf numFmtId="0" fontId="3" fillId="0" borderId="0"/>
    <xf numFmtId="0" fontId="8" fillId="0" borderId="0"/>
    <xf numFmtId="44" fontId="1" fillId="0" borderId="0" applyFont="0" applyFill="0" applyBorder="0" applyAlignment="0" applyProtection="0"/>
    <xf numFmtId="165" fontId="1" fillId="0" borderId="0" applyFont="0" applyFill="0" applyBorder="0" applyAlignment="0" applyProtection="0"/>
    <xf numFmtId="166" fontId="1" fillId="0" borderId="0"/>
    <xf numFmtId="0" fontId="3" fillId="0" borderId="0"/>
    <xf numFmtId="9" fontId="3" fillId="0" borderId="0" applyFont="0" applyFill="0" applyBorder="0" applyAlignment="0" applyProtection="0"/>
    <xf numFmtId="0" fontId="3" fillId="0" borderId="0"/>
    <xf numFmtId="0" fontId="11" fillId="10" borderId="0" applyNumberFormat="0" applyBorder="0" applyAlignment="0" applyProtection="0"/>
    <xf numFmtId="0" fontId="25" fillId="0" borderId="0" applyNumberFormat="0" applyFill="0" applyBorder="0" applyAlignment="0" applyProtection="0"/>
    <xf numFmtId="0" fontId="3" fillId="0" borderId="0" applyProtection="0"/>
  </cellStyleXfs>
  <cellXfs count="299">
    <xf numFmtId="0" fontId="0" fillId="0" borderId="0" xfId="0"/>
    <xf numFmtId="164" fontId="5" fillId="3" borderId="1" xfId="0" applyNumberFormat="1" applyFont="1" applyFill="1" applyBorder="1" applyAlignment="1">
      <alignment vertical="top" wrapText="1"/>
    </xf>
    <xf numFmtId="0" fontId="6" fillId="0" borderId="0" xfId="2" applyFont="1"/>
    <xf numFmtId="0" fontId="3" fillId="0" borderId="0" xfId="2"/>
    <xf numFmtId="164" fontId="5" fillId="3" borderId="5" xfId="0" applyNumberFormat="1" applyFont="1" applyFill="1" applyBorder="1" applyAlignment="1">
      <alignment vertical="top" wrapText="1"/>
    </xf>
    <xf numFmtId="164" fontId="7" fillId="3" borderId="6" xfId="0" applyNumberFormat="1" applyFont="1" applyFill="1" applyBorder="1" applyAlignment="1">
      <alignment vertical="top" wrapText="1"/>
    </xf>
    <xf numFmtId="0" fontId="2" fillId="2" borderId="0" xfId="0" applyFont="1" applyFill="1" applyBorder="1"/>
    <xf numFmtId="0" fontId="4" fillId="0" borderId="0" xfId="2" applyFont="1"/>
    <xf numFmtId="9" fontId="4" fillId="0" borderId="0" xfId="1" applyFont="1" applyFill="1"/>
    <xf numFmtId="0" fontId="4" fillId="0" borderId="0" xfId="2" applyFont="1" applyAlignment="1">
      <alignment vertical="top" wrapText="1"/>
    </xf>
    <xf numFmtId="0" fontId="3" fillId="0" borderId="0" xfId="2" applyFill="1"/>
    <xf numFmtId="0" fontId="4" fillId="0" borderId="0" xfId="2" applyFont="1" applyFill="1" applyBorder="1" applyAlignment="1">
      <alignment horizontal="center"/>
    </xf>
    <xf numFmtId="0" fontId="4" fillId="2" borderId="0" xfId="2" applyFont="1" applyFill="1"/>
    <xf numFmtId="0" fontId="9" fillId="0" borderId="0" xfId="2" applyFont="1"/>
    <xf numFmtId="0" fontId="4" fillId="2" borderId="1" xfId="2" applyFont="1" applyFill="1" applyBorder="1" applyAlignment="1">
      <alignment horizontal="center"/>
    </xf>
    <xf numFmtId="0" fontId="3" fillId="2" borderId="1" xfId="2" applyFont="1" applyFill="1" applyBorder="1"/>
    <xf numFmtId="164" fontId="3" fillId="0" borderId="1" xfId="0" applyNumberFormat="1" applyFont="1" applyFill="1" applyBorder="1"/>
    <xf numFmtId="0" fontId="4" fillId="2" borderId="12" xfId="2" applyFont="1" applyFill="1" applyBorder="1" applyAlignment="1"/>
    <xf numFmtId="0" fontId="4" fillId="2" borderId="6" xfId="2" applyFont="1" applyFill="1" applyBorder="1" applyAlignment="1">
      <alignment horizontal="center"/>
    </xf>
    <xf numFmtId="164" fontId="7" fillId="3" borderId="1" xfId="0" applyNumberFormat="1" applyFont="1" applyFill="1" applyBorder="1" applyAlignment="1">
      <alignment vertical="top" wrapText="1"/>
    </xf>
    <xf numFmtId="0" fontId="3" fillId="2" borderId="16" xfId="2" applyFill="1" applyBorder="1" applyAlignment="1">
      <alignment horizontal="right"/>
    </xf>
    <xf numFmtId="0" fontId="3" fillId="4" borderId="0" xfId="2" applyFill="1"/>
    <xf numFmtId="0" fontId="15" fillId="4" borderId="0" xfId="2" applyFont="1" applyFill="1"/>
    <xf numFmtId="0" fontId="16" fillId="4" borderId="0" xfId="2" applyFont="1" applyFill="1"/>
    <xf numFmtId="0" fontId="12" fillId="4" borderId="0" xfId="2" applyFont="1" applyFill="1"/>
    <xf numFmtId="0" fontId="11" fillId="4" borderId="0" xfId="0" applyFont="1" applyFill="1"/>
    <xf numFmtId="0" fontId="4" fillId="3" borderId="2" xfId="2" applyFont="1" applyFill="1" applyBorder="1"/>
    <xf numFmtId="0" fontId="4" fillId="2" borderId="0" xfId="2" applyFont="1" applyFill="1" applyBorder="1" applyAlignment="1">
      <alignment horizontal="center" vertical="center"/>
    </xf>
    <xf numFmtId="0" fontId="4" fillId="2" borderId="14" xfId="2" applyFont="1" applyFill="1" applyBorder="1" applyAlignment="1">
      <alignment horizontal="center" vertical="center"/>
    </xf>
    <xf numFmtId="0" fontId="0" fillId="5" borderId="0" xfId="0" applyFill="1"/>
    <xf numFmtId="0" fontId="3" fillId="4" borderId="0" xfId="2" applyFill="1" applyAlignment="1">
      <alignment vertical="top"/>
    </xf>
    <xf numFmtId="0" fontId="14" fillId="0" borderId="0" xfId="2" applyFont="1" applyFill="1" applyAlignment="1"/>
    <xf numFmtId="0" fontId="3" fillId="0" borderId="0" xfId="2" applyFill="1" applyAlignment="1"/>
    <xf numFmtId="164" fontId="3" fillId="0" borderId="0" xfId="2" applyNumberFormat="1"/>
    <xf numFmtId="9" fontId="3" fillId="0" borderId="0" xfId="2" applyNumberFormat="1"/>
    <xf numFmtId="0" fontId="14" fillId="0" borderId="0" xfId="2" applyFont="1" applyFill="1"/>
    <xf numFmtId="164" fontId="4" fillId="3" borderId="2" xfId="2" applyNumberFormat="1" applyFont="1" applyFill="1" applyBorder="1"/>
    <xf numFmtId="164" fontId="3" fillId="3" borderId="3" xfId="2" applyNumberFormat="1" applyFill="1" applyBorder="1"/>
    <xf numFmtId="164" fontId="4" fillId="0" borderId="1" xfId="2" applyNumberFormat="1" applyFont="1" applyBorder="1"/>
    <xf numFmtId="164" fontId="13" fillId="0" borderId="10" xfId="2" applyNumberFormat="1" applyFont="1" applyBorder="1"/>
    <xf numFmtId="164" fontId="13" fillId="0" borderId="1" xfId="2" applyNumberFormat="1" applyFont="1" applyBorder="1"/>
    <xf numFmtId="0" fontId="3" fillId="2" borderId="0" xfId="2" applyFill="1"/>
    <xf numFmtId="164" fontId="5" fillId="3" borderId="6" xfId="0" applyNumberFormat="1" applyFont="1" applyFill="1" applyBorder="1" applyAlignment="1">
      <alignment vertical="top" wrapText="1"/>
    </xf>
    <xf numFmtId="164" fontId="5" fillId="3" borderId="9" xfId="0" applyNumberFormat="1" applyFont="1" applyFill="1" applyBorder="1" applyAlignment="1">
      <alignment vertical="top" wrapText="1"/>
    </xf>
    <xf numFmtId="164" fontId="3" fillId="3" borderId="0" xfId="2" applyNumberFormat="1" applyFill="1"/>
    <xf numFmtId="0" fontId="4" fillId="2" borderId="0" xfId="2" applyFont="1" applyFill="1" applyAlignment="1">
      <alignment horizontal="right"/>
    </xf>
    <xf numFmtId="0" fontId="7" fillId="2" borderId="0" xfId="0" applyFont="1" applyFill="1" applyAlignment="1">
      <alignment horizontal="center" vertical="center"/>
    </xf>
    <xf numFmtId="0" fontId="5" fillId="2" borderId="0" xfId="0" applyFont="1" applyFill="1" applyAlignment="1">
      <alignment horizontal="left" vertical="center" wrapText="1"/>
    </xf>
    <xf numFmtId="0" fontId="5" fillId="2" borderId="0" xfId="0" applyFont="1" applyFill="1" applyAlignment="1">
      <alignment horizontal="left" vertical="center"/>
    </xf>
    <xf numFmtId="0" fontId="7" fillId="2" borderId="0" xfId="0" applyFont="1" applyFill="1" applyAlignment="1">
      <alignment horizontal="center" vertical="center" wrapText="1"/>
    </xf>
    <xf numFmtId="0" fontId="17" fillId="0" borderId="0" xfId="2" applyFont="1" applyFill="1"/>
    <xf numFmtId="164" fontId="7" fillId="3" borderId="4" xfId="0" applyNumberFormat="1" applyFont="1" applyFill="1" applyBorder="1" applyAlignment="1">
      <alignment vertical="top" wrapText="1"/>
    </xf>
    <xf numFmtId="164" fontId="5" fillId="3" borderId="1" xfId="0" applyNumberFormat="1" applyFont="1" applyFill="1" applyBorder="1" applyAlignment="1">
      <alignment horizontal="right" vertical="center" wrapText="1"/>
    </xf>
    <xf numFmtId="164" fontId="7" fillId="3" borderId="2" xfId="0" applyNumberFormat="1" applyFont="1" applyFill="1" applyBorder="1" applyAlignment="1">
      <alignment horizontal="right" vertical="center" wrapText="1"/>
    </xf>
    <xf numFmtId="164" fontId="5" fillId="3" borderId="3" xfId="0" applyNumberFormat="1" applyFont="1" applyFill="1" applyBorder="1" applyAlignment="1">
      <alignment horizontal="right" vertical="center" wrapText="1"/>
    </xf>
    <xf numFmtId="0" fontId="3" fillId="2" borderId="0" xfId="2" applyFill="1" applyBorder="1" applyAlignment="1">
      <alignment horizontal="right"/>
    </xf>
    <xf numFmtId="164" fontId="4" fillId="0" borderId="0" xfId="2" applyNumberFormat="1" applyFont="1" applyBorder="1"/>
    <xf numFmtId="0" fontId="7" fillId="2" borderId="0" xfId="0" applyFont="1" applyFill="1" applyAlignment="1">
      <alignment horizontal="left" vertical="center"/>
    </xf>
    <xf numFmtId="0" fontId="3" fillId="2" borderId="0" xfId="2" applyFill="1" applyBorder="1" applyAlignment="1"/>
    <xf numFmtId="0" fontId="4" fillId="2" borderId="0" xfId="2" applyFont="1" applyFill="1" applyBorder="1" applyAlignment="1"/>
    <xf numFmtId="164" fontId="13" fillId="0" borderId="16" xfId="2" applyNumberFormat="1" applyFont="1" applyBorder="1"/>
    <xf numFmtId="0" fontId="3" fillId="0" borderId="0" xfId="2"/>
    <xf numFmtId="0" fontId="4" fillId="2" borderId="0" xfId="2" applyFont="1" applyFill="1" applyBorder="1" applyAlignment="1">
      <alignment horizontal="center" vertical="center"/>
    </xf>
    <xf numFmtId="164" fontId="4" fillId="0" borderId="0" xfId="2" applyNumberFormat="1" applyFont="1" applyFill="1" applyBorder="1"/>
    <xf numFmtId="164" fontId="3" fillId="0" borderId="0" xfId="2" applyNumberFormat="1" applyFont="1" applyFill="1" applyBorder="1" applyAlignment="1">
      <alignment horizontal="right"/>
    </xf>
    <xf numFmtId="164" fontId="4" fillId="3" borderId="7" xfId="2" applyNumberFormat="1" applyFont="1" applyFill="1" applyBorder="1"/>
    <xf numFmtId="164" fontId="5" fillId="3" borderId="4" xfId="0" applyNumberFormat="1" applyFont="1" applyFill="1" applyBorder="1" applyAlignment="1">
      <alignment horizontal="right" vertical="center" wrapText="1"/>
    </xf>
    <xf numFmtId="164" fontId="4" fillId="8" borderId="1" xfId="2" applyNumberFormat="1" applyFont="1" applyFill="1" applyBorder="1"/>
    <xf numFmtId="0" fontId="4" fillId="9" borderId="0" xfId="2" applyFont="1" applyFill="1"/>
    <xf numFmtId="0" fontId="0" fillId="0" borderId="0" xfId="0"/>
    <xf numFmtId="0" fontId="0" fillId="0" borderId="1" xfId="0" applyBorder="1" applyAlignment="1">
      <alignment vertical="top" wrapText="1"/>
    </xf>
    <xf numFmtId="0" fontId="2" fillId="0" borderId="0" xfId="0" applyFont="1"/>
    <xf numFmtId="0" fontId="19" fillId="10" borderId="0" xfId="10" applyFont="1"/>
    <xf numFmtId="0" fontId="20" fillId="10" borderId="0" xfId="10" applyFont="1"/>
    <xf numFmtId="0" fontId="21" fillId="10" borderId="0" xfId="10" applyFont="1"/>
    <xf numFmtId="0" fontId="4" fillId="5" borderId="1" xfId="2" applyFont="1" applyFill="1" applyBorder="1" applyAlignment="1">
      <alignment horizontal="center" vertical="center"/>
    </xf>
    <xf numFmtId="0" fontId="4" fillId="5" borderId="1" xfId="2" applyFont="1" applyFill="1" applyBorder="1" applyAlignment="1">
      <alignment horizontal="center" vertical="center" wrapText="1"/>
    </xf>
    <xf numFmtId="0" fontId="4" fillId="5" borderId="4" xfId="2" applyFont="1" applyFill="1" applyBorder="1" applyAlignment="1">
      <alignment horizontal="center" vertical="center" wrapText="1"/>
    </xf>
    <xf numFmtId="164" fontId="5" fillId="5" borderId="1" xfId="0" applyNumberFormat="1" applyFont="1" applyFill="1" applyBorder="1" applyAlignment="1">
      <alignment vertical="top" wrapText="1"/>
    </xf>
    <xf numFmtId="0" fontId="4" fillId="2" borderId="1" xfId="2" applyFont="1" applyFill="1" applyBorder="1" applyAlignment="1">
      <alignment horizontal="right"/>
    </xf>
    <xf numFmtId="0" fontId="23" fillId="2" borderId="10" xfId="2" applyFont="1" applyFill="1" applyBorder="1" applyAlignment="1">
      <alignment horizontal="right"/>
    </xf>
    <xf numFmtId="0" fontId="3" fillId="0" borderId="1" xfId="2" applyFont="1" applyFill="1" applyBorder="1" applyAlignment="1">
      <alignment wrapText="1"/>
    </xf>
    <xf numFmtId="0" fontId="4" fillId="2" borderId="0" xfId="2" applyFont="1" applyFill="1" applyBorder="1" applyAlignment="1">
      <alignment vertical="center"/>
    </xf>
    <xf numFmtId="0" fontId="3" fillId="16" borderId="0" xfId="2" applyFill="1"/>
    <xf numFmtId="0" fontId="4" fillId="17" borderId="0" xfId="2" applyFont="1" applyFill="1"/>
    <xf numFmtId="0" fontId="4" fillId="17" borderId="0" xfId="2" applyFont="1" applyFill="1" applyAlignment="1">
      <alignment horizontal="left"/>
    </xf>
    <xf numFmtId="0" fontId="4" fillId="17" borderId="0" xfId="2" applyFont="1" applyFill="1" applyAlignment="1">
      <alignment horizontal="right"/>
    </xf>
    <xf numFmtId="49" fontId="3" fillId="17" borderId="1" xfId="2" applyNumberFormat="1" applyFill="1" applyBorder="1"/>
    <xf numFmtId="0" fontId="3" fillId="17" borderId="0" xfId="2" applyFill="1"/>
    <xf numFmtId="49" fontId="3" fillId="17" borderId="0" xfId="2" applyNumberFormat="1" applyFill="1"/>
    <xf numFmtId="0" fontId="7" fillId="2" borderId="0" xfId="0" applyFont="1" applyFill="1" applyAlignment="1">
      <alignment horizontal="right" vertical="center"/>
    </xf>
    <xf numFmtId="164" fontId="7" fillId="3" borderId="21" xfId="0" applyNumberFormat="1" applyFont="1" applyFill="1" applyBorder="1" applyAlignment="1">
      <alignment vertical="top" wrapText="1"/>
    </xf>
    <xf numFmtId="164" fontId="7" fillId="3" borderId="5" xfId="0" applyNumberFormat="1" applyFont="1" applyFill="1" applyBorder="1" applyAlignment="1">
      <alignment vertical="top" wrapText="1"/>
    </xf>
    <xf numFmtId="164" fontId="7" fillId="3" borderId="22" xfId="0" applyNumberFormat="1" applyFont="1" applyFill="1" applyBorder="1" applyAlignment="1">
      <alignment vertical="top" wrapText="1"/>
    </xf>
    <xf numFmtId="0" fontId="3" fillId="2" borderId="8" xfId="2" applyFont="1" applyFill="1" applyBorder="1" applyAlignment="1">
      <alignment horizontal="center" vertical="center" wrapText="1"/>
    </xf>
    <xf numFmtId="0" fontId="24" fillId="0" borderId="0" xfId="0" applyFont="1"/>
    <xf numFmtId="0" fontId="10" fillId="10" borderId="0" xfId="10" applyFont="1"/>
    <xf numFmtId="0" fontId="25" fillId="0" borderId="1" xfId="11" quotePrefix="1" applyBorder="1" applyAlignment="1">
      <alignment vertical="top"/>
    </xf>
    <xf numFmtId="0" fontId="16" fillId="10" borderId="0" xfId="10" applyFont="1"/>
    <xf numFmtId="0" fontId="19" fillId="4" borderId="0" xfId="0" applyFont="1" applyFill="1"/>
    <xf numFmtId="0" fontId="3" fillId="0" borderId="0" xfId="2" applyFont="1"/>
    <xf numFmtId="0" fontId="27" fillId="0" borderId="0" xfId="0" applyFont="1"/>
    <xf numFmtId="0" fontId="5" fillId="0" borderId="0" xfId="0" applyFont="1"/>
    <xf numFmtId="0" fontId="5" fillId="0" borderId="0" xfId="0" applyFont="1" applyAlignment="1">
      <alignment wrapText="1"/>
    </xf>
    <xf numFmtId="0" fontId="5" fillId="3" borderId="1" xfId="0" applyFont="1" applyFill="1" applyBorder="1" applyAlignment="1">
      <alignment vertical="top" wrapText="1"/>
    </xf>
    <xf numFmtId="0" fontId="5" fillId="0" borderId="0" xfId="0" applyFont="1" applyAlignment="1">
      <alignment vertical="top" wrapText="1"/>
    </xf>
    <xf numFmtId="0" fontId="5" fillId="0" borderId="1" xfId="0" applyFont="1" applyBorder="1" applyAlignment="1">
      <alignment vertical="top" wrapText="1"/>
    </xf>
    <xf numFmtId="0" fontId="27" fillId="3" borderId="1" xfId="0" applyFont="1" applyFill="1" applyBorder="1" applyAlignment="1">
      <alignment vertical="top" wrapText="1"/>
    </xf>
    <xf numFmtId="164" fontId="5" fillId="3" borderId="14" xfId="0" applyNumberFormat="1" applyFont="1" applyFill="1" applyBorder="1" applyAlignment="1">
      <alignment vertical="top" wrapText="1"/>
    </xf>
    <xf numFmtId="0" fontId="27" fillId="5" borderId="1" xfId="0" applyFont="1" applyFill="1" applyBorder="1" applyAlignment="1">
      <alignment vertical="top" wrapText="1"/>
    </xf>
    <xf numFmtId="164" fontId="5" fillId="5" borderId="14" xfId="0" applyNumberFormat="1" applyFont="1" applyFill="1" applyBorder="1" applyAlignment="1">
      <alignment vertical="top" wrapText="1"/>
    </xf>
    <xf numFmtId="164" fontId="26" fillId="15" borderId="2" xfId="0" applyNumberFormat="1" applyFont="1" applyFill="1" applyBorder="1"/>
    <xf numFmtId="164" fontId="26" fillId="15" borderId="6" xfId="0" applyNumberFormat="1" applyFont="1" applyFill="1" applyBorder="1"/>
    <xf numFmtId="164" fontId="26" fillId="2" borderId="7" xfId="0" applyNumberFormat="1" applyFont="1" applyFill="1" applyBorder="1"/>
    <xf numFmtId="0" fontId="4" fillId="0" borderId="1" xfId="2" applyFont="1" applyBorder="1" applyAlignment="1">
      <alignment horizontal="center"/>
    </xf>
    <xf numFmtId="0" fontId="27" fillId="0" borderId="0" xfId="0" applyFont="1" applyAlignment="1">
      <alignment wrapText="1"/>
    </xf>
    <xf numFmtId="0" fontId="28" fillId="0" borderId="0" xfId="0" applyFont="1"/>
    <xf numFmtId="0" fontId="29" fillId="2" borderId="20" xfId="0" applyFont="1" applyFill="1" applyBorder="1" applyAlignment="1">
      <alignment wrapText="1"/>
    </xf>
    <xf numFmtId="0" fontId="29" fillId="16" borderId="19" xfId="0" applyFont="1" applyFill="1" applyBorder="1" applyAlignment="1">
      <alignment wrapText="1"/>
    </xf>
    <xf numFmtId="0" fontId="28" fillId="14" borderId="1" xfId="0" applyFont="1" applyFill="1" applyBorder="1" applyAlignment="1">
      <alignment horizontal="left" vertical="top" wrapText="1"/>
    </xf>
    <xf numFmtId="0" fontId="27" fillId="0" borderId="1" xfId="0" applyFont="1" applyBorder="1"/>
    <xf numFmtId="0" fontId="28" fillId="12" borderId="1" xfId="0" applyFont="1" applyFill="1" applyBorder="1" applyAlignment="1">
      <alignment horizontal="left" vertical="top" wrapText="1"/>
    </xf>
    <xf numFmtId="0" fontId="30" fillId="12" borderId="1" xfId="0" applyFont="1" applyFill="1" applyBorder="1" applyAlignment="1">
      <alignment horizontal="left" vertical="top" wrapText="1"/>
    </xf>
    <xf numFmtId="0" fontId="28" fillId="0" borderId="1" xfId="0" applyFont="1" applyBorder="1"/>
    <xf numFmtId="0" fontId="27" fillId="0" borderId="1" xfId="0" applyFont="1" applyBorder="1" applyAlignment="1">
      <alignment wrapText="1"/>
    </xf>
    <xf numFmtId="0" fontId="33" fillId="5" borderId="0" xfId="0" applyFont="1" applyFill="1"/>
    <xf numFmtId="0" fontId="34" fillId="5" borderId="0" xfId="0" applyFont="1" applyFill="1"/>
    <xf numFmtId="0" fontId="0" fillId="5" borderId="0" xfId="0" applyFill="1" applyBorder="1"/>
    <xf numFmtId="0" fontId="2" fillId="5" borderId="0" xfId="0" applyFont="1" applyFill="1" applyBorder="1"/>
    <xf numFmtId="0" fontId="2" fillId="5" borderId="0" xfId="0" applyFont="1" applyFill="1"/>
    <xf numFmtId="0" fontId="32" fillId="0" borderId="0" xfId="0" applyFont="1" applyFill="1"/>
    <xf numFmtId="44" fontId="0" fillId="5" borderId="0" xfId="0" applyNumberFormat="1" applyFill="1"/>
    <xf numFmtId="0" fontId="3" fillId="5" borderId="0" xfId="2" applyFill="1"/>
    <xf numFmtId="0" fontId="10" fillId="16" borderId="0" xfId="0" applyFont="1" applyFill="1"/>
    <xf numFmtId="0" fontId="10" fillId="16" borderId="0" xfId="0" applyFont="1" applyFill="1" applyAlignment="1">
      <alignment horizontal="left" vertical="top"/>
    </xf>
    <xf numFmtId="0" fontId="10" fillId="16" borderId="0" xfId="0" applyFont="1" applyFill="1" applyAlignment="1">
      <alignment horizontal="left" vertical="top" wrapText="1"/>
    </xf>
    <xf numFmtId="0" fontId="0" fillId="5" borderId="23" xfId="0" applyFill="1" applyBorder="1"/>
    <xf numFmtId="2" fontId="0" fillId="18" borderId="23" xfId="0" applyNumberFormat="1" applyFill="1" applyBorder="1"/>
    <xf numFmtId="3" fontId="3" fillId="6" borderId="23" xfId="2" applyNumberFormat="1" applyFill="1" applyBorder="1"/>
    <xf numFmtId="44" fontId="0" fillId="18" borderId="23" xfId="4" applyFont="1" applyFill="1" applyBorder="1"/>
    <xf numFmtId="44" fontId="0" fillId="5" borderId="23" xfId="0" applyNumberFormat="1" applyFill="1" applyBorder="1"/>
    <xf numFmtId="44" fontId="3" fillId="6" borderId="23" xfId="4" applyFont="1" applyFill="1" applyBorder="1"/>
    <xf numFmtId="3" fontId="0" fillId="18" borderId="23" xfId="0" applyNumberFormat="1" applyFill="1" applyBorder="1"/>
    <xf numFmtId="167" fontId="0" fillId="18" borderId="23" xfId="0" applyNumberFormat="1" applyFill="1" applyBorder="1"/>
    <xf numFmtId="0" fontId="2" fillId="5" borderId="24" xfId="0" applyFont="1" applyFill="1" applyBorder="1"/>
    <xf numFmtId="0" fontId="2" fillId="5" borderId="25" xfId="0" applyFont="1" applyFill="1" applyBorder="1" applyAlignment="1"/>
    <xf numFmtId="0" fontId="0" fillId="5" borderId="26" xfId="0" applyFill="1" applyBorder="1" applyAlignment="1">
      <alignment vertical="center"/>
    </xf>
    <xf numFmtId="0" fontId="0" fillId="5" borderId="27" xfId="0" applyFill="1" applyBorder="1" applyAlignment="1">
      <alignment vertical="center"/>
    </xf>
    <xf numFmtId="0" fontId="36" fillId="16" borderId="23" xfId="2" applyFont="1" applyFill="1" applyBorder="1"/>
    <xf numFmtId="0" fontId="3" fillId="3" borderId="23" xfId="2" applyFill="1" applyBorder="1"/>
    <xf numFmtId="0" fontId="3" fillId="4" borderId="23" xfId="2" applyFill="1" applyBorder="1"/>
    <xf numFmtId="0" fontId="17" fillId="0" borderId="23" xfId="2" applyFont="1" applyFill="1" applyBorder="1"/>
    <xf numFmtId="0" fontId="3" fillId="18" borderId="23" xfId="2" applyFill="1" applyBorder="1"/>
    <xf numFmtId="0" fontId="3" fillId="6" borderId="23" xfId="2" applyFill="1" applyBorder="1"/>
    <xf numFmtId="0" fontId="30" fillId="13" borderId="1" xfId="0" applyFont="1" applyFill="1" applyBorder="1" applyAlignment="1">
      <alignment vertical="center"/>
    </xf>
    <xf numFmtId="0" fontId="28" fillId="14" borderId="1" xfId="0" applyFont="1" applyFill="1" applyBorder="1" applyAlignment="1">
      <alignment vertical="top"/>
    </xf>
    <xf numFmtId="0" fontId="28" fillId="12" borderId="1" xfId="0" applyFont="1" applyFill="1" applyBorder="1" applyAlignment="1">
      <alignment vertical="top" wrapText="1"/>
    </xf>
    <xf numFmtId="0" fontId="30" fillId="12" borderId="1" xfId="0" applyFont="1" applyFill="1" applyBorder="1" applyAlignment="1">
      <alignment vertical="top"/>
    </xf>
    <xf numFmtId="0" fontId="30" fillId="14" borderId="1" xfId="0" applyFont="1" applyFill="1" applyBorder="1" applyAlignment="1">
      <alignment vertical="top"/>
    </xf>
    <xf numFmtId="0" fontId="28" fillId="14" borderId="1" xfId="0" applyFont="1" applyFill="1" applyBorder="1" applyAlignment="1">
      <alignment vertical="top" wrapText="1"/>
    </xf>
    <xf numFmtId="164" fontId="3" fillId="0" borderId="1" xfId="0" quotePrefix="1" applyNumberFormat="1" applyFont="1" applyFill="1" applyBorder="1"/>
    <xf numFmtId="168" fontId="27" fillId="0" borderId="1" xfId="0" applyNumberFormat="1" applyFont="1" applyBorder="1"/>
    <xf numFmtId="168" fontId="27" fillId="0" borderId="0" xfId="0" applyNumberFormat="1" applyFont="1"/>
    <xf numFmtId="0" fontId="17" fillId="0" borderId="0" xfId="2" applyFont="1"/>
    <xf numFmtId="0" fontId="16" fillId="10" borderId="0" xfId="10" applyFont="1" applyAlignment="1">
      <alignment wrapText="1"/>
    </xf>
    <xf numFmtId="0" fontId="16" fillId="4" borderId="0" xfId="2" applyFont="1" applyFill="1" applyAlignment="1">
      <alignment wrapText="1"/>
    </xf>
    <xf numFmtId="0" fontId="3" fillId="0" borderId="0" xfId="2" applyFont="1" applyAlignment="1">
      <alignment wrapText="1"/>
    </xf>
    <xf numFmtId="0" fontId="28" fillId="0" borderId="0" xfId="0" applyFont="1" applyAlignment="1">
      <alignment wrapText="1"/>
    </xf>
    <xf numFmtId="0" fontId="0" fillId="0" borderId="0" xfId="0" applyAlignment="1">
      <alignment wrapText="1"/>
    </xf>
    <xf numFmtId="0" fontId="0" fillId="0" borderId="0" xfId="0" applyAlignment="1">
      <alignment vertical="top" wrapText="1"/>
    </xf>
    <xf numFmtId="0" fontId="29" fillId="2" borderId="19" xfId="0" applyFont="1" applyFill="1" applyBorder="1" applyAlignment="1">
      <alignment wrapText="1"/>
    </xf>
    <xf numFmtId="0" fontId="4" fillId="6" borderId="1" xfId="2" applyFont="1" applyFill="1" applyBorder="1" applyAlignment="1">
      <alignment horizontal="center" vertical="center" wrapText="1"/>
    </xf>
    <xf numFmtId="0" fontId="4" fillId="7" borderId="4" xfId="2" applyFont="1" applyFill="1" applyBorder="1" applyAlignment="1">
      <alignment horizontal="center" vertical="center" wrapText="1"/>
    </xf>
    <xf numFmtId="0" fontId="4" fillId="6" borderId="4" xfId="2" applyFont="1" applyFill="1" applyBorder="1" applyAlignment="1">
      <alignment horizontal="center" vertical="center" wrapText="1"/>
    </xf>
    <xf numFmtId="0" fontId="0" fillId="7" borderId="1" xfId="0" applyFill="1" applyBorder="1" applyAlignment="1">
      <alignment horizontal="center" vertical="center" wrapText="1"/>
    </xf>
    <xf numFmtId="0" fontId="0" fillId="0" borderId="1" xfId="0" applyFill="1" applyBorder="1" applyAlignment="1">
      <alignment vertical="top" wrapText="1"/>
    </xf>
    <xf numFmtId="0" fontId="4" fillId="2" borderId="0" xfId="2" applyFont="1" applyFill="1" applyBorder="1" applyAlignment="1">
      <alignment horizontal="right"/>
    </xf>
    <xf numFmtId="0" fontId="30" fillId="12" borderId="1" xfId="0" applyFont="1" applyFill="1" applyBorder="1" applyAlignment="1">
      <alignment vertical="top" wrapText="1"/>
    </xf>
    <xf numFmtId="0" fontId="30" fillId="14" borderId="1" xfId="0" applyFont="1" applyFill="1" applyBorder="1" applyAlignment="1">
      <alignment vertical="top" wrapText="1"/>
    </xf>
    <xf numFmtId="0" fontId="30" fillId="19" borderId="1" xfId="0" applyFont="1" applyFill="1" applyBorder="1" applyAlignment="1">
      <alignment vertical="center"/>
    </xf>
    <xf numFmtId="0" fontId="3" fillId="0" borderId="4" xfId="2" applyFont="1" applyFill="1" applyBorder="1" applyAlignment="1">
      <alignment vertical="center" wrapText="1"/>
    </xf>
    <xf numFmtId="0" fontId="31" fillId="11" borderId="4" xfId="2" applyFont="1" applyFill="1" applyBorder="1" applyAlignment="1">
      <alignment vertical="center" wrapText="1"/>
    </xf>
    <xf numFmtId="0" fontId="14" fillId="16" borderId="0" xfId="2" applyFont="1" applyFill="1"/>
    <xf numFmtId="44" fontId="3" fillId="0" borderId="0" xfId="2" applyNumberFormat="1"/>
    <xf numFmtId="42" fontId="4" fillId="0" borderId="0" xfId="2" applyNumberFormat="1" applyFont="1"/>
    <xf numFmtId="3" fontId="3" fillId="0" borderId="0" xfId="2" applyNumberFormat="1"/>
    <xf numFmtId="6" fontId="3" fillId="0" borderId="0" xfId="2" applyNumberFormat="1"/>
    <xf numFmtId="169" fontId="3" fillId="3" borderId="1" xfId="2" applyNumberFormat="1" applyFill="1" applyBorder="1"/>
    <xf numFmtId="169" fontId="3" fillId="3" borderId="2" xfId="2" applyNumberFormat="1" applyFill="1" applyBorder="1"/>
    <xf numFmtId="169" fontId="4" fillId="3" borderId="2" xfId="2" applyNumberFormat="1" applyFont="1" applyFill="1" applyBorder="1"/>
    <xf numFmtId="169" fontId="5" fillId="3" borderId="1" xfId="0" applyNumberFormat="1" applyFont="1" applyFill="1" applyBorder="1" applyAlignment="1">
      <alignment vertical="top" wrapText="1"/>
    </xf>
    <xf numFmtId="0" fontId="0" fillId="0" borderId="0" xfId="0" applyFont="1"/>
    <xf numFmtId="0" fontId="38" fillId="0" borderId="0" xfId="0" applyFont="1"/>
    <xf numFmtId="16" fontId="0" fillId="0" borderId="0" xfId="0" applyNumberFormat="1" applyFont="1"/>
    <xf numFmtId="0" fontId="39" fillId="0" borderId="0" xfId="0" applyFont="1"/>
    <xf numFmtId="0" fontId="41" fillId="0" borderId="1" xfId="0" applyFont="1" applyBorder="1"/>
    <xf numFmtId="0" fontId="40" fillId="0" borderId="0" xfId="0" applyFont="1"/>
    <xf numFmtId="0" fontId="2" fillId="3" borderId="4" xfId="0" applyFont="1" applyFill="1" applyBorder="1" applyAlignment="1">
      <alignment horizontal="center"/>
    </xf>
    <xf numFmtId="0" fontId="2" fillId="3" borderId="11" xfId="0" applyFont="1" applyFill="1" applyBorder="1" applyAlignment="1">
      <alignment horizontal="center"/>
    </xf>
    <xf numFmtId="0" fontId="34" fillId="3" borderId="11" xfId="0" applyFont="1" applyFill="1" applyBorder="1" applyAlignment="1">
      <alignment horizontal="center"/>
    </xf>
    <xf numFmtId="0" fontId="34" fillId="20" borderId="30" xfId="12" applyFont="1" applyFill="1" applyBorder="1" applyAlignment="1">
      <alignment horizontal="center" vertical="center" wrapText="1"/>
    </xf>
    <xf numFmtId="0" fontId="41" fillId="3" borderId="1" xfId="0" applyFont="1" applyFill="1" applyBorder="1" applyAlignment="1">
      <alignment vertical="top" wrapText="1"/>
    </xf>
    <xf numFmtId="0" fontId="3" fillId="0" borderId="4" xfId="2" applyFont="1" applyFill="1" applyBorder="1" applyAlignment="1">
      <alignment vertical="center" wrapText="1"/>
    </xf>
    <xf numFmtId="0" fontId="3" fillId="0" borderId="4" xfId="2" applyFont="1" applyFill="1" applyBorder="1" applyAlignment="1">
      <alignment vertical="center" wrapText="1"/>
    </xf>
    <xf numFmtId="0" fontId="4" fillId="6" borderId="1" xfId="2" applyFont="1" applyFill="1" applyBorder="1" applyAlignment="1">
      <alignment horizontal="center" vertical="center" wrapText="1"/>
    </xf>
    <xf numFmtId="0" fontId="0" fillId="7" borderId="1" xfId="0" applyFill="1" applyBorder="1" applyAlignment="1">
      <alignment horizontal="center" vertical="center" wrapText="1"/>
    </xf>
    <xf numFmtId="0" fontId="41" fillId="0" borderId="1" xfId="0" applyFont="1" applyFill="1" applyBorder="1" applyAlignment="1"/>
    <xf numFmtId="0" fontId="41" fillId="0" borderId="1" xfId="0" applyFont="1" applyBorder="1" applyAlignment="1"/>
    <xf numFmtId="168" fontId="27" fillId="0" borderId="1" xfId="0" applyNumberFormat="1" applyFont="1" applyFill="1" applyBorder="1"/>
    <xf numFmtId="0" fontId="27" fillId="0" borderId="0" xfId="0" applyFont="1" applyFill="1"/>
    <xf numFmtId="164" fontId="7" fillId="3" borderId="3" xfId="0" applyNumberFormat="1" applyFont="1" applyFill="1" applyBorder="1" applyAlignment="1">
      <alignment horizontal="right" vertical="center" wrapText="1"/>
    </xf>
    <xf numFmtId="164" fontId="0" fillId="0" borderId="0" xfId="0" applyNumberFormat="1" applyAlignment="1">
      <alignment vertical="top" wrapText="1"/>
    </xf>
    <xf numFmtId="164" fontId="7" fillId="3" borderId="31" xfId="0" applyNumberFormat="1" applyFont="1" applyFill="1" applyBorder="1" applyAlignment="1">
      <alignment vertical="top" wrapText="1"/>
    </xf>
    <xf numFmtId="164" fontId="5" fillId="3" borderId="32" xfId="0" applyNumberFormat="1" applyFont="1" applyFill="1" applyBorder="1" applyAlignment="1">
      <alignment vertical="top" wrapText="1"/>
    </xf>
    <xf numFmtId="164" fontId="5" fillId="3" borderId="7" xfId="0" applyNumberFormat="1" applyFont="1" applyFill="1" applyBorder="1" applyAlignment="1">
      <alignment vertical="top" wrapText="1"/>
    </xf>
    <xf numFmtId="164" fontId="3" fillId="0" borderId="10" xfId="2" applyNumberFormat="1" applyFont="1" applyBorder="1"/>
    <xf numFmtId="0" fontId="3" fillId="0" borderId="4" xfId="2" applyFont="1" applyFill="1" applyBorder="1" applyAlignment="1">
      <alignment vertical="center" wrapText="1"/>
    </xf>
    <xf numFmtId="0" fontId="3" fillId="0" borderId="1" xfId="2" applyFont="1" applyFill="1" applyBorder="1" applyAlignment="1">
      <alignment vertical="center" wrapText="1"/>
    </xf>
    <xf numFmtId="164" fontId="7" fillId="3" borderId="1" xfId="1" applyNumberFormat="1" applyFont="1" applyFill="1" applyBorder="1" applyAlignment="1">
      <alignment vertical="top" wrapText="1"/>
    </xf>
    <xf numFmtId="164" fontId="7" fillId="3" borderId="1" xfId="0" applyNumberFormat="1" applyFont="1" applyFill="1" applyBorder="1" applyAlignment="1">
      <alignment horizontal="right" vertical="center" wrapText="1"/>
    </xf>
    <xf numFmtId="0" fontId="30" fillId="13" borderId="1" xfId="0" applyFont="1" applyFill="1" applyBorder="1" applyAlignment="1">
      <alignment horizontal="left" vertical="center"/>
    </xf>
    <xf numFmtId="0" fontId="3" fillId="0" borderId="1" xfId="2" applyFont="1" applyFill="1" applyBorder="1" applyAlignment="1">
      <alignment horizontal="left" vertical="center" wrapText="1"/>
    </xf>
    <xf numFmtId="164" fontId="5" fillId="3" borderId="3" xfId="0" applyNumberFormat="1" applyFont="1" applyFill="1" applyBorder="1" applyAlignment="1">
      <alignment vertical="top" wrapText="1"/>
    </xf>
    <xf numFmtId="0" fontId="25" fillId="0" borderId="1" xfId="11" applyBorder="1" applyAlignment="1">
      <alignment vertical="top"/>
    </xf>
    <xf numFmtId="0" fontId="0" fillId="0" borderId="1" xfId="0" applyFont="1" applyBorder="1" applyAlignment="1">
      <alignment vertical="top" wrapText="1"/>
    </xf>
    <xf numFmtId="9" fontId="4" fillId="2" borderId="1" xfId="1" applyFont="1" applyFill="1" applyBorder="1" applyProtection="1">
      <protection locked="0"/>
    </xf>
    <xf numFmtId="9" fontId="7" fillId="2" borderId="3" xfId="1" applyFont="1" applyFill="1" applyBorder="1" applyAlignment="1" applyProtection="1">
      <alignment vertical="top" wrapText="1"/>
      <protection locked="0"/>
    </xf>
    <xf numFmtId="164" fontId="5" fillId="2" borderId="13" xfId="1" applyNumberFormat="1" applyFont="1" applyFill="1" applyBorder="1" applyAlignment="1" applyProtection="1">
      <alignment vertical="top" wrapText="1"/>
      <protection locked="0"/>
    </xf>
    <xf numFmtId="0" fontId="4" fillId="2" borderId="1" xfId="1" applyNumberFormat="1" applyFont="1" applyFill="1" applyBorder="1" applyProtection="1">
      <protection locked="0"/>
    </xf>
    <xf numFmtId="9" fontId="4" fillId="2" borderId="1" xfId="2" applyNumberFormat="1" applyFont="1" applyFill="1" applyBorder="1" applyAlignment="1" applyProtection="1">
      <alignment horizontal="center" vertical="center"/>
      <protection locked="0"/>
    </xf>
    <xf numFmtId="0" fontId="0" fillId="0" borderId="0" xfId="0" applyAlignment="1">
      <alignment horizontal="left" wrapText="1"/>
    </xf>
    <xf numFmtId="0" fontId="40" fillId="20" borderId="29" xfId="12" applyFont="1" applyFill="1" applyBorder="1" applyAlignment="1">
      <alignment horizontal="center" vertical="center"/>
    </xf>
    <xf numFmtId="0" fontId="40" fillId="20" borderId="33" xfId="12" applyFont="1" applyFill="1" applyBorder="1" applyAlignment="1">
      <alignment horizontal="center" vertical="center"/>
    </xf>
    <xf numFmtId="0" fontId="27" fillId="0" borderId="0" xfId="0" applyFont="1" applyAlignment="1">
      <alignment horizontal="left" vertical="top" wrapText="1"/>
    </xf>
    <xf numFmtId="0" fontId="5" fillId="3" borderId="4" xfId="0" applyFont="1" applyFill="1" applyBorder="1" applyAlignment="1">
      <alignment horizontal="left" vertical="top" wrapText="1"/>
    </xf>
    <xf numFmtId="0" fontId="5" fillId="3" borderId="13" xfId="0" applyFont="1" applyFill="1" applyBorder="1" applyAlignment="1">
      <alignment horizontal="left" vertical="top" wrapText="1"/>
    </xf>
    <xf numFmtId="0" fontId="5" fillId="3" borderId="2" xfId="0" applyFont="1" applyFill="1" applyBorder="1" applyAlignment="1">
      <alignment horizontal="left" vertical="top" wrapText="1"/>
    </xf>
    <xf numFmtId="0" fontId="5" fillId="0" borderId="1" xfId="0" applyFont="1" applyBorder="1" applyAlignment="1">
      <alignment horizontal="center" vertical="center" wrapText="1"/>
    </xf>
    <xf numFmtId="0" fontId="5" fillId="0" borderId="4" xfId="0" applyFont="1" applyBorder="1" applyAlignment="1">
      <alignment horizontal="left" vertical="top" wrapText="1"/>
    </xf>
    <xf numFmtId="0" fontId="5" fillId="0" borderId="13" xfId="0" applyFont="1" applyBorder="1" applyAlignment="1">
      <alignment horizontal="left" vertical="top" wrapText="1"/>
    </xf>
    <xf numFmtId="0" fontId="5" fillId="0" borderId="2" xfId="0" applyFont="1" applyBorder="1" applyAlignment="1">
      <alignment horizontal="left" vertical="top" wrapText="1"/>
    </xf>
    <xf numFmtId="0" fontId="5" fillId="3" borderId="1" xfId="0" applyFont="1" applyFill="1" applyBorder="1" applyAlignment="1">
      <alignment horizontal="center" vertical="center" wrapText="1"/>
    </xf>
    <xf numFmtId="0" fontId="3" fillId="17" borderId="17" xfId="2" applyFill="1" applyBorder="1" applyAlignment="1">
      <alignment horizontal="left" vertical="top"/>
    </xf>
    <xf numFmtId="0" fontId="3" fillId="17" borderId="15" xfId="2" applyFill="1" applyBorder="1" applyAlignment="1">
      <alignment horizontal="left" vertical="top"/>
    </xf>
    <xf numFmtId="0" fontId="3" fillId="17" borderId="11" xfId="2" applyFill="1" applyBorder="1" applyAlignment="1">
      <alignment horizontal="left" vertical="top"/>
    </xf>
    <xf numFmtId="0" fontId="3" fillId="17" borderId="6" xfId="2" applyFill="1" applyBorder="1" applyAlignment="1">
      <alignment horizontal="left" vertical="top"/>
    </xf>
    <xf numFmtId="0" fontId="3" fillId="17" borderId="14" xfId="2" applyFill="1" applyBorder="1" applyAlignment="1">
      <alignment horizontal="left" vertical="top"/>
    </xf>
    <xf numFmtId="0" fontId="3" fillId="17" borderId="18" xfId="2" applyFill="1" applyBorder="1" applyAlignment="1">
      <alignment horizontal="left" vertical="top"/>
    </xf>
    <xf numFmtId="0" fontId="27" fillId="3" borderId="4" xfId="0" applyFont="1" applyFill="1" applyBorder="1" applyAlignment="1">
      <alignment horizontal="center" vertical="center" wrapText="1"/>
    </xf>
    <xf numFmtId="0" fontId="27" fillId="3" borderId="13" xfId="0" applyFont="1" applyFill="1" applyBorder="1" applyAlignment="1">
      <alignment horizontal="center" vertical="center" wrapText="1"/>
    </xf>
    <xf numFmtId="0" fontId="27" fillId="3" borderId="2" xfId="0" applyFont="1" applyFill="1" applyBorder="1" applyAlignment="1">
      <alignment horizontal="center" vertical="center" wrapText="1"/>
    </xf>
    <xf numFmtId="0" fontId="27" fillId="5" borderId="4" xfId="0" applyFont="1" applyFill="1" applyBorder="1" applyAlignment="1">
      <alignment horizontal="center" vertical="center" wrapText="1"/>
    </xf>
    <xf numFmtId="0" fontId="27" fillId="5" borderId="13" xfId="0" applyFont="1" applyFill="1" applyBorder="1" applyAlignment="1">
      <alignment horizontal="center" vertical="center" wrapText="1"/>
    </xf>
    <xf numFmtId="0" fontId="27" fillId="5" borderId="2" xfId="0" applyFont="1" applyFill="1" applyBorder="1" applyAlignment="1">
      <alignment horizontal="center" vertical="center" wrapText="1"/>
    </xf>
    <xf numFmtId="0" fontId="4" fillId="2" borderId="15" xfId="2" applyFont="1" applyFill="1" applyBorder="1" applyAlignment="1">
      <alignment horizontal="center" vertical="center" wrapText="1"/>
    </xf>
    <xf numFmtId="0" fontId="4" fillId="2" borderId="0" xfId="2" applyFont="1" applyFill="1" applyBorder="1" applyAlignment="1">
      <alignment horizontal="center" vertical="center" wrapText="1"/>
    </xf>
    <xf numFmtId="0" fontId="4" fillId="2" borderId="4" xfId="2" applyFont="1" applyFill="1" applyBorder="1" applyAlignment="1">
      <alignment horizontal="center" vertical="center" wrapText="1"/>
    </xf>
    <xf numFmtId="0" fontId="4" fillId="2" borderId="13" xfId="2" applyFont="1" applyFill="1" applyBorder="1" applyAlignment="1">
      <alignment horizontal="center" vertical="center" wrapText="1"/>
    </xf>
    <xf numFmtId="0" fontId="22" fillId="2" borderId="0" xfId="2" applyNumberFormat="1" applyFont="1" applyFill="1" applyBorder="1" applyAlignment="1">
      <alignment horizontal="center" vertical="top" wrapText="1"/>
    </xf>
    <xf numFmtId="0" fontId="4" fillId="2" borderId="2" xfId="2" applyFont="1" applyFill="1" applyBorder="1" applyAlignment="1">
      <alignment horizontal="center" vertical="center" wrapText="1"/>
    </xf>
    <xf numFmtId="0" fontId="3" fillId="0" borderId="4" xfId="2" applyFont="1" applyFill="1" applyBorder="1" applyAlignment="1">
      <alignment horizontal="left" vertical="center" wrapText="1"/>
    </xf>
    <xf numFmtId="0" fontId="3" fillId="0" borderId="13" xfId="2" applyFont="1" applyFill="1" applyBorder="1" applyAlignment="1">
      <alignment horizontal="left" vertical="center" wrapText="1"/>
    </xf>
    <xf numFmtId="0" fontId="3" fillId="0" borderId="2" xfId="2" applyFont="1" applyFill="1" applyBorder="1" applyAlignment="1">
      <alignment horizontal="left" vertical="center" wrapText="1"/>
    </xf>
    <xf numFmtId="0" fontId="27" fillId="0" borderId="4" xfId="0" applyFont="1" applyBorder="1" applyAlignment="1">
      <alignment vertical="center" wrapText="1"/>
    </xf>
    <xf numFmtId="0" fontId="27" fillId="0" borderId="13" xfId="0" applyFont="1" applyBorder="1" applyAlignment="1">
      <alignment vertical="center" wrapText="1"/>
    </xf>
    <xf numFmtId="0" fontId="27" fillId="0" borderId="2" xfId="0" applyFont="1" applyBorder="1" applyAlignment="1">
      <alignment vertical="center" wrapText="1"/>
    </xf>
    <xf numFmtId="0" fontId="30" fillId="13" borderId="4" xfId="0" applyFont="1" applyFill="1" applyBorder="1" applyAlignment="1">
      <alignment vertical="center"/>
    </xf>
    <xf numFmtId="0" fontId="30" fillId="13" borderId="2" xfId="0" applyFont="1" applyFill="1" applyBorder="1" applyAlignment="1">
      <alignment vertical="center"/>
    </xf>
    <xf numFmtId="0" fontId="30" fillId="11" borderId="4" xfId="0" applyFont="1" applyFill="1" applyBorder="1" applyAlignment="1">
      <alignment vertical="center"/>
    </xf>
    <xf numFmtId="0" fontId="30" fillId="11" borderId="13" xfId="0" applyFont="1" applyFill="1" applyBorder="1" applyAlignment="1">
      <alignment vertical="center"/>
    </xf>
    <xf numFmtId="0" fontId="30" fillId="11" borderId="2" xfId="0" applyFont="1" applyFill="1" applyBorder="1" applyAlignment="1">
      <alignment vertical="center"/>
    </xf>
    <xf numFmtId="0" fontId="30" fillId="13" borderId="4" xfId="0" applyFont="1" applyFill="1" applyBorder="1" applyAlignment="1">
      <alignment horizontal="left" vertical="center"/>
    </xf>
    <xf numFmtId="0" fontId="30" fillId="13" borderId="2" xfId="0" applyFont="1" applyFill="1" applyBorder="1" applyAlignment="1">
      <alignment horizontal="left" vertical="center"/>
    </xf>
    <xf numFmtId="0" fontId="3" fillId="0" borderId="4" xfId="2" applyFont="1" applyFill="1" applyBorder="1" applyAlignment="1">
      <alignment vertical="center" wrapText="1"/>
    </xf>
    <xf numFmtId="0" fontId="3" fillId="0" borderId="2" xfId="2" applyFont="1" applyFill="1" applyBorder="1" applyAlignment="1">
      <alignment vertical="center" wrapText="1"/>
    </xf>
    <xf numFmtId="0" fontId="30" fillId="11" borderId="13" xfId="0" applyFont="1" applyFill="1" applyBorder="1" applyAlignment="1">
      <alignment vertical="center" wrapText="1"/>
    </xf>
    <xf numFmtId="0" fontId="30" fillId="13" borderId="13" xfId="0" applyFont="1" applyFill="1" applyBorder="1" applyAlignment="1">
      <alignment vertical="center" wrapText="1"/>
    </xf>
    <xf numFmtId="0" fontId="3" fillId="0" borderId="13" xfId="2" applyFont="1" applyFill="1" applyBorder="1" applyAlignment="1">
      <alignment vertical="center" wrapText="1"/>
    </xf>
    <xf numFmtId="0" fontId="30" fillId="11" borderId="4" xfId="0" applyFont="1" applyFill="1" applyBorder="1" applyAlignment="1">
      <alignment vertical="center" wrapText="1"/>
    </xf>
    <xf numFmtId="0" fontId="30" fillId="13" borderId="4" xfId="0" applyFont="1" applyFill="1" applyBorder="1" applyAlignment="1">
      <alignment vertical="center" wrapText="1"/>
    </xf>
    <xf numFmtId="0" fontId="30" fillId="13" borderId="13" xfId="0" applyFont="1" applyFill="1" applyBorder="1" applyAlignment="1">
      <alignment vertical="center"/>
    </xf>
    <xf numFmtId="0" fontId="30" fillId="11" borderId="4" xfId="0" applyFont="1" applyFill="1" applyBorder="1" applyAlignment="1">
      <alignment horizontal="left" vertical="center" wrapText="1"/>
    </xf>
    <xf numFmtId="0" fontId="30" fillId="11" borderId="2" xfId="0" applyFont="1" applyFill="1" applyBorder="1" applyAlignment="1">
      <alignment horizontal="left" vertical="center" wrapText="1"/>
    </xf>
    <xf numFmtId="0" fontId="3" fillId="0" borderId="4" xfId="2" applyFont="1" applyFill="1" applyBorder="1" applyAlignment="1">
      <alignment horizontal="left" wrapText="1"/>
    </xf>
    <xf numFmtId="0" fontId="3" fillId="0" borderId="13" xfId="2" applyFont="1" applyFill="1" applyBorder="1" applyAlignment="1">
      <alignment horizontal="left" wrapText="1"/>
    </xf>
    <xf numFmtId="0" fontId="3" fillId="0" borderId="2" xfId="2" applyFont="1" applyFill="1" applyBorder="1" applyAlignment="1">
      <alignment horizontal="left" wrapText="1"/>
    </xf>
    <xf numFmtId="0" fontId="30" fillId="11" borderId="4" xfId="0" applyFont="1" applyFill="1" applyBorder="1" applyAlignment="1">
      <alignment horizontal="left" vertical="center"/>
    </xf>
    <xf numFmtId="0" fontId="30" fillId="11" borderId="13" xfId="0" applyFont="1" applyFill="1" applyBorder="1" applyAlignment="1">
      <alignment horizontal="left" vertical="center"/>
    </xf>
    <xf numFmtId="0" fontId="30" fillId="11" borderId="2" xfId="0" applyFont="1" applyFill="1" applyBorder="1" applyAlignment="1">
      <alignment horizontal="left" vertical="center"/>
    </xf>
    <xf numFmtId="0" fontId="4" fillId="6" borderId="1" xfId="2" applyFont="1" applyFill="1" applyBorder="1" applyAlignment="1">
      <alignment horizontal="center" vertical="center" wrapText="1"/>
    </xf>
    <xf numFmtId="0" fontId="4" fillId="7" borderId="1" xfId="2" applyFont="1" applyFill="1" applyBorder="1" applyAlignment="1">
      <alignment horizontal="center" vertical="center" wrapText="1"/>
    </xf>
    <xf numFmtId="0" fontId="0" fillId="7" borderId="1" xfId="0" applyFill="1" applyBorder="1" applyAlignment="1">
      <alignment horizontal="center" vertical="center" wrapText="1"/>
    </xf>
    <xf numFmtId="0" fontId="0" fillId="6" borderId="1" xfId="0" applyFill="1" applyBorder="1" applyAlignment="1">
      <alignment horizontal="center" vertical="center" wrapText="1"/>
    </xf>
    <xf numFmtId="0" fontId="0" fillId="7" borderId="4" xfId="0" applyFill="1" applyBorder="1" applyAlignment="1">
      <alignment horizontal="center" vertical="center" wrapText="1"/>
    </xf>
    <xf numFmtId="0" fontId="0" fillId="7" borderId="2" xfId="0" applyFill="1" applyBorder="1" applyAlignment="1">
      <alignment horizontal="center" vertical="center" wrapText="1"/>
    </xf>
    <xf numFmtId="0" fontId="14" fillId="2" borderId="0" xfId="2" applyFont="1" applyFill="1" applyAlignment="1">
      <alignment horizontal="center"/>
    </xf>
    <xf numFmtId="0" fontId="3" fillId="5" borderId="0" xfId="2" applyFill="1" applyAlignment="1">
      <alignment horizontal="left" vertical="top" wrapText="1"/>
    </xf>
    <xf numFmtId="0" fontId="35" fillId="5" borderId="0" xfId="0" applyFont="1" applyFill="1" applyAlignment="1">
      <alignment horizontal="left" vertical="top"/>
    </xf>
    <xf numFmtId="0" fontId="10" fillId="16" borderId="28" xfId="0" applyFont="1" applyFill="1" applyBorder="1" applyAlignment="1">
      <alignment horizontal="left"/>
    </xf>
  </cellXfs>
  <cellStyles count="13">
    <cellStyle name="Aksentti6" xfId="10" builtinId="49"/>
    <cellStyle name="Currency 2" xfId="5" xr:uid="{00000000-0005-0000-0000-000002000000}"/>
    <cellStyle name="Hyperlinkki" xfId="11" builtinId="8"/>
    <cellStyle name="Normaali" xfId="0" builtinId="0"/>
    <cellStyle name="Normal 10" xfId="9" xr:uid="{00000000-0005-0000-0000-000005000000}"/>
    <cellStyle name="Normal 2" xfId="2" xr:uid="{00000000-0005-0000-0000-000006000000}"/>
    <cellStyle name="Normal 2 2" xfId="7" xr:uid="{00000000-0005-0000-0000-000007000000}"/>
    <cellStyle name="Normal 3" xfId="3" xr:uid="{00000000-0005-0000-0000-000008000000}"/>
    <cellStyle name="Normal 3 2" xfId="6" xr:uid="{00000000-0005-0000-0000-000009000000}"/>
    <cellStyle name="Normal_CTX - Principle, Assumption, Constraints, Objectives template v0.4" xfId="12" xr:uid="{00000000-0005-0000-0000-00000A000000}"/>
    <cellStyle name="Percent 4" xfId="8" xr:uid="{00000000-0005-0000-0000-00000C000000}"/>
    <cellStyle name="Prosenttia" xfId="1" builtinId="5"/>
    <cellStyle name="Valuutta" xfId="4" builtinId="4"/>
  </cellStyles>
  <dxfs count="0"/>
  <tableStyles count="0" defaultTableStyle="TableStyleMedium2" defaultPivotStyle="PivotStyleLight16"/>
  <colors>
    <mruColors>
      <color rgb="FFF04E2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tyles" Target="styles.xml"/><Relationship Id="rId47" Type="http://schemas.openxmlformats.org/officeDocument/2006/relationships/customXml" Target="../customXml/item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customXml" Target="../customXml/item2.xml"/><Relationship Id="rId20" Type="http://schemas.openxmlformats.org/officeDocument/2006/relationships/worksheet" Target="worksheets/sheet20.xml"/><Relationship Id="rId41"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3.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24.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_rels/chart25.xml.rels><?xml version="1.0" encoding="UTF-8" standalone="yes"?>
<Relationships xmlns="http://schemas.openxmlformats.org/package/2006/relationships"><Relationship Id="rId2" Type="http://schemas.microsoft.com/office/2011/relationships/chartColorStyle" Target="colors25.xml"/><Relationship Id="rId1" Type="http://schemas.microsoft.com/office/2011/relationships/chartStyle" Target="style25.xml"/></Relationships>
</file>

<file path=xl/charts/_rels/chart26.xml.rels><?xml version="1.0" encoding="UTF-8" standalone="yes"?>
<Relationships xmlns="http://schemas.openxmlformats.org/package/2006/relationships"><Relationship Id="rId2" Type="http://schemas.microsoft.com/office/2011/relationships/chartColorStyle" Target="colors26.xml"/><Relationship Id="rId1" Type="http://schemas.microsoft.com/office/2011/relationships/chartStyle" Target="style26.xml"/></Relationships>
</file>

<file path=xl/charts/_rels/chart27.xml.rels><?xml version="1.0" encoding="UTF-8" standalone="yes"?>
<Relationships xmlns="http://schemas.openxmlformats.org/package/2006/relationships"><Relationship Id="rId2" Type="http://schemas.microsoft.com/office/2011/relationships/chartColorStyle" Target="colors27.xml"/><Relationship Id="rId1" Type="http://schemas.microsoft.com/office/2011/relationships/chartStyle" Target="style27.xml"/></Relationships>
</file>

<file path=xl/charts/_rels/chart28.xml.rels><?xml version="1.0" encoding="UTF-8" standalone="yes"?>
<Relationships xmlns="http://schemas.openxmlformats.org/package/2006/relationships"><Relationship Id="rId2" Type="http://schemas.microsoft.com/office/2011/relationships/chartColorStyle" Target="colors28.xml"/><Relationship Id="rId1" Type="http://schemas.microsoft.com/office/2011/relationships/chartStyle" Target="style28.xml"/></Relationships>
</file>

<file path=xl/charts/_rels/chart29.xml.rels><?xml version="1.0" encoding="UTF-8" standalone="yes"?>
<Relationships xmlns="http://schemas.openxmlformats.org/package/2006/relationships"><Relationship Id="rId2" Type="http://schemas.microsoft.com/office/2011/relationships/chartColorStyle" Target="colors29.xml"/><Relationship Id="rId1" Type="http://schemas.microsoft.com/office/2011/relationships/chartStyle" Target="style29.xml"/></Relationships>
</file>

<file path=xl/charts/_rels/chart30.xml.rels><?xml version="1.0" encoding="UTF-8" standalone="yes"?>
<Relationships xmlns="http://schemas.openxmlformats.org/package/2006/relationships"><Relationship Id="rId2" Type="http://schemas.microsoft.com/office/2011/relationships/chartColorStyle" Target="colors30.xml"/><Relationship Id="rId1" Type="http://schemas.microsoft.com/office/2011/relationships/chartStyle" Target="style30.xml"/></Relationships>
</file>

<file path=xl/charts/_rels/chart31.xml.rels><?xml version="1.0" encoding="UTF-8" standalone="yes"?>
<Relationships xmlns="http://schemas.openxmlformats.org/package/2006/relationships"><Relationship Id="rId2" Type="http://schemas.microsoft.com/office/2011/relationships/chartColorStyle" Target="colors31.xml"/><Relationship Id="rId1" Type="http://schemas.microsoft.com/office/2011/relationships/chartStyle" Target="style31.xml"/></Relationships>
</file>

<file path=xl/charts/_rels/chart32.xml.rels><?xml version="1.0" encoding="UTF-8" standalone="yes"?>
<Relationships xmlns="http://schemas.openxmlformats.org/package/2006/relationships"><Relationship Id="rId2" Type="http://schemas.microsoft.com/office/2011/relationships/chartColorStyle" Target="colors32.xml"/><Relationship Id="rId1" Type="http://schemas.microsoft.com/office/2011/relationships/chartStyle" Target="style32.xml"/></Relationships>
</file>

<file path=xl/charts/_rels/chart33.xml.rels><?xml version="1.0" encoding="UTF-8" standalone="yes"?>
<Relationships xmlns="http://schemas.openxmlformats.org/package/2006/relationships"><Relationship Id="rId2" Type="http://schemas.microsoft.com/office/2011/relationships/chartColorStyle" Target="colors33.xml"/><Relationship Id="rId1" Type="http://schemas.microsoft.com/office/2011/relationships/chartStyle" Target="style33.xml"/></Relationships>
</file>

<file path=xl/charts/_rels/chart34.xml.rels><?xml version="1.0" encoding="UTF-8" standalone="yes"?>
<Relationships xmlns="http://schemas.openxmlformats.org/package/2006/relationships"><Relationship Id="rId2" Type="http://schemas.microsoft.com/office/2011/relationships/chartColorStyle" Target="colors34.xml"/><Relationship Id="rId1" Type="http://schemas.microsoft.com/office/2011/relationships/chartStyle" Target="style34.xml"/></Relationships>
</file>

<file path=xl/charts/_rels/chart35.xml.rels><?xml version="1.0" encoding="UTF-8" standalone="yes"?>
<Relationships xmlns="http://schemas.openxmlformats.org/package/2006/relationships"><Relationship Id="rId2" Type="http://schemas.microsoft.com/office/2011/relationships/chartColorStyle" Target="colors35.xml"/><Relationship Id="rId1" Type="http://schemas.microsoft.com/office/2011/relationships/chartStyle" Target="style35.xml"/></Relationships>
</file>

<file path=xl/charts/_rels/chart36.xml.rels><?xml version="1.0" encoding="UTF-8" standalone="yes"?>
<Relationships xmlns="http://schemas.openxmlformats.org/package/2006/relationships"><Relationship Id="rId2" Type="http://schemas.microsoft.com/office/2011/relationships/chartColorStyle" Target="colors36.xml"/><Relationship Id="rId1" Type="http://schemas.microsoft.com/office/2011/relationships/chartStyle" Target="style36.xml"/></Relationships>
</file>

<file path=xl/charts/_rels/chart37.xml.rels><?xml version="1.0" encoding="UTF-8" standalone="yes"?>
<Relationships xmlns="http://schemas.openxmlformats.org/package/2006/relationships"><Relationship Id="rId2" Type="http://schemas.microsoft.com/office/2011/relationships/chartColorStyle" Target="colors37.xml"/><Relationship Id="rId1" Type="http://schemas.microsoft.com/office/2011/relationships/chartStyle" Target="style37.xml"/></Relationships>
</file>

<file path=xl/charts/_rels/chart38.xml.rels><?xml version="1.0" encoding="UTF-8" standalone="yes"?>
<Relationships xmlns="http://schemas.openxmlformats.org/package/2006/relationships"><Relationship Id="rId2" Type="http://schemas.microsoft.com/office/2011/relationships/chartColorStyle" Target="colors38.xml"/><Relationship Id="rId1" Type="http://schemas.microsoft.com/office/2011/relationships/chartStyle" Target="style38.xml"/></Relationships>
</file>

<file path=xl/charts/_rels/chart39.xml.rels><?xml version="1.0" encoding="UTF-8" standalone="yes"?>
<Relationships xmlns="http://schemas.openxmlformats.org/package/2006/relationships"><Relationship Id="rId2" Type="http://schemas.microsoft.com/office/2011/relationships/chartColorStyle" Target="colors39.xml"/><Relationship Id="rId1" Type="http://schemas.microsoft.com/office/2011/relationships/chartStyle" Target="style39.xml"/></Relationships>
</file>

<file path=xl/charts/_rels/chart40.xml.rels><?xml version="1.0" encoding="UTF-8" standalone="yes"?>
<Relationships xmlns="http://schemas.openxmlformats.org/package/2006/relationships"><Relationship Id="rId2" Type="http://schemas.microsoft.com/office/2011/relationships/chartColorStyle" Target="colors40.xml"/><Relationship Id="rId1" Type="http://schemas.microsoft.com/office/2011/relationships/chartStyle" Target="style40.xml"/></Relationships>
</file>

<file path=xl/charts/_rels/chart41.xml.rels><?xml version="1.0" encoding="UTF-8" standalone="yes"?>
<Relationships xmlns="http://schemas.openxmlformats.org/package/2006/relationships"><Relationship Id="rId2" Type="http://schemas.microsoft.com/office/2011/relationships/chartColorStyle" Target="colors41.xml"/><Relationship Id="rId1" Type="http://schemas.microsoft.com/office/2011/relationships/chartStyle" Target="style41.xml"/></Relationships>
</file>

<file path=xl/charts/_rels/chart42.xml.rels><?xml version="1.0" encoding="UTF-8" standalone="yes"?>
<Relationships xmlns="http://schemas.openxmlformats.org/package/2006/relationships"><Relationship Id="rId2" Type="http://schemas.microsoft.com/office/2011/relationships/chartColorStyle" Target="colors42.xml"/><Relationship Id="rId1" Type="http://schemas.microsoft.com/office/2011/relationships/chartStyle" Target="style42.xml"/></Relationships>
</file>

<file path=xl/charts/_rels/chart43.xml.rels><?xml version="1.0" encoding="UTF-8" standalone="yes"?>
<Relationships xmlns="http://schemas.openxmlformats.org/package/2006/relationships"><Relationship Id="rId2" Type="http://schemas.microsoft.com/office/2011/relationships/chartColorStyle" Target="colors43.xml"/><Relationship Id="rId1" Type="http://schemas.microsoft.com/office/2011/relationships/chartStyle" Target="style43.xml"/></Relationships>
</file>

<file path=xl/charts/_rels/chart44.xml.rels><?xml version="1.0" encoding="UTF-8" standalone="yes"?>
<Relationships xmlns="http://schemas.openxmlformats.org/package/2006/relationships"><Relationship Id="rId2" Type="http://schemas.microsoft.com/office/2011/relationships/chartColorStyle" Target="colors44.xml"/><Relationship Id="rId1" Type="http://schemas.microsoft.com/office/2011/relationships/chartStyle" Target="style44.xml"/></Relationships>
</file>

<file path=xl/charts/_rels/chart45.xml.rels><?xml version="1.0" encoding="UTF-8" standalone="yes"?>
<Relationships xmlns="http://schemas.openxmlformats.org/package/2006/relationships"><Relationship Id="rId2" Type="http://schemas.microsoft.com/office/2011/relationships/chartColorStyle" Target="colors45.xml"/><Relationship Id="rId1" Type="http://schemas.microsoft.com/office/2011/relationships/chartStyle" Target="style45.xml"/></Relationships>
</file>

<file path=xl/charts/_rels/chart46.xml.rels><?xml version="1.0" encoding="UTF-8" standalone="yes"?>
<Relationships xmlns="http://schemas.openxmlformats.org/package/2006/relationships"><Relationship Id="rId2" Type="http://schemas.microsoft.com/office/2011/relationships/chartColorStyle" Target="colors46.xml"/><Relationship Id="rId1" Type="http://schemas.microsoft.com/office/2011/relationships/chartStyle" Target="style46.xml"/></Relationships>
</file>

<file path=xl/charts/_rels/chart47.xml.rels><?xml version="1.0" encoding="UTF-8" standalone="yes"?>
<Relationships xmlns="http://schemas.openxmlformats.org/package/2006/relationships"><Relationship Id="rId2" Type="http://schemas.microsoft.com/office/2011/relationships/chartColorStyle" Target="colors47.xml"/><Relationship Id="rId1" Type="http://schemas.microsoft.com/office/2011/relationships/chartStyle" Target="style47.xml"/></Relationships>
</file>

<file path=xl/charts/_rels/chart48.xml.rels><?xml version="1.0" encoding="UTF-8" standalone="yes"?>
<Relationships xmlns="http://schemas.openxmlformats.org/package/2006/relationships"><Relationship Id="rId2" Type="http://schemas.microsoft.com/office/2011/relationships/chartColorStyle" Target="colors48.xml"/><Relationship Id="rId1" Type="http://schemas.microsoft.com/office/2011/relationships/chartStyle" Target="style48.xml"/></Relationships>
</file>

<file path=xl/charts/_rels/chart49.xml.rels><?xml version="1.0" encoding="UTF-8" standalone="yes"?>
<Relationships xmlns="http://schemas.openxmlformats.org/package/2006/relationships"><Relationship Id="rId2" Type="http://schemas.microsoft.com/office/2011/relationships/chartColorStyle" Target="colors49.xml"/><Relationship Id="rId1" Type="http://schemas.microsoft.com/office/2011/relationships/chartStyle" Target="style49.xml"/></Relationships>
</file>

<file path=xl/charts/_rels/chart50.xml.rels><?xml version="1.0" encoding="UTF-8" standalone="yes"?>
<Relationships xmlns="http://schemas.openxmlformats.org/package/2006/relationships"><Relationship Id="rId2" Type="http://schemas.microsoft.com/office/2011/relationships/chartColorStyle" Target="colors50.xml"/><Relationship Id="rId1" Type="http://schemas.microsoft.com/office/2011/relationships/chartStyle" Target="style50.xml"/></Relationships>
</file>

<file path=xl/charts/_rels/chart51.xml.rels><?xml version="1.0" encoding="UTF-8" standalone="yes"?>
<Relationships xmlns="http://schemas.openxmlformats.org/package/2006/relationships"><Relationship Id="rId2" Type="http://schemas.microsoft.com/office/2011/relationships/chartColorStyle" Target="colors51.xml"/><Relationship Id="rId1" Type="http://schemas.microsoft.com/office/2011/relationships/chartStyle" Target="style51.xml"/></Relationships>
</file>

<file path=xl/charts/_rels/chart52.xml.rels><?xml version="1.0" encoding="UTF-8" standalone="yes"?>
<Relationships xmlns="http://schemas.openxmlformats.org/package/2006/relationships"><Relationship Id="rId2" Type="http://schemas.microsoft.com/office/2011/relationships/chartColorStyle" Target="colors52.xml"/><Relationship Id="rId1" Type="http://schemas.microsoft.com/office/2011/relationships/chartStyle" Target="style52.xml"/></Relationships>
</file>

<file path=xl/charts/_rels/chart53.xml.rels><?xml version="1.0" encoding="UTF-8" standalone="yes"?>
<Relationships xmlns="http://schemas.openxmlformats.org/package/2006/relationships"><Relationship Id="rId2" Type="http://schemas.microsoft.com/office/2011/relationships/chartColorStyle" Target="colors53.xml"/><Relationship Id="rId1" Type="http://schemas.microsoft.com/office/2011/relationships/chartStyle" Target="style53.xml"/></Relationships>
</file>

<file path=xl/charts/_rels/chart54.xml.rels><?xml version="1.0" encoding="UTF-8" standalone="yes"?>
<Relationships xmlns="http://schemas.openxmlformats.org/package/2006/relationships"><Relationship Id="rId2" Type="http://schemas.microsoft.com/office/2011/relationships/chartColorStyle" Target="colors54.xml"/><Relationship Id="rId1" Type="http://schemas.microsoft.com/office/2011/relationships/chartStyle" Target="style54.xml"/></Relationships>
</file>

<file path=xl/charts/_rels/chart55.xml.rels><?xml version="1.0" encoding="UTF-8" standalone="yes"?>
<Relationships xmlns="http://schemas.openxmlformats.org/package/2006/relationships"><Relationship Id="rId2" Type="http://schemas.microsoft.com/office/2011/relationships/chartColorStyle" Target="colors55.xml"/><Relationship Id="rId1" Type="http://schemas.microsoft.com/office/2011/relationships/chartStyle" Target="style55.xml"/></Relationships>
</file>

<file path=xl/charts/_rels/chart56.xml.rels><?xml version="1.0" encoding="UTF-8" standalone="yes"?>
<Relationships xmlns="http://schemas.openxmlformats.org/package/2006/relationships"><Relationship Id="rId2" Type="http://schemas.microsoft.com/office/2011/relationships/chartColorStyle" Target="colors56.xml"/><Relationship Id="rId1" Type="http://schemas.microsoft.com/office/2011/relationships/chartStyle" Target="style56.xml"/></Relationships>
</file>

<file path=xl/charts/_rels/chart57.xml.rels><?xml version="1.0" encoding="UTF-8" standalone="yes"?>
<Relationships xmlns="http://schemas.openxmlformats.org/package/2006/relationships"><Relationship Id="rId2" Type="http://schemas.microsoft.com/office/2011/relationships/chartColorStyle" Target="colors57.xml"/><Relationship Id="rId1" Type="http://schemas.microsoft.com/office/2011/relationships/chartStyle" Target="style57.xml"/></Relationships>
</file>

<file path=xl/charts/_rels/chart58.xml.rels><?xml version="1.0" encoding="UTF-8" standalone="yes"?>
<Relationships xmlns="http://schemas.openxmlformats.org/package/2006/relationships"><Relationship Id="rId2" Type="http://schemas.microsoft.com/office/2011/relationships/chartColorStyle" Target="colors58.xml"/><Relationship Id="rId1" Type="http://schemas.microsoft.com/office/2011/relationships/chartStyle" Target="style58.xml"/></Relationships>
</file>

<file path=xl/charts/_rels/chart59.xml.rels><?xml version="1.0" encoding="UTF-8" standalone="yes"?>
<Relationships xmlns="http://schemas.openxmlformats.org/package/2006/relationships"><Relationship Id="rId2" Type="http://schemas.microsoft.com/office/2011/relationships/chartColorStyle" Target="colors59.xml"/><Relationship Id="rId1" Type="http://schemas.microsoft.com/office/2011/relationships/chartStyle" Target="style59.xml"/></Relationships>
</file>

<file path=xl/charts/_rels/chart60.xml.rels><?xml version="1.0" encoding="UTF-8" standalone="yes"?>
<Relationships xmlns="http://schemas.openxmlformats.org/package/2006/relationships"><Relationship Id="rId2" Type="http://schemas.microsoft.com/office/2011/relationships/chartColorStyle" Target="colors60.xml"/><Relationship Id="rId1" Type="http://schemas.microsoft.com/office/2011/relationships/chartStyle" Target="style6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i-FI"/>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i-FI"/>
              <a:t>Kannattavuus vuositasolla ja kumulatiivisesti</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i-FI"/>
        </a:p>
      </c:txPr>
    </c:title>
    <c:autoTitleDeleted val="0"/>
    <c:plotArea>
      <c:layout/>
      <c:lineChart>
        <c:grouping val="standard"/>
        <c:varyColors val="0"/>
        <c:ser>
          <c:idx val="0"/>
          <c:order val="0"/>
          <c:tx>
            <c:v>Kannattavuus vuositasolla</c:v>
          </c:tx>
          <c:spPr>
            <a:ln w="28575" cap="rnd">
              <a:solidFill>
                <a:srgbClr val="00B0F0"/>
              </a:solidFill>
              <a:round/>
            </a:ln>
            <a:effectLst/>
          </c:spPr>
          <c:marker>
            <c:symbol val="none"/>
          </c:marker>
          <c:val>
            <c:numRef>
              <c:f>'3.0 Kust.-hyöty-yhteenveto Kaik'!$B$18:$K$18</c:f>
              <c:numCache>
                <c:formatCode>#\ ##0.00\ "€"</c:formatCode>
                <c:ptCount val="10"/>
                <c:pt idx="0">
                  <c:v>0</c:v>
                </c:pt>
                <c:pt idx="1">
                  <c:v>0</c:v>
                </c:pt>
                <c:pt idx="2">
                  <c:v>0</c:v>
                </c:pt>
                <c:pt idx="3">
                  <c:v>0</c:v>
                </c:pt>
                <c:pt idx="4">
                  <c:v>0</c:v>
                </c:pt>
                <c:pt idx="5">
                  <c:v>0</c:v>
                </c:pt>
                <c:pt idx="6">
                  <c:v>0</c:v>
                </c:pt>
                <c:pt idx="7">
                  <c:v>0</c:v>
                </c:pt>
                <c:pt idx="8">
                  <c:v>0</c:v>
                </c:pt>
                <c:pt idx="9">
                  <c:v>0</c:v>
                </c:pt>
              </c:numCache>
            </c:numRef>
          </c:val>
          <c:smooth val="0"/>
          <c:extLst>
            <c:ext xmlns:c16="http://schemas.microsoft.com/office/drawing/2014/chart" uri="{C3380CC4-5D6E-409C-BE32-E72D297353CC}">
              <c16:uniqueId val="{00000000-28D9-4737-9E7D-75B78AF3815B}"/>
            </c:ext>
          </c:extLst>
        </c:ser>
        <c:ser>
          <c:idx val="2"/>
          <c:order val="2"/>
          <c:tx>
            <c:v>Kumulatiivinen kannattavuus</c:v>
          </c:tx>
          <c:spPr>
            <a:ln w="28575" cap="rnd">
              <a:solidFill>
                <a:srgbClr val="92D050"/>
              </a:solidFill>
              <a:round/>
            </a:ln>
            <a:effectLst/>
          </c:spPr>
          <c:marker>
            <c:symbol val="none"/>
          </c:marker>
          <c:val>
            <c:numRef>
              <c:f>'3.0 Kust.-hyöty-yhteenveto Kaik'!$B$20:$K$20</c:f>
              <c:numCache>
                <c:formatCode>#\ ##0.00\ "€"</c:formatCode>
                <c:ptCount val="10"/>
                <c:pt idx="0">
                  <c:v>0</c:v>
                </c:pt>
                <c:pt idx="1">
                  <c:v>0</c:v>
                </c:pt>
                <c:pt idx="2">
                  <c:v>0</c:v>
                </c:pt>
                <c:pt idx="3">
                  <c:v>0</c:v>
                </c:pt>
                <c:pt idx="4">
                  <c:v>0</c:v>
                </c:pt>
                <c:pt idx="5">
                  <c:v>0</c:v>
                </c:pt>
                <c:pt idx="6">
                  <c:v>0</c:v>
                </c:pt>
                <c:pt idx="7">
                  <c:v>0</c:v>
                </c:pt>
                <c:pt idx="8">
                  <c:v>0</c:v>
                </c:pt>
                <c:pt idx="9">
                  <c:v>0</c:v>
                </c:pt>
              </c:numCache>
            </c:numRef>
          </c:val>
          <c:smooth val="0"/>
          <c:extLst>
            <c:ext xmlns:c16="http://schemas.microsoft.com/office/drawing/2014/chart" uri="{C3380CC4-5D6E-409C-BE32-E72D297353CC}">
              <c16:uniqueId val="{00000001-28D9-4737-9E7D-75B78AF3815B}"/>
            </c:ext>
          </c:extLst>
        </c:ser>
        <c:dLbls>
          <c:showLegendKey val="0"/>
          <c:showVal val="0"/>
          <c:showCatName val="0"/>
          <c:showSerName val="0"/>
          <c:showPercent val="0"/>
          <c:showBubbleSize val="0"/>
        </c:dLbls>
        <c:smooth val="0"/>
        <c:axId val="504315432"/>
        <c:axId val="504310336"/>
        <c:extLst>
          <c:ext xmlns:c15="http://schemas.microsoft.com/office/drawing/2012/chart" uri="{02D57815-91ED-43cb-92C2-25804820EDAC}">
            <c15:filteredLineSeries>
              <c15:ser>
                <c:idx val="1"/>
                <c:order val="1"/>
                <c:spPr>
                  <a:ln w="28575" cap="rnd">
                    <a:solidFill>
                      <a:schemeClr val="accent2"/>
                    </a:solidFill>
                    <a:round/>
                  </a:ln>
                  <a:effectLst/>
                </c:spPr>
                <c:marker>
                  <c:symbol val="circle"/>
                  <c:size val="5"/>
                  <c:spPr>
                    <a:solidFill>
                      <a:schemeClr val="accent2"/>
                    </a:solidFill>
                    <a:ln w="9525">
                      <a:solidFill>
                        <a:schemeClr val="accent2"/>
                      </a:solidFill>
                    </a:ln>
                    <a:effectLst/>
                  </c:spPr>
                </c:marker>
                <c:val>
                  <c:numRef>
                    <c:extLst>
                      <c:ext uri="{02D57815-91ED-43cb-92C2-25804820EDAC}">
                        <c15:formulaRef>
                          <c15:sqref>'3.0 Kust.-hyöty-yhteenveto Kaik'!$B$19:$K$19</c15:sqref>
                        </c15:formulaRef>
                      </c:ext>
                    </c:extLst>
                    <c:numCache>
                      <c:formatCode>#\ ##0.00\ "€"</c:formatCode>
                      <c:ptCount val="10"/>
                    </c:numCache>
                  </c:numRef>
                </c:val>
                <c:smooth val="0"/>
                <c:extLst>
                  <c:ext xmlns:c16="http://schemas.microsoft.com/office/drawing/2014/chart" uri="{C3380CC4-5D6E-409C-BE32-E72D297353CC}">
                    <c16:uniqueId val="{00000002-28D9-4737-9E7D-75B78AF3815B}"/>
                  </c:ext>
                </c:extLst>
              </c15:ser>
            </c15:filteredLineSeries>
          </c:ext>
        </c:extLst>
      </c:lineChart>
      <c:catAx>
        <c:axId val="504315432"/>
        <c:scaling>
          <c:orientation val="minMax"/>
        </c:scaling>
        <c:delete val="0"/>
        <c:axPos val="b"/>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b" anchorCtr="0"/>
          <a:lstStyle/>
          <a:p>
            <a:pPr>
              <a:defRPr sz="900" b="0" i="0" u="none" strike="noStrike" kern="1200" baseline="0">
                <a:solidFill>
                  <a:schemeClr val="tx1">
                    <a:lumMod val="65000"/>
                    <a:lumOff val="35000"/>
                  </a:schemeClr>
                </a:solidFill>
                <a:latin typeface="+mn-lt"/>
                <a:ea typeface="+mn-ea"/>
                <a:cs typeface="+mn-cs"/>
              </a:defRPr>
            </a:pPr>
            <a:endParaRPr lang="fi-FI"/>
          </a:p>
        </c:txPr>
        <c:crossAx val="504310336"/>
        <c:crosses val="autoZero"/>
        <c:auto val="1"/>
        <c:lblAlgn val="ctr"/>
        <c:lblOffset val="100"/>
        <c:noMultiLvlLbl val="0"/>
      </c:catAx>
      <c:valAx>
        <c:axId val="504310336"/>
        <c:scaling>
          <c:orientation val="minMax"/>
        </c:scaling>
        <c:delete val="0"/>
        <c:axPos val="l"/>
        <c:majorGridlines>
          <c:spPr>
            <a:ln w="9525" cap="flat" cmpd="sng" algn="ctr">
              <a:solidFill>
                <a:schemeClr val="tx1">
                  <a:lumMod val="15000"/>
                  <a:lumOff val="85000"/>
                </a:schemeClr>
              </a:solidFill>
              <a:round/>
            </a:ln>
            <a:effectLst/>
          </c:spPr>
        </c:majorGridlines>
        <c:numFmt formatCode="#,##0\ &quot;€&quot;"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i-FI"/>
          </a:p>
        </c:txPr>
        <c:crossAx val="50431543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i-F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i-FI"/>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i-FI"/>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i-FI"/>
              <a:t>Kustannukset ja hyödyt vuositasolla</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i-FI"/>
        </a:p>
      </c:txPr>
    </c:title>
    <c:autoTitleDeleted val="0"/>
    <c:plotArea>
      <c:layout/>
      <c:barChart>
        <c:barDir val="col"/>
        <c:grouping val="clustered"/>
        <c:varyColors val="0"/>
        <c:ser>
          <c:idx val="0"/>
          <c:order val="0"/>
          <c:tx>
            <c:v>Kustannukset</c:v>
          </c:tx>
          <c:spPr>
            <a:solidFill>
              <a:schemeClr val="accent1"/>
            </a:solidFill>
            <a:ln>
              <a:noFill/>
            </a:ln>
            <a:effectLst/>
          </c:spPr>
          <c:invertIfNegative val="0"/>
          <c:val>
            <c:numRef>
              <c:f>'3.0 Kust.-hyöty-yhteenveto Kaik'!$B$12:$K$12</c:f>
              <c:numCache>
                <c:formatCode>#\ ##0.00\ "€"</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A27B-48A1-8139-E42D35AF59A9}"/>
            </c:ext>
          </c:extLst>
        </c:ser>
        <c:ser>
          <c:idx val="1"/>
          <c:order val="1"/>
          <c:tx>
            <c:v>Hyötypotentiaali</c:v>
          </c:tx>
          <c:spPr>
            <a:solidFill>
              <a:schemeClr val="accent2"/>
            </a:solidFill>
            <a:ln>
              <a:noFill/>
            </a:ln>
            <a:effectLst/>
          </c:spPr>
          <c:invertIfNegative val="0"/>
          <c:val>
            <c:numRef>
              <c:f>'3.0 Kust.-hyöty-yhteenveto Kaik'!$B$16:$K$16</c:f>
              <c:numCache>
                <c:formatCode>#\ ##0.00\ "€"</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A27B-48A1-8139-E42D35AF59A9}"/>
            </c:ext>
          </c:extLst>
        </c:ser>
        <c:dLbls>
          <c:showLegendKey val="0"/>
          <c:showVal val="0"/>
          <c:showCatName val="0"/>
          <c:showSerName val="0"/>
          <c:showPercent val="0"/>
          <c:showBubbleSize val="0"/>
        </c:dLbls>
        <c:gapWidth val="200"/>
        <c:overlap val="100"/>
        <c:axId val="504315040"/>
        <c:axId val="504317784"/>
      </c:barChart>
      <c:catAx>
        <c:axId val="504315040"/>
        <c:scaling>
          <c:orientation val="minMax"/>
        </c:scaling>
        <c:delete val="0"/>
        <c:axPos val="b"/>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i-FI"/>
          </a:p>
        </c:txPr>
        <c:crossAx val="504317784"/>
        <c:crosses val="autoZero"/>
        <c:auto val="1"/>
        <c:lblAlgn val="ctr"/>
        <c:lblOffset val="100"/>
        <c:noMultiLvlLbl val="0"/>
      </c:catAx>
      <c:valAx>
        <c:axId val="504317784"/>
        <c:scaling>
          <c:orientation val="minMax"/>
        </c:scaling>
        <c:delete val="0"/>
        <c:axPos val="l"/>
        <c:majorGridlines>
          <c:spPr>
            <a:ln w="9525" cap="flat" cmpd="sng" algn="ctr">
              <a:solidFill>
                <a:schemeClr val="tx1">
                  <a:lumMod val="15000"/>
                  <a:lumOff val="85000"/>
                </a:schemeClr>
              </a:solidFill>
              <a:round/>
            </a:ln>
            <a:effectLst/>
          </c:spPr>
        </c:majorGridlines>
        <c:numFmt formatCode="#\ ##0\ &quot;€&quot;"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i-FI"/>
          </a:p>
        </c:txPr>
        <c:crossAx val="50431504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i-F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i-FI"/>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i-FI"/>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i-FI"/>
              <a:t>Kannattavuus vuositasolla ja kumulatiivisesti</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i-FI"/>
        </a:p>
      </c:txPr>
    </c:title>
    <c:autoTitleDeleted val="0"/>
    <c:plotArea>
      <c:layout/>
      <c:lineChart>
        <c:grouping val="standard"/>
        <c:varyColors val="0"/>
        <c:ser>
          <c:idx val="3"/>
          <c:order val="0"/>
          <c:tx>
            <c:v>Kannattavuus vuositasolla</c:v>
          </c:tx>
          <c:spPr>
            <a:ln w="28575" cap="rnd">
              <a:solidFill>
                <a:schemeClr val="accent4"/>
              </a:solidFill>
              <a:round/>
            </a:ln>
            <a:effectLst/>
          </c:spPr>
          <c:marker>
            <c:symbol val="none"/>
          </c:marker>
          <c:val>
            <c:numRef>
              <c:f>'3.0 Kust.-hyöty-yhteenveto Kaik'!$B$53:$K$53</c:f>
              <c:numCache>
                <c:formatCode>#\ ##0.00\ "€"</c:formatCode>
                <c:ptCount val="10"/>
                <c:pt idx="0">
                  <c:v>0</c:v>
                </c:pt>
                <c:pt idx="1">
                  <c:v>0</c:v>
                </c:pt>
                <c:pt idx="2">
                  <c:v>0</c:v>
                </c:pt>
                <c:pt idx="3">
                  <c:v>0</c:v>
                </c:pt>
                <c:pt idx="4">
                  <c:v>0</c:v>
                </c:pt>
                <c:pt idx="5">
                  <c:v>0</c:v>
                </c:pt>
                <c:pt idx="6">
                  <c:v>0</c:v>
                </c:pt>
                <c:pt idx="7">
                  <c:v>0</c:v>
                </c:pt>
                <c:pt idx="8">
                  <c:v>0</c:v>
                </c:pt>
                <c:pt idx="9">
                  <c:v>0</c:v>
                </c:pt>
              </c:numCache>
            </c:numRef>
          </c:val>
          <c:smooth val="0"/>
          <c:extLst>
            <c:ext xmlns:c16="http://schemas.microsoft.com/office/drawing/2014/chart" uri="{C3380CC4-5D6E-409C-BE32-E72D297353CC}">
              <c16:uniqueId val="{00000000-FED4-4363-AE7C-76AE71DA2FCB}"/>
            </c:ext>
          </c:extLst>
        </c:ser>
        <c:ser>
          <c:idx val="4"/>
          <c:order val="1"/>
          <c:tx>
            <c:v>Kumulatiivinen kannattavuus</c:v>
          </c:tx>
          <c:spPr>
            <a:ln w="28575" cap="rnd">
              <a:solidFill>
                <a:schemeClr val="accent5"/>
              </a:solidFill>
              <a:round/>
            </a:ln>
            <a:effectLst/>
          </c:spPr>
          <c:marker>
            <c:symbol val="none"/>
          </c:marker>
          <c:val>
            <c:numRef>
              <c:f>'3.0 Kust.-hyöty-yhteenveto Kaik'!$B$55:$K$55</c:f>
              <c:numCache>
                <c:formatCode>#\ ##0.00\ "€"</c:formatCode>
                <c:ptCount val="10"/>
                <c:pt idx="0">
                  <c:v>0</c:v>
                </c:pt>
                <c:pt idx="1">
                  <c:v>0</c:v>
                </c:pt>
                <c:pt idx="2">
                  <c:v>0</c:v>
                </c:pt>
                <c:pt idx="3">
                  <c:v>0</c:v>
                </c:pt>
                <c:pt idx="4">
                  <c:v>0</c:v>
                </c:pt>
                <c:pt idx="5">
                  <c:v>0</c:v>
                </c:pt>
                <c:pt idx="6">
                  <c:v>0</c:v>
                </c:pt>
                <c:pt idx="7">
                  <c:v>0</c:v>
                </c:pt>
                <c:pt idx="8">
                  <c:v>0</c:v>
                </c:pt>
                <c:pt idx="9">
                  <c:v>0</c:v>
                </c:pt>
              </c:numCache>
            </c:numRef>
          </c:val>
          <c:smooth val="0"/>
          <c:extLst>
            <c:ext xmlns:c16="http://schemas.microsoft.com/office/drawing/2014/chart" uri="{C3380CC4-5D6E-409C-BE32-E72D297353CC}">
              <c16:uniqueId val="{00000001-FED4-4363-AE7C-76AE71DA2FCB}"/>
            </c:ext>
          </c:extLst>
        </c:ser>
        <c:dLbls>
          <c:showLegendKey val="0"/>
          <c:showVal val="0"/>
          <c:showCatName val="0"/>
          <c:showSerName val="0"/>
          <c:showPercent val="0"/>
          <c:showBubbleSize val="0"/>
        </c:dLbls>
        <c:smooth val="0"/>
        <c:axId val="504310728"/>
        <c:axId val="504313864"/>
        <c:extLst/>
      </c:lineChart>
      <c:catAx>
        <c:axId val="504310728"/>
        <c:scaling>
          <c:orientation val="minMax"/>
        </c:scaling>
        <c:delete val="0"/>
        <c:axPos val="b"/>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b" anchorCtr="0"/>
          <a:lstStyle/>
          <a:p>
            <a:pPr>
              <a:defRPr sz="900" b="0" i="0" u="none" strike="noStrike" kern="1200" baseline="0">
                <a:solidFill>
                  <a:schemeClr val="tx1">
                    <a:lumMod val="65000"/>
                    <a:lumOff val="35000"/>
                  </a:schemeClr>
                </a:solidFill>
                <a:latin typeface="+mn-lt"/>
                <a:ea typeface="+mn-ea"/>
                <a:cs typeface="+mn-cs"/>
              </a:defRPr>
            </a:pPr>
            <a:endParaRPr lang="fi-FI"/>
          </a:p>
        </c:txPr>
        <c:crossAx val="504313864"/>
        <c:crosses val="autoZero"/>
        <c:auto val="1"/>
        <c:lblAlgn val="ctr"/>
        <c:lblOffset val="100"/>
        <c:noMultiLvlLbl val="0"/>
      </c:catAx>
      <c:valAx>
        <c:axId val="504313864"/>
        <c:scaling>
          <c:orientation val="minMax"/>
        </c:scaling>
        <c:delete val="0"/>
        <c:axPos val="l"/>
        <c:majorGridlines>
          <c:spPr>
            <a:ln w="9525" cap="flat" cmpd="sng" algn="ctr">
              <a:solidFill>
                <a:schemeClr val="tx1">
                  <a:lumMod val="15000"/>
                  <a:lumOff val="85000"/>
                </a:schemeClr>
              </a:solidFill>
              <a:round/>
            </a:ln>
            <a:effectLst/>
          </c:spPr>
        </c:majorGridlines>
        <c:numFmt formatCode="#,##0\ &quot;€&quot;"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i-FI"/>
          </a:p>
        </c:txPr>
        <c:crossAx val="50431072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i-F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i-FI"/>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i-FI"/>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i-FI"/>
              <a:t>Kannattavuus vuositasolla ja kumulatiivisesti</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i-FI"/>
        </a:p>
      </c:txPr>
    </c:title>
    <c:autoTitleDeleted val="0"/>
    <c:plotArea>
      <c:layout/>
      <c:lineChart>
        <c:grouping val="standard"/>
        <c:varyColors val="0"/>
        <c:ser>
          <c:idx val="0"/>
          <c:order val="0"/>
          <c:tx>
            <c:v>Kannattavuus vuositasolla (nopea)</c:v>
          </c:tx>
          <c:spPr>
            <a:ln w="28575" cap="rnd">
              <a:solidFill>
                <a:srgbClr val="00B0F0"/>
              </a:solidFill>
              <a:round/>
            </a:ln>
            <a:effectLst/>
          </c:spPr>
          <c:marker>
            <c:symbol val="none"/>
          </c:marker>
          <c:val>
            <c:numRef>
              <c:f>'3.0 Kust.-hyöty-yhteenveto Kaik'!$B$18:$K$18</c:f>
              <c:numCache>
                <c:formatCode>#\ ##0.00\ "€"</c:formatCode>
                <c:ptCount val="10"/>
                <c:pt idx="0">
                  <c:v>0</c:v>
                </c:pt>
                <c:pt idx="1">
                  <c:v>0</c:v>
                </c:pt>
                <c:pt idx="2">
                  <c:v>0</c:v>
                </c:pt>
                <c:pt idx="3">
                  <c:v>0</c:v>
                </c:pt>
                <c:pt idx="4">
                  <c:v>0</c:v>
                </c:pt>
                <c:pt idx="5">
                  <c:v>0</c:v>
                </c:pt>
                <c:pt idx="6">
                  <c:v>0</c:v>
                </c:pt>
                <c:pt idx="7">
                  <c:v>0</c:v>
                </c:pt>
                <c:pt idx="8">
                  <c:v>0</c:v>
                </c:pt>
                <c:pt idx="9">
                  <c:v>0</c:v>
                </c:pt>
              </c:numCache>
            </c:numRef>
          </c:val>
          <c:smooth val="0"/>
          <c:extLst>
            <c:ext xmlns:c16="http://schemas.microsoft.com/office/drawing/2014/chart" uri="{C3380CC4-5D6E-409C-BE32-E72D297353CC}">
              <c16:uniqueId val="{00000000-E98B-4B32-B402-6AD3963F232A}"/>
            </c:ext>
          </c:extLst>
        </c:ser>
        <c:ser>
          <c:idx val="2"/>
          <c:order val="1"/>
          <c:tx>
            <c:v>Kumulatiivinen kannattavuus (nopea)</c:v>
          </c:tx>
          <c:spPr>
            <a:ln w="28575" cap="rnd">
              <a:solidFill>
                <a:srgbClr val="92D050"/>
              </a:solidFill>
              <a:round/>
            </a:ln>
            <a:effectLst/>
          </c:spPr>
          <c:marker>
            <c:symbol val="none"/>
          </c:marker>
          <c:val>
            <c:numRef>
              <c:f>'3.0 Kust.-hyöty-yhteenveto Kaik'!$B$20:$K$20</c:f>
              <c:numCache>
                <c:formatCode>#\ ##0.00\ "€"</c:formatCode>
                <c:ptCount val="10"/>
                <c:pt idx="0">
                  <c:v>0</c:v>
                </c:pt>
                <c:pt idx="1">
                  <c:v>0</c:v>
                </c:pt>
                <c:pt idx="2">
                  <c:v>0</c:v>
                </c:pt>
                <c:pt idx="3">
                  <c:v>0</c:v>
                </c:pt>
                <c:pt idx="4">
                  <c:v>0</c:v>
                </c:pt>
                <c:pt idx="5">
                  <c:v>0</c:v>
                </c:pt>
                <c:pt idx="6">
                  <c:v>0</c:v>
                </c:pt>
                <c:pt idx="7">
                  <c:v>0</c:v>
                </c:pt>
                <c:pt idx="8">
                  <c:v>0</c:v>
                </c:pt>
                <c:pt idx="9">
                  <c:v>0</c:v>
                </c:pt>
              </c:numCache>
            </c:numRef>
          </c:val>
          <c:smooth val="0"/>
          <c:extLst>
            <c:ext xmlns:c16="http://schemas.microsoft.com/office/drawing/2014/chart" uri="{C3380CC4-5D6E-409C-BE32-E72D297353CC}">
              <c16:uniqueId val="{00000001-E98B-4B32-B402-6AD3963F232A}"/>
            </c:ext>
          </c:extLst>
        </c:ser>
        <c:ser>
          <c:idx val="1"/>
          <c:order val="2"/>
          <c:tx>
            <c:v>Kannattavuus vuositasolla (hidas)</c:v>
          </c:tx>
          <c:spPr>
            <a:ln w="28575" cap="rnd">
              <a:solidFill>
                <a:schemeClr val="accent2"/>
              </a:solidFill>
              <a:round/>
            </a:ln>
            <a:effectLst/>
          </c:spPr>
          <c:marker>
            <c:symbol val="none"/>
          </c:marker>
          <c:val>
            <c:numRef>
              <c:f>'3.0 Kust.-hyöty-yhteenveto Kaik'!$B$53:$K$53</c:f>
              <c:numCache>
                <c:formatCode>#\ ##0.00\ "€"</c:formatCode>
                <c:ptCount val="10"/>
                <c:pt idx="0">
                  <c:v>0</c:v>
                </c:pt>
                <c:pt idx="1">
                  <c:v>0</c:v>
                </c:pt>
                <c:pt idx="2">
                  <c:v>0</c:v>
                </c:pt>
                <c:pt idx="3">
                  <c:v>0</c:v>
                </c:pt>
                <c:pt idx="4">
                  <c:v>0</c:v>
                </c:pt>
                <c:pt idx="5">
                  <c:v>0</c:v>
                </c:pt>
                <c:pt idx="6">
                  <c:v>0</c:v>
                </c:pt>
                <c:pt idx="7">
                  <c:v>0</c:v>
                </c:pt>
                <c:pt idx="8">
                  <c:v>0</c:v>
                </c:pt>
                <c:pt idx="9">
                  <c:v>0</c:v>
                </c:pt>
              </c:numCache>
            </c:numRef>
          </c:val>
          <c:smooth val="0"/>
          <c:extLst>
            <c:ext xmlns:c16="http://schemas.microsoft.com/office/drawing/2014/chart" uri="{C3380CC4-5D6E-409C-BE32-E72D297353CC}">
              <c16:uniqueId val="{00000002-E98B-4B32-B402-6AD3963F232A}"/>
            </c:ext>
          </c:extLst>
        </c:ser>
        <c:ser>
          <c:idx val="3"/>
          <c:order val="3"/>
          <c:tx>
            <c:v>Kumulatiivinen kannattavuus (hidas)</c:v>
          </c:tx>
          <c:spPr>
            <a:ln w="28575" cap="rnd">
              <a:solidFill>
                <a:schemeClr val="accent4"/>
              </a:solidFill>
              <a:round/>
            </a:ln>
            <a:effectLst/>
          </c:spPr>
          <c:marker>
            <c:symbol val="none"/>
          </c:marker>
          <c:val>
            <c:numRef>
              <c:f>'3.0 Kust.-hyöty-yhteenveto Kaik'!$B$55:$K$55</c:f>
              <c:numCache>
                <c:formatCode>#\ ##0.00\ "€"</c:formatCode>
                <c:ptCount val="10"/>
                <c:pt idx="0">
                  <c:v>0</c:v>
                </c:pt>
                <c:pt idx="1">
                  <c:v>0</c:v>
                </c:pt>
                <c:pt idx="2">
                  <c:v>0</c:v>
                </c:pt>
                <c:pt idx="3">
                  <c:v>0</c:v>
                </c:pt>
                <c:pt idx="4">
                  <c:v>0</c:v>
                </c:pt>
                <c:pt idx="5">
                  <c:v>0</c:v>
                </c:pt>
                <c:pt idx="6">
                  <c:v>0</c:v>
                </c:pt>
                <c:pt idx="7">
                  <c:v>0</c:v>
                </c:pt>
                <c:pt idx="8">
                  <c:v>0</c:v>
                </c:pt>
                <c:pt idx="9">
                  <c:v>0</c:v>
                </c:pt>
              </c:numCache>
            </c:numRef>
          </c:val>
          <c:smooth val="0"/>
          <c:extLst>
            <c:ext xmlns:c16="http://schemas.microsoft.com/office/drawing/2014/chart" uri="{C3380CC4-5D6E-409C-BE32-E72D297353CC}">
              <c16:uniqueId val="{00000003-E98B-4B32-B402-6AD3963F232A}"/>
            </c:ext>
          </c:extLst>
        </c:ser>
        <c:dLbls>
          <c:showLegendKey val="0"/>
          <c:showVal val="0"/>
          <c:showCatName val="0"/>
          <c:showSerName val="0"/>
          <c:showPercent val="0"/>
          <c:showBubbleSize val="0"/>
        </c:dLbls>
        <c:smooth val="0"/>
        <c:axId val="504317000"/>
        <c:axId val="504311120"/>
        <c:extLst/>
      </c:lineChart>
      <c:catAx>
        <c:axId val="504317000"/>
        <c:scaling>
          <c:orientation val="minMax"/>
        </c:scaling>
        <c:delete val="0"/>
        <c:axPos val="b"/>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b" anchorCtr="0"/>
          <a:lstStyle/>
          <a:p>
            <a:pPr>
              <a:defRPr sz="900" b="0" i="0" u="none" strike="noStrike" kern="1200" baseline="0">
                <a:solidFill>
                  <a:schemeClr val="tx1">
                    <a:lumMod val="65000"/>
                    <a:lumOff val="35000"/>
                  </a:schemeClr>
                </a:solidFill>
                <a:latin typeface="+mn-lt"/>
                <a:ea typeface="+mn-ea"/>
                <a:cs typeface="+mn-cs"/>
              </a:defRPr>
            </a:pPr>
            <a:endParaRPr lang="fi-FI"/>
          </a:p>
        </c:txPr>
        <c:crossAx val="504311120"/>
        <c:crosses val="autoZero"/>
        <c:auto val="1"/>
        <c:lblAlgn val="ctr"/>
        <c:lblOffset val="100"/>
        <c:noMultiLvlLbl val="0"/>
      </c:catAx>
      <c:valAx>
        <c:axId val="504311120"/>
        <c:scaling>
          <c:orientation val="minMax"/>
        </c:scaling>
        <c:delete val="0"/>
        <c:axPos val="l"/>
        <c:majorGridlines>
          <c:spPr>
            <a:ln w="9525" cap="flat" cmpd="sng" algn="ctr">
              <a:solidFill>
                <a:schemeClr val="tx1">
                  <a:lumMod val="15000"/>
                  <a:lumOff val="85000"/>
                </a:schemeClr>
              </a:solidFill>
              <a:round/>
            </a:ln>
            <a:effectLst/>
          </c:spPr>
        </c:majorGridlines>
        <c:numFmt formatCode="#,##0\ &quot;€&quot;"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i-FI"/>
          </a:p>
        </c:txPr>
        <c:crossAx val="50431700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i-F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i-FI"/>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i-FI"/>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i-FI"/>
              <a:t>Kustannukset</a:t>
            </a:r>
            <a:r>
              <a:rPr lang="fi-FI" baseline="0"/>
              <a:t> ja hyödyt vuositasolla</a:t>
            </a:r>
            <a:endParaRPr lang="fi-FI"/>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i-FI"/>
        </a:p>
      </c:txPr>
    </c:title>
    <c:autoTitleDeleted val="0"/>
    <c:plotArea>
      <c:layout/>
      <c:barChart>
        <c:barDir val="col"/>
        <c:grouping val="clustered"/>
        <c:varyColors val="0"/>
        <c:ser>
          <c:idx val="0"/>
          <c:order val="0"/>
          <c:tx>
            <c:v>Kustannukset</c:v>
          </c:tx>
          <c:spPr>
            <a:solidFill>
              <a:schemeClr val="accent1"/>
            </a:solidFill>
            <a:ln>
              <a:noFill/>
            </a:ln>
            <a:effectLst/>
          </c:spPr>
          <c:invertIfNegative val="0"/>
          <c:val>
            <c:numRef>
              <c:f>'3.0 Kust.-hyöty-yhteenveto Kaik'!$B$12:$K$12</c:f>
              <c:numCache>
                <c:formatCode>#\ ##0.00\ "€"</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2212-4F5B-9266-A1840B1DECA4}"/>
            </c:ext>
          </c:extLst>
        </c:ser>
        <c:ser>
          <c:idx val="1"/>
          <c:order val="1"/>
          <c:tx>
            <c:v>Hyötypotentiaali (nopea)</c:v>
          </c:tx>
          <c:spPr>
            <a:solidFill>
              <a:schemeClr val="accent2"/>
            </a:solidFill>
            <a:ln>
              <a:noFill/>
            </a:ln>
            <a:effectLst/>
          </c:spPr>
          <c:invertIfNegative val="0"/>
          <c:val>
            <c:numRef>
              <c:f>'3.0 Kust.-hyöty-yhteenveto Kaik'!$B$16:$K$16</c:f>
              <c:numCache>
                <c:formatCode>#\ ##0.00\ "€"</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2212-4F5B-9266-A1840B1DECA4}"/>
            </c:ext>
          </c:extLst>
        </c:ser>
        <c:ser>
          <c:idx val="2"/>
          <c:order val="2"/>
          <c:tx>
            <c:v>Hyötypotentaali (hidas)</c:v>
          </c:tx>
          <c:spPr>
            <a:solidFill>
              <a:schemeClr val="accent3"/>
            </a:solidFill>
            <a:ln>
              <a:noFill/>
            </a:ln>
            <a:effectLst/>
          </c:spPr>
          <c:invertIfNegative val="0"/>
          <c:val>
            <c:numRef>
              <c:f>'3.0 Kust.-hyöty-yhteenveto Kaik'!$B$51:$K$51</c:f>
              <c:numCache>
                <c:formatCode>#\ ##0.00\ "€"</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2212-4F5B-9266-A1840B1DECA4}"/>
            </c:ext>
          </c:extLst>
        </c:ser>
        <c:dLbls>
          <c:showLegendKey val="0"/>
          <c:showVal val="0"/>
          <c:showCatName val="0"/>
          <c:showSerName val="0"/>
          <c:showPercent val="0"/>
          <c:showBubbleSize val="0"/>
        </c:dLbls>
        <c:gapWidth val="200"/>
        <c:axId val="504307592"/>
        <c:axId val="504311512"/>
      </c:barChart>
      <c:catAx>
        <c:axId val="504307592"/>
        <c:scaling>
          <c:orientation val="minMax"/>
        </c:scaling>
        <c:delete val="0"/>
        <c:axPos val="b"/>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i-FI"/>
          </a:p>
        </c:txPr>
        <c:crossAx val="504311512"/>
        <c:crosses val="autoZero"/>
        <c:auto val="1"/>
        <c:lblAlgn val="ctr"/>
        <c:lblOffset val="100"/>
        <c:noMultiLvlLbl val="0"/>
      </c:catAx>
      <c:valAx>
        <c:axId val="504311512"/>
        <c:scaling>
          <c:orientation val="minMax"/>
        </c:scaling>
        <c:delete val="0"/>
        <c:axPos val="l"/>
        <c:majorGridlines>
          <c:spPr>
            <a:ln w="9525" cap="flat" cmpd="sng" algn="ctr">
              <a:solidFill>
                <a:schemeClr val="tx1">
                  <a:lumMod val="15000"/>
                  <a:lumOff val="85000"/>
                </a:schemeClr>
              </a:solidFill>
              <a:round/>
            </a:ln>
            <a:effectLst/>
          </c:spPr>
        </c:majorGridlines>
        <c:numFmt formatCode="#\ ##0\ &quot;€&quot;"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i-FI"/>
          </a:p>
        </c:txPr>
        <c:crossAx val="50430759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i-FI"/>
        </a:p>
      </c:txPr>
    </c:legend>
    <c:plotVisOnly val="1"/>
    <c:dispBlanksAs val="gap"/>
    <c:showDLblsOverMax val="0"/>
  </c:chart>
  <c:spPr>
    <a:solidFill>
      <a:schemeClr val="bg1"/>
    </a:solidFill>
    <a:ln w="9525" cap="flat" cmpd="sng" algn="ctr">
      <a:solidFill>
        <a:schemeClr val="bg2"/>
      </a:solidFill>
      <a:round/>
    </a:ln>
    <a:effectLst/>
  </c:spPr>
  <c:txPr>
    <a:bodyPr/>
    <a:lstStyle/>
    <a:p>
      <a:pPr>
        <a:defRPr/>
      </a:pPr>
      <a:endParaRPr lang="fi-FI"/>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i-FI"/>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i-FI"/>
              <a:t>Kustannukset ja hyödyt vuositasolla</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i-FI"/>
        </a:p>
      </c:txPr>
    </c:title>
    <c:autoTitleDeleted val="0"/>
    <c:plotArea>
      <c:layout/>
      <c:barChart>
        <c:barDir val="col"/>
        <c:grouping val="clustered"/>
        <c:varyColors val="0"/>
        <c:ser>
          <c:idx val="0"/>
          <c:order val="0"/>
          <c:tx>
            <c:v>Kustannukset</c:v>
          </c:tx>
          <c:spPr>
            <a:solidFill>
              <a:schemeClr val="accent1"/>
            </a:solidFill>
            <a:ln>
              <a:noFill/>
            </a:ln>
            <a:effectLst/>
          </c:spPr>
          <c:invertIfNegative val="0"/>
          <c:val>
            <c:numRef>
              <c:f>'3.0 Kust.-hyöty-yhteenveto Kaik'!$B$47:$K$47</c:f>
              <c:numCache>
                <c:formatCode>#\ ##0.00\ "€"</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0726-442E-82A8-E490417EF6D8}"/>
            </c:ext>
          </c:extLst>
        </c:ser>
        <c:ser>
          <c:idx val="1"/>
          <c:order val="1"/>
          <c:tx>
            <c:v>Hyötypotentiaali</c:v>
          </c:tx>
          <c:spPr>
            <a:solidFill>
              <a:schemeClr val="accent2"/>
            </a:solidFill>
            <a:ln>
              <a:noFill/>
            </a:ln>
            <a:effectLst/>
          </c:spPr>
          <c:invertIfNegative val="0"/>
          <c:val>
            <c:numRef>
              <c:f>'3.0 Kust.-hyöty-yhteenveto Kaik'!$B$51:$K$51</c:f>
              <c:numCache>
                <c:formatCode>#\ ##0.00\ "€"</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0726-442E-82A8-E490417EF6D8}"/>
            </c:ext>
          </c:extLst>
        </c:ser>
        <c:dLbls>
          <c:showLegendKey val="0"/>
          <c:showVal val="0"/>
          <c:showCatName val="0"/>
          <c:showSerName val="0"/>
          <c:showPercent val="0"/>
          <c:showBubbleSize val="0"/>
        </c:dLbls>
        <c:gapWidth val="200"/>
        <c:overlap val="100"/>
        <c:axId val="504318176"/>
        <c:axId val="504308376"/>
      </c:barChart>
      <c:catAx>
        <c:axId val="504318176"/>
        <c:scaling>
          <c:orientation val="minMax"/>
        </c:scaling>
        <c:delete val="0"/>
        <c:axPos val="b"/>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i-FI"/>
          </a:p>
        </c:txPr>
        <c:crossAx val="504308376"/>
        <c:crosses val="autoZero"/>
        <c:auto val="1"/>
        <c:lblAlgn val="ctr"/>
        <c:lblOffset val="100"/>
        <c:noMultiLvlLbl val="0"/>
      </c:catAx>
      <c:valAx>
        <c:axId val="504308376"/>
        <c:scaling>
          <c:orientation val="minMax"/>
        </c:scaling>
        <c:delete val="0"/>
        <c:axPos val="l"/>
        <c:majorGridlines>
          <c:spPr>
            <a:ln w="9525" cap="flat" cmpd="sng" algn="ctr">
              <a:solidFill>
                <a:schemeClr val="tx1">
                  <a:lumMod val="15000"/>
                  <a:lumOff val="85000"/>
                </a:schemeClr>
              </a:solidFill>
              <a:round/>
            </a:ln>
            <a:effectLst/>
          </c:spPr>
        </c:majorGridlines>
        <c:numFmt formatCode="#\ ##0\ &quot;€&quot;"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i-FI"/>
          </a:p>
        </c:txPr>
        <c:crossAx val="50431817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i-F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i-FI"/>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i-FI"/>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i-FI"/>
              <a:t>Kannattavuus vuositasolla ja kumulatiivisesti</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i-FI"/>
        </a:p>
      </c:txPr>
    </c:title>
    <c:autoTitleDeleted val="0"/>
    <c:plotArea>
      <c:layout/>
      <c:lineChart>
        <c:grouping val="standard"/>
        <c:varyColors val="0"/>
        <c:ser>
          <c:idx val="0"/>
          <c:order val="0"/>
          <c:tx>
            <c:v>Kannattavuus vuositasolla</c:v>
          </c:tx>
          <c:spPr>
            <a:ln w="28575" cap="rnd">
              <a:solidFill>
                <a:srgbClr val="00B0F0"/>
              </a:solidFill>
              <a:round/>
            </a:ln>
            <a:effectLst/>
          </c:spPr>
          <c:marker>
            <c:symbol val="none"/>
          </c:marker>
          <c:val>
            <c:numRef>
              <c:f>'3.0.1 Kust.-hyöty-yhteenveto K1'!$B$20:$K$20</c:f>
              <c:numCache>
                <c:formatCode>#\ ##0.00\ "€"</c:formatCode>
                <c:ptCount val="10"/>
                <c:pt idx="0">
                  <c:v>0</c:v>
                </c:pt>
                <c:pt idx="1">
                  <c:v>0</c:v>
                </c:pt>
                <c:pt idx="2">
                  <c:v>0</c:v>
                </c:pt>
                <c:pt idx="3">
                  <c:v>0</c:v>
                </c:pt>
                <c:pt idx="4">
                  <c:v>0</c:v>
                </c:pt>
                <c:pt idx="5">
                  <c:v>0</c:v>
                </c:pt>
                <c:pt idx="6">
                  <c:v>0</c:v>
                </c:pt>
                <c:pt idx="7">
                  <c:v>0</c:v>
                </c:pt>
                <c:pt idx="8">
                  <c:v>0</c:v>
                </c:pt>
                <c:pt idx="9">
                  <c:v>0</c:v>
                </c:pt>
              </c:numCache>
            </c:numRef>
          </c:val>
          <c:smooth val="0"/>
          <c:extLst>
            <c:ext xmlns:c16="http://schemas.microsoft.com/office/drawing/2014/chart" uri="{C3380CC4-5D6E-409C-BE32-E72D297353CC}">
              <c16:uniqueId val="{00000000-5A12-48A7-8130-94E46EFA633A}"/>
            </c:ext>
          </c:extLst>
        </c:ser>
        <c:ser>
          <c:idx val="2"/>
          <c:order val="2"/>
          <c:tx>
            <c:v>Kumulatiivinen kannattavuus</c:v>
          </c:tx>
          <c:spPr>
            <a:ln w="28575" cap="rnd">
              <a:solidFill>
                <a:srgbClr val="92D050"/>
              </a:solidFill>
              <a:round/>
            </a:ln>
            <a:effectLst/>
          </c:spPr>
          <c:marker>
            <c:symbol val="none"/>
          </c:marker>
          <c:val>
            <c:numRef>
              <c:f>'3.0.1 Kust.-hyöty-yhteenveto K1'!$B$22:$K$22</c:f>
              <c:numCache>
                <c:formatCode>#\ ##0.00\ "€"</c:formatCode>
                <c:ptCount val="10"/>
                <c:pt idx="0">
                  <c:v>0</c:v>
                </c:pt>
                <c:pt idx="1">
                  <c:v>0</c:v>
                </c:pt>
                <c:pt idx="2">
                  <c:v>0</c:v>
                </c:pt>
                <c:pt idx="3">
                  <c:v>0</c:v>
                </c:pt>
                <c:pt idx="4">
                  <c:v>0</c:v>
                </c:pt>
                <c:pt idx="5">
                  <c:v>0</c:v>
                </c:pt>
                <c:pt idx="6">
                  <c:v>0</c:v>
                </c:pt>
                <c:pt idx="7">
                  <c:v>0</c:v>
                </c:pt>
                <c:pt idx="8">
                  <c:v>0</c:v>
                </c:pt>
                <c:pt idx="9">
                  <c:v>0</c:v>
                </c:pt>
              </c:numCache>
            </c:numRef>
          </c:val>
          <c:smooth val="0"/>
          <c:extLst>
            <c:ext xmlns:c16="http://schemas.microsoft.com/office/drawing/2014/chart" uri="{C3380CC4-5D6E-409C-BE32-E72D297353CC}">
              <c16:uniqueId val="{00000001-5A12-48A7-8130-94E46EFA633A}"/>
            </c:ext>
          </c:extLst>
        </c:ser>
        <c:dLbls>
          <c:showLegendKey val="0"/>
          <c:showVal val="0"/>
          <c:showCatName val="0"/>
          <c:showSerName val="0"/>
          <c:showPercent val="0"/>
          <c:showBubbleSize val="0"/>
        </c:dLbls>
        <c:smooth val="0"/>
        <c:axId val="504315432"/>
        <c:axId val="504310336"/>
        <c:extLst>
          <c:ext xmlns:c15="http://schemas.microsoft.com/office/drawing/2012/chart" uri="{02D57815-91ED-43cb-92C2-25804820EDAC}">
            <c15:filteredLineSeries>
              <c15:ser>
                <c:idx val="1"/>
                <c:order val="1"/>
                <c:spPr>
                  <a:ln w="28575" cap="rnd">
                    <a:solidFill>
                      <a:schemeClr val="accent2"/>
                    </a:solidFill>
                    <a:round/>
                  </a:ln>
                  <a:effectLst/>
                </c:spPr>
                <c:marker>
                  <c:symbol val="circle"/>
                  <c:size val="5"/>
                  <c:spPr>
                    <a:solidFill>
                      <a:schemeClr val="accent2"/>
                    </a:solidFill>
                    <a:ln w="9525">
                      <a:solidFill>
                        <a:schemeClr val="accent2"/>
                      </a:solidFill>
                    </a:ln>
                    <a:effectLst/>
                  </c:spPr>
                </c:marker>
                <c:val>
                  <c:numRef>
                    <c:extLst>
                      <c:ext uri="{02D57815-91ED-43cb-92C2-25804820EDAC}">
                        <c15:formulaRef>
                          <c15:sqref>'3.0.1 Kust.-hyöty-yhteenveto K1'!$B$21:$K$21</c15:sqref>
                        </c15:formulaRef>
                      </c:ext>
                    </c:extLst>
                    <c:numCache>
                      <c:formatCode>#\ ##0.00\ "€"</c:formatCode>
                      <c:ptCount val="10"/>
                    </c:numCache>
                  </c:numRef>
                </c:val>
                <c:smooth val="0"/>
                <c:extLst>
                  <c:ext xmlns:c16="http://schemas.microsoft.com/office/drawing/2014/chart" uri="{C3380CC4-5D6E-409C-BE32-E72D297353CC}">
                    <c16:uniqueId val="{00000002-5A12-48A7-8130-94E46EFA633A}"/>
                  </c:ext>
                </c:extLst>
              </c15:ser>
            </c15:filteredLineSeries>
          </c:ext>
        </c:extLst>
      </c:lineChart>
      <c:catAx>
        <c:axId val="504315432"/>
        <c:scaling>
          <c:orientation val="minMax"/>
        </c:scaling>
        <c:delete val="0"/>
        <c:axPos val="b"/>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b" anchorCtr="0"/>
          <a:lstStyle/>
          <a:p>
            <a:pPr>
              <a:defRPr sz="900" b="0" i="0" u="none" strike="noStrike" kern="1200" baseline="0">
                <a:solidFill>
                  <a:schemeClr val="tx1">
                    <a:lumMod val="65000"/>
                    <a:lumOff val="35000"/>
                  </a:schemeClr>
                </a:solidFill>
                <a:latin typeface="+mn-lt"/>
                <a:ea typeface="+mn-ea"/>
                <a:cs typeface="+mn-cs"/>
              </a:defRPr>
            </a:pPr>
            <a:endParaRPr lang="fi-FI"/>
          </a:p>
        </c:txPr>
        <c:crossAx val="504310336"/>
        <c:crosses val="autoZero"/>
        <c:auto val="1"/>
        <c:lblAlgn val="ctr"/>
        <c:lblOffset val="100"/>
        <c:noMultiLvlLbl val="0"/>
      </c:catAx>
      <c:valAx>
        <c:axId val="504310336"/>
        <c:scaling>
          <c:orientation val="minMax"/>
        </c:scaling>
        <c:delete val="0"/>
        <c:axPos val="l"/>
        <c:majorGridlines>
          <c:spPr>
            <a:ln w="9525" cap="flat" cmpd="sng" algn="ctr">
              <a:solidFill>
                <a:schemeClr val="tx1">
                  <a:lumMod val="15000"/>
                  <a:lumOff val="85000"/>
                </a:schemeClr>
              </a:solidFill>
              <a:round/>
            </a:ln>
            <a:effectLst/>
          </c:spPr>
        </c:majorGridlines>
        <c:numFmt formatCode="#,##0\ &quot;€&quot;"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i-FI"/>
          </a:p>
        </c:txPr>
        <c:crossAx val="50431543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i-F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i-FI"/>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i-FI"/>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i-FI"/>
              <a:t>Kustannukset ja hyödyt vuositasolla</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i-FI"/>
        </a:p>
      </c:txPr>
    </c:title>
    <c:autoTitleDeleted val="0"/>
    <c:plotArea>
      <c:layout/>
      <c:barChart>
        <c:barDir val="col"/>
        <c:grouping val="clustered"/>
        <c:varyColors val="0"/>
        <c:ser>
          <c:idx val="0"/>
          <c:order val="0"/>
          <c:tx>
            <c:v>Kustannukset</c:v>
          </c:tx>
          <c:spPr>
            <a:solidFill>
              <a:schemeClr val="accent1"/>
            </a:solidFill>
            <a:ln>
              <a:noFill/>
            </a:ln>
            <a:effectLst/>
          </c:spPr>
          <c:invertIfNegative val="0"/>
          <c:val>
            <c:numRef>
              <c:f>'3.0.1 Kust.-hyöty-yhteenveto K1'!$B$14:$K$14</c:f>
              <c:numCache>
                <c:formatCode>#\ ##0.00\ "€"</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AA57-49F7-8162-59EB414F52F0}"/>
            </c:ext>
          </c:extLst>
        </c:ser>
        <c:ser>
          <c:idx val="1"/>
          <c:order val="1"/>
          <c:tx>
            <c:v>Hyötypotentiaali</c:v>
          </c:tx>
          <c:spPr>
            <a:solidFill>
              <a:schemeClr val="accent2"/>
            </a:solidFill>
            <a:ln>
              <a:noFill/>
            </a:ln>
            <a:effectLst/>
          </c:spPr>
          <c:invertIfNegative val="0"/>
          <c:val>
            <c:numRef>
              <c:f>'3.0.1 Kust.-hyöty-yhteenveto K1'!$B$18:$K$18</c:f>
              <c:numCache>
                <c:formatCode>#\ ##0.00\ "€"</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AA57-49F7-8162-59EB414F52F0}"/>
            </c:ext>
          </c:extLst>
        </c:ser>
        <c:dLbls>
          <c:showLegendKey val="0"/>
          <c:showVal val="0"/>
          <c:showCatName val="0"/>
          <c:showSerName val="0"/>
          <c:showPercent val="0"/>
          <c:showBubbleSize val="0"/>
        </c:dLbls>
        <c:gapWidth val="200"/>
        <c:overlap val="100"/>
        <c:axId val="504315040"/>
        <c:axId val="504317784"/>
      </c:barChart>
      <c:catAx>
        <c:axId val="504315040"/>
        <c:scaling>
          <c:orientation val="minMax"/>
        </c:scaling>
        <c:delete val="0"/>
        <c:axPos val="b"/>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i-FI"/>
          </a:p>
        </c:txPr>
        <c:crossAx val="504317784"/>
        <c:crosses val="autoZero"/>
        <c:auto val="1"/>
        <c:lblAlgn val="ctr"/>
        <c:lblOffset val="100"/>
        <c:noMultiLvlLbl val="0"/>
      </c:catAx>
      <c:valAx>
        <c:axId val="504317784"/>
        <c:scaling>
          <c:orientation val="minMax"/>
        </c:scaling>
        <c:delete val="0"/>
        <c:axPos val="l"/>
        <c:majorGridlines>
          <c:spPr>
            <a:ln w="9525" cap="flat" cmpd="sng" algn="ctr">
              <a:solidFill>
                <a:schemeClr val="tx1">
                  <a:lumMod val="15000"/>
                  <a:lumOff val="85000"/>
                </a:schemeClr>
              </a:solidFill>
              <a:round/>
            </a:ln>
            <a:effectLst/>
          </c:spPr>
        </c:majorGridlines>
        <c:numFmt formatCode="#\ ##0\ &quot;€&quot;"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i-FI"/>
          </a:p>
        </c:txPr>
        <c:crossAx val="50431504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i-F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i-FI"/>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i-FI"/>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i-FI"/>
              <a:t>Kannattavuus vuositasolla ja kumulatiivisesti</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i-FI"/>
        </a:p>
      </c:txPr>
    </c:title>
    <c:autoTitleDeleted val="0"/>
    <c:plotArea>
      <c:layout/>
      <c:lineChart>
        <c:grouping val="standard"/>
        <c:varyColors val="0"/>
        <c:ser>
          <c:idx val="3"/>
          <c:order val="0"/>
          <c:tx>
            <c:v>Kannattavuus vuositasolla</c:v>
          </c:tx>
          <c:spPr>
            <a:ln w="28575" cap="rnd">
              <a:solidFill>
                <a:schemeClr val="accent4"/>
              </a:solidFill>
              <a:round/>
            </a:ln>
            <a:effectLst/>
          </c:spPr>
          <c:marker>
            <c:symbol val="none"/>
          </c:marker>
          <c:val>
            <c:numRef>
              <c:f>'3.0.1 Kust.-hyöty-yhteenveto K1'!$B$55:$K$55</c:f>
              <c:numCache>
                <c:formatCode>#\ ##0.00\ "€"</c:formatCode>
                <c:ptCount val="10"/>
                <c:pt idx="0">
                  <c:v>0</c:v>
                </c:pt>
                <c:pt idx="1">
                  <c:v>0</c:v>
                </c:pt>
                <c:pt idx="2">
                  <c:v>0</c:v>
                </c:pt>
                <c:pt idx="3">
                  <c:v>0</c:v>
                </c:pt>
                <c:pt idx="4">
                  <c:v>0</c:v>
                </c:pt>
                <c:pt idx="5">
                  <c:v>0</c:v>
                </c:pt>
                <c:pt idx="6">
                  <c:v>0</c:v>
                </c:pt>
                <c:pt idx="7">
                  <c:v>0</c:v>
                </c:pt>
                <c:pt idx="8">
                  <c:v>0</c:v>
                </c:pt>
                <c:pt idx="9">
                  <c:v>0</c:v>
                </c:pt>
              </c:numCache>
            </c:numRef>
          </c:val>
          <c:smooth val="0"/>
          <c:extLst>
            <c:ext xmlns:c16="http://schemas.microsoft.com/office/drawing/2014/chart" uri="{C3380CC4-5D6E-409C-BE32-E72D297353CC}">
              <c16:uniqueId val="{00000000-A3F9-456C-9F4A-1DF1CA63A624}"/>
            </c:ext>
          </c:extLst>
        </c:ser>
        <c:ser>
          <c:idx val="4"/>
          <c:order val="1"/>
          <c:tx>
            <c:v>Kumulatiivinen kannattavuus</c:v>
          </c:tx>
          <c:spPr>
            <a:ln w="28575" cap="rnd">
              <a:solidFill>
                <a:schemeClr val="accent5"/>
              </a:solidFill>
              <a:round/>
            </a:ln>
            <a:effectLst/>
          </c:spPr>
          <c:marker>
            <c:symbol val="none"/>
          </c:marker>
          <c:val>
            <c:numRef>
              <c:f>'3.0.1 Kust.-hyöty-yhteenveto K1'!$B$57:$K$57</c:f>
              <c:numCache>
                <c:formatCode>#\ ##0.00\ "€"</c:formatCode>
                <c:ptCount val="10"/>
                <c:pt idx="0">
                  <c:v>0</c:v>
                </c:pt>
                <c:pt idx="1">
                  <c:v>0</c:v>
                </c:pt>
                <c:pt idx="2">
                  <c:v>0</c:v>
                </c:pt>
                <c:pt idx="3">
                  <c:v>0</c:v>
                </c:pt>
                <c:pt idx="4">
                  <c:v>0</c:v>
                </c:pt>
                <c:pt idx="5">
                  <c:v>0</c:v>
                </c:pt>
                <c:pt idx="6">
                  <c:v>0</c:v>
                </c:pt>
                <c:pt idx="7">
                  <c:v>0</c:v>
                </c:pt>
                <c:pt idx="8">
                  <c:v>0</c:v>
                </c:pt>
                <c:pt idx="9">
                  <c:v>0</c:v>
                </c:pt>
              </c:numCache>
            </c:numRef>
          </c:val>
          <c:smooth val="0"/>
          <c:extLst>
            <c:ext xmlns:c16="http://schemas.microsoft.com/office/drawing/2014/chart" uri="{C3380CC4-5D6E-409C-BE32-E72D297353CC}">
              <c16:uniqueId val="{00000001-A3F9-456C-9F4A-1DF1CA63A624}"/>
            </c:ext>
          </c:extLst>
        </c:ser>
        <c:dLbls>
          <c:showLegendKey val="0"/>
          <c:showVal val="0"/>
          <c:showCatName val="0"/>
          <c:showSerName val="0"/>
          <c:showPercent val="0"/>
          <c:showBubbleSize val="0"/>
        </c:dLbls>
        <c:smooth val="0"/>
        <c:axId val="504310728"/>
        <c:axId val="504313864"/>
        <c:extLst/>
      </c:lineChart>
      <c:catAx>
        <c:axId val="504310728"/>
        <c:scaling>
          <c:orientation val="minMax"/>
        </c:scaling>
        <c:delete val="0"/>
        <c:axPos val="b"/>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b" anchorCtr="0"/>
          <a:lstStyle/>
          <a:p>
            <a:pPr>
              <a:defRPr sz="900" b="0" i="0" u="none" strike="noStrike" kern="1200" baseline="0">
                <a:solidFill>
                  <a:schemeClr val="tx1">
                    <a:lumMod val="65000"/>
                    <a:lumOff val="35000"/>
                  </a:schemeClr>
                </a:solidFill>
                <a:latin typeface="+mn-lt"/>
                <a:ea typeface="+mn-ea"/>
                <a:cs typeface="+mn-cs"/>
              </a:defRPr>
            </a:pPr>
            <a:endParaRPr lang="fi-FI"/>
          </a:p>
        </c:txPr>
        <c:crossAx val="504313864"/>
        <c:crosses val="autoZero"/>
        <c:auto val="1"/>
        <c:lblAlgn val="ctr"/>
        <c:lblOffset val="100"/>
        <c:noMultiLvlLbl val="0"/>
      </c:catAx>
      <c:valAx>
        <c:axId val="504313864"/>
        <c:scaling>
          <c:orientation val="minMax"/>
        </c:scaling>
        <c:delete val="0"/>
        <c:axPos val="l"/>
        <c:majorGridlines>
          <c:spPr>
            <a:ln w="9525" cap="flat" cmpd="sng" algn="ctr">
              <a:solidFill>
                <a:schemeClr val="tx1">
                  <a:lumMod val="15000"/>
                  <a:lumOff val="85000"/>
                </a:schemeClr>
              </a:solidFill>
              <a:round/>
            </a:ln>
            <a:effectLst/>
          </c:spPr>
        </c:majorGridlines>
        <c:numFmt formatCode="#,##0\ &quot;€&quot;"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i-FI"/>
          </a:p>
        </c:txPr>
        <c:crossAx val="50431072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i-F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i-FI"/>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i-FI"/>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i-FI"/>
              <a:t>Kannattavuus vuositasolla ja kumulatiivisesti</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i-FI"/>
        </a:p>
      </c:txPr>
    </c:title>
    <c:autoTitleDeleted val="0"/>
    <c:plotArea>
      <c:layout/>
      <c:lineChart>
        <c:grouping val="standard"/>
        <c:varyColors val="0"/>
        <c:ser>
          <c:idx val="0"/>
          <c:order val="0"/>
          <c:tx>
            <c:v>Kannattavuus vuositasolla (nopea)</c:v>
          </c:tx>
          <c:spPr>
            <a:ln w="28575" cap="rnd">
              <a:solidFill>
                <a:srgbClr val="00B0F0"/>
              </a:solidFill>
              <a:round/>
            </a:ln>
            <a:effectLst/>
          </c:spPr>
          <c:marker>
            <c:symbol val="none"/>
          </c:marker>
          <c:val>
            <c:numRef>
              <c:f>'3.0.1 Kust.-hyöty-yhteenveto K1'!$B$20:$K$20</c:f>
              <c:numCache>
                <c:formatCode>#\ ##0.00\ "€"</c:formatCode>
                <c:ptCount val="10"/>
                <c:pt idx="0">
                  <c:v>0</c:v>
                </c:pt>
                <c:pt idx="1">
                  <c:v>0</c:v>
                </c:pt>
                <c:pt idx="2">
                  <c:v>0</c:v>
                </c:pt>
                <c:pt idx="3">
                  <c:v>0</c:v>
                </c:pt>
                <c:pt idx="4">
                  <c:v>0</c:v>
                </c:pt>
                <c:pt idx="5">
                  <c:v>0</c:v>
                </c:pt>
                <c:pt idx="6">
                  <c:v>0</c:v>
                </c:pt>
                <c:pt idx="7">
                  <c:v>0</c:v>
                </c:pt>
                <c:pt idx="8">
                  <c:v>0</c:v>
                </c:pt>
                <c:pt idx="9">
                  <c:v>0</c:v>
                </c:pt>
              </c:numCache>
            </c:numRef>
          </c:val>
          <c:smooth val="0"/>
          <c:extLst>
            <c:ext xmlns:c16="http://schemas.microsoft.com/office/drawing/2014/chart" uri="{C3380CC4-5D6E-409C-BE32-E72D297353CC}">
              <c16:uniqueId val="{00000000-FA52-4A69-B84E-ED2F661022D1}"/>
            </c:ext>
          </c:extLst>
        </c:ser>
        <c:ser>
          <c:idx val="2"/>
          <c:order val="1"/>
          <c:tx>
            <c:v>Kumulatiivinen kannattavuus (nopea)</c:v>
          </c:tx>
          <c:spPr>
            <a:ln w="28575" cap="rnd">
              <a:solidFill>
                <a:srgbClr val="92D050"/>
              </a:solidFill>
              <a:round/>
            </a:ln>
            <a:effectLst/>
          </c:spPr>
          <c:marker>
            <c:symbol val="none"/>
          </c:marker>
          <c:val>
            <c:numRef>
              <c:f>'3.0.1 Kust.-hyöty-yhteenveto K1'!$B$22:$K$22</c:f>
              <c:numCache>
                <c:formatCode>#\ ##0.00\ "€"</c:formatCode>
                <c:ptCount val="10"/>
                <c:pt idx="0">
                  <c:v>0</c:v>
                </c:pt>
                <c:pt idx="1">
                  <c:v>0</c:v>
                </c:pt>
                <c:pt idx="2">
                  <c:v>0</c:v>
                </c:pt>
                <c:pt idx="3">
                  <c:v>0</c:v>
                </c:pt>
                <c:pt idx="4">
                  <c:v>0</c:v>
                </c:pt>
                <c:pt idx="5">
                  <c:v>0</c:v>
                </c:pt>
                <c:pt idx="6">
                  <c:v>0</c:v>
                </c:pt>
                <c:pt idx="7">
                  <c:v>0</c:v>
                </c:pt>
                <c:pt idx="8">
                  <c:v>0</c:v>
                </c:pt>
                <c:pt idx="9">
                  <c:v>0</c:v>
                </c:pt>
              </c:numCache>
            </c:numRef>
          </c:val>
          <c:smooth val="0"/>
          <c:extLst>
            <c:ext xmlns:c16="http://schemas.microsoft.com/office/drawing/2014/chart" uri="{C3380CC4-5D6E-409C-BE32-E72D297353CC}">
              <c16:uniqueId val="{00000001-FA52-4A69-B84E-ED2F661022D1}"/>
            </c:ext>
          </c:extLst>
        </c:ser>
        <c:ser>
          <c:idx val="1"/>
          <c:order val="2"/>
          <c:tx>
            <c:v>Kannattavuus vuositasolla (hidas)</c:v>
          </c:tx>
          <c:spPr>
            <a:ln w="28575" cap="rnd">
              <a:solidFill>
                <a:schemeClr val="accent2"/>
              </a:solidFill>
              <a:round/>
            </a:ln>
            <a:effectLst/>
          </c:spPr>
          <c:marker>
            <c:symbol val="none"/>
          </c:marker>
          <c:val>
            <c:numRef>
              <c:f>'3.0.1 Kust.-hyöty-yhteenveto K1'!$B$55:$K$55</c:f>
              <c:numCache>
                <c:formatCode>#\ ##0.00\ "€"</c:formatCode>
                <c:ptCount val="10"/>
                <c:pt idx="0">
                  <c:v>0</c:v>
                </c:pt>
                <c:pt idx="1">
                  <c:v>0</c:v>
                </c:pt>
                <c:pt idx="2">
                  <c:v>0</c:v>
                </c:pt>
                <c:pt idx="3">
                  <c:v>0</c:v>
                </c:pt>
                <c:pt idx="4">
                  <c:v>0</c:v>
                </c:pt>
                <c:pt idx="5">
                  <c:v>0</c:v>
                </c:pt>
                <c:pt idx="6">
                  <c:v>0</c:v>
                </c:pt>
                <c:pt idx="7">
                  <c:v>0</c:v>
                </c:pt>
                <c:pt idx="8">
                  <c:v>0</c:v>
                </c:pt>
                <c:pt idx="9">
                  <c:v>0</c:v>
                </c:pt>
              </c:numCache>
            </c:numRef>
          </c:val>
          <c:smooth val="0"/>
          <c:extLst>
            <c:ext xmlns:c16="http://schemas.microsoft.com/office/drawing/2014/chart" uri="{C3380CC4-5D6E-409C-BE32-E72D297353CC}">
              <c16:uniqueId val="{00000002-FA52-4A69-B84E-ED2F661022D1}"/>
            </c:ext>
          </c:extLst>
        </c:ser>
        <c:ser>
          <c:idx val="3"/>
          <c:order val="3"/>
          <c:tx>
            <c:v>Kumulatiivinen kannattavuus (hidas)</c:v>
          </c:tx>
          <c:spPr>
            <a:ln w="28575" cap="rnd">
              <a:solidFill>
                <a:schemeClr val="accent4"/>
              </a:solidFill>
              <a:round/>
            </a:ln>
            <a:effectLst/>
          </c:spPr>
          <c:marker>
            <c:symbol val="none"/>
          </c:marker>
          <c:val>
            <c:numRef>
              <c:f>'3.0.1 Kust.-hyöty-yhteenveto K1'!$B$57:$K$57</c:f>
              <c:numCache>
                <c:formatCode>#\ ##0.00\ "€"</c:formatCode>
                <c:ptCount val="10"/>
                <c:pt idx="0">
                  <c:v>0</c:v>
                </c:pt>
                <c:pt idx="1">
                  <c:v>0</c:v>
                </c:pt>
                <c:pt idx="2">
                  <c:v>0</c:v>
                </c:pt>
                <c:pt idx="3">
                  <c:v>0</c:v>
                </c:pt>
                <c:pt idx="4">
                  <c:v>0</c:v>
                </c:pt>
                <c:pt idx="5">
                  <c:v>0</c:v>
                </c:pt>
                <c:pt idx="6">
                  <c:v>0</c:v>
                </c:pt>
                <c:pt idx="7">
                  <c:v>0</c:v>
                </c:pt>
                <c:pt idx="8">
                  <c:v>0</c:v>
                </c:pt>
                <c:pt idx="9">
                  <c:v>0</c:v>
                </c:pt>
              </c:numCache>
            </c:numRef>
          </c:val>
          <c:smooth val="0"/>
          <c:extLst>
            <c:ext xmlns:c16="http://schemas.microsoft.com/office/drawing/2014/chart" uri="{C3380CC4-5D6E-409C-BE32-E72D297353CC}">
              <c16:uniqueId val="{00000003-FA52-4A69-B84E-ED2F661022D1}"/>
            </c:ext>
          </c:extLst>
        </c:ser>
        <c:dLbls>
          <c:showLegendKey val="0"/>
          <c:showVal val="0"/>
          <c:showCatName val="0"/>
          <c:showSerName val="0"/>
          <c:showPercent val="0"/>
          <c:showBubbleSize val="0"/>
        </c:dLbls>
        <c:smooth val="0"/>
        <c:axId val="504317000"/>
        <c:axId val="504311120"/>
        <c:extLst/>
      </c:lineChart>
      <c:catAx>
        <c:axId val="504317000"/>
        <c:scaling>
          <c:orientation val="minMax"/>
        </c:scaling>
        <c:delete val="0"/>
        <c:axPos val="b"/>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b" anchorCtr="0"/>
          <a:lstStyle/>
          <a:p>
            <a:pPr>
              <a:defRPr sz="900" b="0" i="0" u="none" strike="noStrike" kern="1200" baseline="0">
                <a:solidFill>
                  <a:schemeClr val="tx1">
                    <a:lumMod val="65000"/>
                    <a:lumOff val="35000"/>
                  </a:schemeClr>
                </a:solidFill>
                <a:latin typeface="+mn-lt"/>
                <a:ea typeface="+mn-ea"/>
                <a:cs typeface="+mn-cs"/>
              </a:defRPr>
            </a:pPr>
            <a:endParaRPr lang="fi-FI"/>
          </a:p>
        </c:txPr>
        <c:crossAx val="504311120"/>
        <c:crosses val="autoZero"/>
        <c:auto val="1"/>
        <c:lblAlgn val="ctr"/>
        <c:lblOffset val="100"/>
        <c:noMultiLvlLbl val="0"/>
      </c:catAx>
      <c:valAx>
        <c:axId val="504311120"/>
        <c:scaling>
          <c:orientation val="minMax"/>
        </c:scaling>
        <c:delete val="0"/>
        <c:axPos val="l"/>
        <c:majorGridlines>
          <c:spPr>
            <a:ln w="9525" cap="flat" cmpd="sng" algn="ctr">
              <a:solidFill>
                <a:schemeClr val="tx1">
                  <a:lumMod val="15000"/>
                  <a:lumOff val="85000"/>
                </a:schemeClr>
              </a:solidFill>
              <a:round/>
            </a:ln>
            <a:effectLst/>
          </c:spPr>
        </c:majorGridlines>
        <c:numFmt formatCode="#,##0\ &quot;€&quot;"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i-FI"/>
          </a:p>
        </c:txPr>
        <c:crossAx val="50431700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i-F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i-FI"/>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i-FI"/>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i-FI"/>
              <a:t>Kustannukset</a:t>
            </a:r>
            <a:r>
              <a:rPr lang="fi-FI" baseline="0"/>
              <a:t> ja hyödyt vuositasolla</a:t>
            </a:r>
            <a:endParaRPr lang="fi-FI"/>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i-FI"/>
        </a:p>
      </c:txPr>
    </c:title>
    <c:autoTitleDeleted val="0"/>
    <c:plotArea>
      <c:layout/>
      <c:barChart>
        <c:barDir val="col"/>
        <c:grouping val="clustered"/>
        <c:varyColors val="0"/>
        <c:ser>
          <c:idx val="0"/>
          <c:order val="0"/>
          <c:tx>
            <c:v>Kustannukset</c:v>
          </c:tx>
          <c:spPr>
            <a:solidFill>
              <a:schemeClr val="accent1"/>
            </a:solidFill>
            <a:ln>
              <a:noFill/>
            </a:ln>
            <a:effectLst/>
          </c:spPr>
          <c:invertIfNegative val="0"/>
          <c:val>
            <c:numRef>
              <c:f>'3.0.1 Kust.-hyöty-yhteenveto K1'!$B$14:$K$14</c:f>
              <c:numCache>
                <c:formatCode>#\ ##0.00\ "€"</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BF87-4416-887B-F7889768B8D3}"/>
            </c:ext>
          </c:extLst>
        </c:ser>
        <c:ser>
          <c:idx val="1"/>
          <c:order val="1"/>
          <c:tx>
            <c:v>Hyötypotentiaali (nopea)</c:v>
          </c:tx>
          <c:spPr>
            <a:solidFill>
              <a:schemeClr val="accent2"/>
            </a:solidFill>
            <a:ln>
              <a:noFill/>
            </a:ln>
            <a:effectLst/>
          </c:spPr>
          <c:invertIfNegative val="0"/>
          <c:val>
            <c:numRef>
              <c:f>'3.0.1 Kust.-hyöty-yhteenveto K1'!$B$18:$K$18</c:f>
              <c:numCache>
                <c:formatCode>#\ ##0.00\ "€"</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BF87-4416-887B-F7889768B8D3}"/>
            </c:ext>
          </c:extLst>
        </c:ser>
        <c:ser>
          <c:idx val="2"/>
          <c:order val="2"/>
          <c:tx>
            <c:v>Hyötypotentaali (hidas)</c:v>
          </c:tx>
          <c:spPr>
            <a:solidFill>
              <a:schemeClr val="accent3"/>
            </a:solidFill>
            <a:ln>
              <a:noFill/>
            </a:ln>
            <a:effectLst/>
          </c:spPr>
          <c:invertIfNegative val="0"/>
          <c:val>
            <c:numRef>
              <c:f>'3.0.1 Kust.-hyöty-yhteenveto K1'!$B$53:$K$53</c:f>
              <c:numCache>
                <c:formatCode>#\ ##0.00\ "€"</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BF87-4416-887B-F7889768B8D3}"/>
            </c:ext>
          </c:extLst>
        </c:ser>
        <c:dLbls>
          <c:showLegendKey val="0"/>
          <c:showVal val="0"/>
          <c:showCatName val="0"/>
          <c:showSerName val="0"/>
          <c:showPercent val="0"/>
          <c:showBubbleSize val="0"/>
        </c:dLbls>
        <c:gapWidth val="200"/>
        <c:axId val="504307592"/>
        <c:axId val="504311512"/>
      </c:barChart>
      <c:catAx>
        <c:axId val="504307592"/>
        <c:scaling>
          <c:orientation val="minMax"/>
        </c:scaling>
        <c:delete val="0"/>
        <c:axPos val="b"/>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i-FI"/>
          </a:p>
        </c:txPr>
        <c:crossAx val="504311512"/>
        <c:crosses val="autoZero"/>
        <c:auto val="1"/>
        <c:lblAlgn val="ctr"/>
        <c:lblOffset val="100"/>
        <c:noMultiLvlLbl val="0"/>
      </c:catAx>
      <c:valAx>
        <c:axId val="504311512"/>
        <c:scaling>
          <c:orientation val="minMax"/>
        </c:scaling>
        <c:delete val="0"/>
        <c:axPos val="l"/>
        <c:majorGridlines>
          <c:spPr>
            <a:ln w="9525" cap="flat" cmpd="sng" algn="ctr">
              <a:solidFill>
                <a:schemeClr val="tx1">
                  <a:lumMod val="15000"/>
                  <a:lumOff val="85000"/>
                </a:schemeClr>
              </a:solidFill>
              <a:round/>
            </a:ln>
            <a:effectLst/>
          </c:spPr>
        </c:majorGridlines>
        <c:numFmt formatCode="#\ ##0\ &quot;€&quot;"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i-FI"/>
          </a:p>
        </c:txPr>
        <c:crossAx val="50430759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i-FI"/>
        </a:p>
      </c:txPr>
    </c:legend>
    <c:plotVisOnly val="1"/>
    <c:dispBlanksAs val="gap"/>
    <c:showDLblsOverMax val="0"/>
  </c:chart>
  <c:spPr>
    <a:solidFill>
      <a:schemeClr val="bg1"/>
    </a:solidFill>
    <a:ln w="9525" cap="flat" cmpd="sng" algn="ctr">
      <a:solidFill>
        <a:schemeClr val="bg2"/>
      </a:solidFill>
      <a:round/>
    </a:ln>
    <a:effectLst/>
  </c:spPr>
  <c:txPr>
    <a:bodyPr/>
    <a:lstStyle/>
    <a:p>
      <a:pPr>
        <a:defRPr/>
      </a:pPr>
      <a:endParaRPr lang="fi-FI"/>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i-FI"/>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i-FI"/>
              <a:t>Kustannukset ja hyödyt vuositasolla</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i-FI"/>
        </a:p>
      </c:txPr>
    </c:title>
    <c:autoTitleDeleted val="0"/>
    <c:plotArea>
      <c:layout/>
      <c:barChart>
        <c:barDir val="col"/>
        <c:grouping val="clustered"/>
        <c:varyColors val="0"/>
        <c:ser>
          <c:idx val="0"/>
          <c:order val="0"/>
          <c:tx>
            <c:v>Kustannukset</c:v>
          </c:tx>
          <c:spPr>
            <a:solidFill>
              <a:schemeClr val="accent1"/>
            </a:solidFill>
            <a:ln>
              <a:noFill/>
            </a:ln>
            <a:effectLst/>
          </c:spPr>
          <c:invertIfNegative val="0"/>
          <c:val>
            <c:numRef>
              <c:f>'3.0.1 Kust.-hyöty-yhteenveto K1'!$B$49:$K$49</c:f>
              <c:numCache>
                <c:formatCode>#\ ##0.00\ "€"</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C3FB-48D1-BB86-C9309C986569}"/>
            </c:ext>
          </c:extLst>
        </c:ser>
        <c:ser>
          <c:idx val="1"/>
          <c:order val="1"/>
          <c:tx>
            <c:v>Hyötypotentiaali</c:v>
          </c:tx>
          <c:spPr>
            <a:solidFill>
              <a:schemeClr val="accent2"/>
            </a:solidFill>
            <a:ln>
              <a:noFill/>
            </a:ln>
            <a:effectLst/>
          </c:spPr>
          <c:invertIfNegative val="0"/>
          <c:val>
            <c:numRef>
              <c:f>'3.0.1 Kust.-hyöty-yhteenveto K1'!$B$53:$K$53</c:f>
              <c:numCache>
                <c:formatCode>#\ ##0.00\ "€"</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C3FB-48D1-BB86-C9309C986569}"/>
            </c:ext>
          </c:extLst>
        </c:ser>
        <c:dLbls>
          <c:showLegendKey val="0"/>
          <c:showVal val="0"/>
          <c:showCatName val="0"/>
          <c:showSerName val="0"/>
          <c:showPercent val="0"/>
          <c:showBubbleSize val="0"/>
        </c:dLbls>
        <c:gapWidth val="200"/>
        <c:overlap val="100"/>
        <c:axId val="504318176"/>
        <c:axId val="504308376"/>
      </c:barChart>
      <c:catAx>
        <c:axId val="504318176"/>
        <c:scaling>
          <c:orientation val="minMax"/>
        </c:scaling>
        <c:delete val="0"/>
        <c:axPos val="b"/>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i-FI"/>
          </a:p>
        </c:txPr>
        <c:crossAx val="504308376"/>
        <c:crosses val="autoZero"/>
        <c:auto val="1"/>
        <c:lblAlgn val="ctr"/>
        <c:lblOffset val="100"/>
        <c:noMultiLvlLbl val="0"/>
      </c:catAx>
      <c:valAx>
        <c:axId val="504308376"/>
        <c:scaling>
          <c:orientation val="minMax"/>
        </c:scaling>
        <c:delete val="0"/>
        <c:axPos val="l"/>
        <c:majorGridlines>
          <c:spPr>
            <a:ln w="9525" cap="flat" cmpd="sng" algn="ctr">
              <a:solidFill>
                <a:schemeClr val="tx1">
                  <a:lumMod val="15000"/>
                  <a:lumOff val="85000"/>
                </a:schemeClr>
              </a:solidFill>
              <a:round/>
            </a:ln>
            <a:effectLst/>
          </c:spPr>
        </c:majorGridlines>
        <c:numFmt formatCode="#\ ##0\ &quot;€&quot;"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i-FI"/>
          </a:p>
        </c:txPr>
        <c:crossAx val="50431817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i-F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i-FI"/>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i-FI"/>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i-FI"/>
              <a:t>Kannattavuus vuositasolla ja kumulatiivisesti</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i-FI"/>
        </a:p>
      </c:txPr>
    </c:title>
    <c:autoTitleDeleted val="0"/>
    <c:plotArea>
      <c:layout/>
      <c:lineChart>
        <c:grouping val="standard"/>
        <c:varyColors val="0"/>
        <c:ser>
          <c:idx val="0"/>
          <c:order val="0"/>
          <c:tx>
            <c:v>Kannattavuus vuositasolla</c:v>
          </c:tx>
          <c:spPr>
            <a:ln w="28575" cap="rnd">
              <a:solidFill>
                <a:srgbClr val="00B0F0"/>
              </a:solidFill>
              <a:round/>
            </a:ln>
            <a:effectLst/>
          </c:spPr>
          <c:marker>
            <c:symbol val="none"/>
          </c:marker>
          <c:val>
            <c:numRef>
              <c:f>'3.0.2 Kust.-hyöty-yhteenveto K2'!$B$20:$K$20</c:f>
              <c:numCache>
                <c:formatCode>#\ ##0.00\ "€"</c:formatCode>
                <c:ptCount val="10"/>
                <c:pt idx="0">
                  <c:v>0</c:v>
                </c:pt>
                <c:pt idx="1">
                  <c:v>0</c:v>
                </c:pt>
                <c:pt idx="2">
                  <c:v>0</c:v>
                </c:pt>
                <c:pt idx="3">
                  <c:v>0</c:v>
                </c:pt>
                <c:pt idx="4">
                  <c:v>0</c:v>
                </c:pt>
                <c:pt idx="5">
                  <c:v>0</c:v>
                </c:pt>
                <c:pt idx="6">
                  <c:v>0</c:v>
                </c:pt>
                <c:pt idx="7">
                  <c:v>0</c:v>
                </c:pt>
                <c:pt idx="8">
                  <c:v>0</c:v>
                </c:pt>
                <c:pt idx="9">
                  <c:v>0</c:v>
                </c:pt>
              </c:numCache>
            </c:numRef>
          </c:val>
          <c:smooth val="0"/>
          <c:extLst>
            <c:ext xmlns:c16="http://schemas.microsoft.com/office/drawing/2014/chart" uri="{C3380CC4-5D6E-409C-BE32-E72D297353CC}">
              <c16:uniqueId val="{00000000-4953-4932-8002-1331BBE2A8CF}"/>
            </c:ext>
          </c:extLst>
        </c:ser>
        <c:ser>
          <c:idx val="2"/>
          <c:order val="2"/>
          <c:tx>
            <c:v>Kumulatiivinen kannattavuus</c:v>
          </c:tx>
          <c:spPr>
            <a:ln w="28575" cap="rnd">
              <a:solidFill>
                <a:srgbClr val="92D050"/>
              </a:solidFill>
              <a:round/>
            </a:ln>
            <a:effectLst/>
          </c:spPr>
          <c:marker>
            <c:symbol val="none"/>
          </c:marker>
          <c:val>
            <c:numRef>
              <c:f>'3.0.2 Kust.-hyöty-yhteenveto K2'!$B$22:$K$22</c:f>
              <c:numCache>
                <c:formatCode>#\ ##0.00\ "€"</c:formatCode>
                <c:ptCount val="10"/>
                <c:pt idx="0">
                  <c:v>0</c:v>
                </c:pt>
                <c:pt idx="1">
                  <c:v>0</c:v>
                </c:pt>
                <c:pt idx="2">
                  <c:v>0</c:v>
                </c:pt>
                <c:pt idx="3">
                  <c:v>0</c:v>
                </c:pt>
                <c:pt idx="4">
                  <c:v>0</c:v>
                </c:pt>
                <c:pt idx="5">
                  <c:v>0</c:v>
                </c:pt>
                <c:pt idx="6">
                  <c:v>0</c:v>
                </c:pt>
                <c:pt idx="7">
                  <c:v>0</c:v>
                </c:pt>
                <c:pt idx="8">
                  <c:v>0</c:v>
                </c:pt>
                <c:pt idx="9">
                  <c:v>0</c:v>
                </c:pt>
              </c:numCache>
            </c:numRef>
          </c:val>
          <c:smooth val="0"/>
          <c:extLst>
            <c:ext xmlns:c16="http://schemas.microsoft.com/office/drawing/2014/chart" uri="{C3380CC4-5D6E-409C-BE32-E72D297353CC}">
              <c16:uniqueId val="{00000001-4953-4932-8002-1331BBE2A8CF}"/>
            </c:ext>
          </c:extLst>
        </c:ser>
        <c:dLbls>
          <c:showLegendKey val="0"/>
          <c:showVal val="0"/>
          <c:showCatName val="0"/>
          <c:showSerName val="0"/>
          <c:showPercent val="0"/>
          <c:showBubbleSize val="0"/>
        </c:dLbls>
        <c:smooth val="0"/>
        <c:axId val="504315432"/>
        <c:axId val="504310336"/>
        <c:extLst>
          <c:ext xmlns:c15="http://schemas.microsoft.com/office/drawing/2012/chart" uri="{02D57815-91ED-43cb-92C2-25804820EDAC}">
            <c15:filteredLineSeries>
              <c15:ser>
                <c:idx val="1"/>
                <c:order val="1"/>
                <c:spPr>
                  <a:ln w="28575" cap="rnd">
                    <a:solidFill>
                      <a:schemeClr val="accent2"/>
                    </a:solidFill>
                    <a:round/>
                  </a:ln>
                  <a:effectLst/>
                </c:spPr>
                <c:marker>
                  <c:symbol val="circle"/>
                  <c:size val="5"/>
                  <c:spPr>
                    <a:solidFill>
                      <a:schemeClr val="accent2"/>
                    </a:solidFill>
                    <a:ln w="9525">
                      <a:solidFill>
                        <a:schemeClr val="accent2"/>
                      </a:solidFill>
                    </a:ln>
                    <a:effectLst/>
                  </c:spPr>
                </c:marker>
                <c:val>
                  <c:numRef>
                    <c:extLst>
                      <c:ext uri="{02D57815-91ED-43cb-92C2-25804820EDAC}">
                        <c15:formulaRef>
                          <c15:sqref>'3.0.2 Kust.-hyöty-yhteenveto K2'!$B$21:$K$21</c15:sqref>
                        </c15:formulaRef>
                      </c:ext>
                    </c:extLst>
                    <c:numCache>
                      <c:formatCode>#\ ##0.00\ "€"</c:formatCode>
                      <c:ptCount val="10"/>
                    </c:numCache>
                  </c:numRef>
                </c:val>
                <c:smooth val="0"/>
                <c:extLst>
                  <c:ext xmlns:c16="http://schemas.microsoft.com/office/drawing/2014/chart" uri="{C3380CC4-5D6E-409C-BE32-E72D297353CC}">
                    <c16:uniqueId val="{00000002-4953-4932-8002-1331BBE2A8CF}"/>
                  </c:ext>
                </c:extLst>
              </c15:ser>
            </c15:filteredLineSeries>
          </c:ext>
        </c:extLst>
      </c:lineChart>
      <c:catAx>
        <c:axId val="504315432"/>
        <c:scaling>
          <c:orientation val="minMax"/>
        </c:scaling>
        <c:delete val="0"/>
        <c:axPos val="b"/>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b" anchorCtr="0"/>
          <a:lstStyle/>
          <a:p>
            <a:pPr>
              <a:defRPr sz="900" b="0" i="0" u="none" strike="noStrike" kern="1200" baseline="0">
                <a:solidFill>
                  <a:schemeClr val="tx1">
                    <a:lumMod val="65000"/>
                    <a:lumOff val="35000"/>
                  </a:schemeClr>
                </a:solidFill>
                <a:latin typeface="+mn-lt"/>
                <a:ea typeface="+mn-ea"/>
                <a:cs typeface="+mn-cs"/>
              </a:defRPr>
            </a:pPr>
            <a:endParaRPr lang="fi-FI"/>
          </a:p>
        </c:txPr>
        <c:crossAx val="504310336"/>
        <c:crosses val="autoZero"/>
        <c:auto val="1"/>
        <c:lblAlgn val="ctr"/>
        <c:lblOffset val="100"/>
        <c:noMultiLvlLbl val="0"/>
      </c:catAx>
      <c:valAx>
        <c:axId val="504310336"/>
        <c:scaling>
          <c:orientation val="minMax"/>
        </c:scaling>
        <c:delete val="0"/>
        <c:axPos val="l"/>
        <c:majorGridlines>
          <c:spPr>
            <a:ln w="9525" cap="flat" cmpd="sng" algn="ctr">
              <a:solidFill>
                <a:schemeClr val="tx1">
                  <a:lumMod val="15000"/>
                  <a:lumOff val="85000"/>
                </a:schemeClr>
              </a:solidFill>
              <a:round/>
            </a:ln>
            <a:effectLst/>
          </c:spPr>
        </c:majorGridlines>
        <c:numFmt formatCode="#,##0\ &quot;€&quot;"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i-FI"/>
          </a:p>
        </c:txPr>
        <c:crossAx val="50431543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i-F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i-FI"/>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i-FI"/>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i-FI"/>
              <a:t>Kustannukset ja hyödyt vuositasolla</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i-FI"/>
        </a:p>
      </c:txPr>
    </c:title>
    <c:autoTitleDeleted val="0"/>
    <c:plotArea>
      <c:layout/>
      <c:barChart>
        <c:barDir val="col"/>
        <c:grouping val="clustered"/>
        <c:varyColors val="0"/>
        <c:ser>
          <c:idx val="0"/>
          <c:order val="0"/>
          <c:tx>
            <c:v>Kustannukset</c:v>
          </c:tx>
          <c:spPr>
            <a:solidFill>
              <a:schemeClr val="accent1"/>
            </a:solidFill>
            <a:ln>
              <a:noFill/>
            </a:ln>
            <a:effectLst/>
          </c:spPr>
          <c:invertIfNegative val="0"/>
          <c:val>
            <c:numRef>
              <c:f>'3.0.2 Kust.-hyöty-yhteenveto K2'!$B$14:$K$14</c:f>
              <c:numCache>
                <c:formatCode>#\ ##0.00\ "€"</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55C2-4641-8F6F-D3B236C6E2A8}"/>
            </c:ext>
          </c:extLst>
        </c:ser>
        <c:ser>
          <c:idx val="1"/>
          <c:order val="1"/>
          <c:tx>
            <c:v>Hyötypotentiaali</c:v>
          </c:tx>
          <c:spPr>
            <a:solidFill>
              <a:schemeClr val="accent2"/>
            </a:solidFill>
            <a:ln>
              <a:noFill/>
            </a:ln>
            <a:effectLst/>
          </c:spPr>
          <c:invertIfNegative val="0"/>
          <c:val>
            <c:numRef>
              <c:f>'3.0.2 Kust.-hyöty-yhteenveto K2'!$B$18:$K$18</c:f>
              <c:numCache>
                <c:formatCode>#\ ##0.00\ "€"</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55C2-4641-8F6F-D3B236C6E2A8}"/>
            </c:ext>
          </c:extLst>
        </c:ser>
        <c:dLbls>
          <c:showLegendKey val="0"/>
          <c:showVal val="0"/>
          <c:showCatName val="0"/>
          <c:showSerName val="0"/>
          <c:showPercent val="0"/>
          <c:showBubbleSize val="0"/>
        </c:dLbls>
        <c:gapWidth val="200"/>
        <c:overlap val="100"/>
        <c:axId val="504315040"/>
        <c:axId val="504317784"/>
      </c:barChart>
      <c:catAx>
        <c:axId val="504315040"/>
        <c:scaling>
          <c:orientation val="minMax"/>
        </c:scaling>
        <c:delete val="0"/>
        <c:axPos val="b"/>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i-FI"/>
          </a:p>
        </c:txPr>
        <c:crossAx val="504317784"/>
        <c:crosses val="autoZero"/>
        <c:auto val="1"/>
        <c:lblAlgn val="ctr"/>
        <c:lblOffset val="100"/>
        <c:noMultiLvlLbl val="0"/>
      </c:catAx>
      <c:valAx>
        <c:axId val="504317784"/>
        <c:scaling>
          <c:orientation val="minMax"/>
        </c:scaling>
        <c:delete val="0"/>
        <c:axPos val="l"/>
        <c:majorGridlines>
          <c:spPr>
            <a:ln w="9525" cap="flat" cmpd="sng" algn="ctr">
              <a:solidFill>
                <a:schemeClr val="tx1">
                  <a:lumMod val="15000"/>
                  <a:lumOff val="85000"/>
                </a:schemeClr>
              </a:solidFill>
              <a:round/>
            </a:ln>
            <a:effectLst/>
          </c:spPr>
        </c:majorGridlines>
        <c:numFmt formatCode="#\ ##0\ &quot;€&quot;"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i-FI"/>
          </a:p>
        </c:txPr>
        <c:crossAx val="50431504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i-F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i-FI"/>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i-FI"/>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i-FI"/>
              <a:t>Kannattavuus vuositasolla ja kumulatiivisesti</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i-FI"/>
        </a:p>
      </c:txPr>
    </c:title>
    <c:autoTitleDeleted val="0"/>
    <c:plotArea>
      <c:layout/>
      <c:lineChart>
        <c:grouping val="standard"/>
        <c:varyColors val="0"/>
        <c:ser>
          <c:idx val="3"/>
          <c:order val="0"/>
          <c:tx>
            <c:v>Kannattavuus vuositasolla</c:v>
          </c:tx>
          <c:spPr>
            <a:ln w="28575" cap="rnd">
              <a:solidFill>
                <a:schemeClr val="accent4"/>
              </a:solidFill>
              <a:round/>
            </a:ln>
            <a:effectLst/>
          </c:spPr>
          <c:marker>
            <c:symbol val="none"/>
          </c:marker>
          <c:val>
            <c:numRef>
              <c:f>'3.0.2 Kust.-hyöty-yhteenveto K2'!$B$55:$K$55</c:f>
              <c:numCache>
                <c:formatCode>#\ ##0.00\ "€"</c:formatCode>
                <c:ptCount val="10"/>
                <c:pt idx="0">
                  <c:v>0</c:v>
                </c:pt>
                <c:pt idx="1">
                  <c:v>0</c:v>
                </c:pt>
                <c:pt idx="2">
                  <c:v>0</c:v>
                </c:pt>
                <c:pt idx="3">
                  <c:v>0</c:v>
                </c:pt>
                <c:pt idx="4">
                  <c:v>0</c:v>
                </c:pt>
                <c:pt idx="5">
                  <c:v>0</c:v>
                </c:pt>
                <c:pt idx="6">
                  <c:v>0</c:v>
                </c:pt>
                <c:pt idx="7">
                  <c:v>0</c:v>
                </c:pt>
                <c:pt idx="8">
                  <c:v>0</c:v>
                </c:pt>
                <c:pt idx="9">
                  <c:v>0</c:v>
                </c:pt>
              </c:numCache>
            </c:numRef>
          </c:val>
          <c:smooth val="0"/>
          <c:extLst>
            <c:ext xmlns:c16="http://schemas.microsoft.com/office/drawing/2014/chart" uri="{C3380CC4-5D6E-409C-BE32-E72D297353CC}">
              <c16:uniqueId val="{00000000-8A54-43CB-BFBE-84853B573C18}"/>
            </c:ext>
          </c:extLst>
        </c:ser>
        <c:ser>
          <c:idx val="4"/>
          <c:order val="1"/>
          <c:tx>
            <c:v>Kumulatiivinen kannattavuus</c:v>
          </c:tx>
          <c:spPr>
            <a:ln w="28575" cap="rnd">
              <a:solidFill>
                <a:schemeClr val="accent5"/>
              </a:solidFill>
              <a:round/>
            </a:ln>
            <a:effectLst/>
          </c:spPr>
          <c:marker>
            <c:symbol val="none"/>
          </c:marker>
          <c:val>
            <c:numRef>
              <c:f>'3.0.2 Kust.-hyöty-yhteenveto K2'!$B$57:$K$57</c:f>
              <c:numCache>
                <c:formatCode>#\ ##0.00\ "€"</c:formatCode>
                <c:ptCount val="10"/>
                <c:pt idx="0">
                  <c:v>0</c:v>
                </c:pt>
                <c:pt idx="1">
                  <c:v>0</c:v>
                </c:pt>
                <c:pt idx="2">
                  <c:v>0</c:v>
                </c:pt>
                <c:pt idx="3">
                  <c:v>0</c:v>
                </c:pt>
                <c:pt idx="4">
                  <c:v>0</c:v>
                </c:pt>
                <c:pt idx="5">
                  <c:v>0</c:v>
                </c:pt>
                <c:pt idx="6">
                  <c:v>0</c:v>
                </c:pt>
                <c:pt idx="7">
                  <c:v>0</c:v>
                </c:pt>
                <c:pt idx="8">
                  <c:v>0</c:v>
                </c:pt>
                <c:pt idx="9">
                  <c:v>0</c:v>
                </c:pt>
              </c:numCache>
            </c:numRef>
          </c:val>
          <c:smooth val="0"/>
          <c:extLst>
            <c:ext xmlns:c16="http://schemas.microsoft.com/office/drawing/2014/chart" uri="{C3380CC4-5D6E-409C-BE32-E72D297353CC}">
              <c16:uniqueId val="{00000001-8A54-43CB-BFBE-84853B573C18}"/>
            </c:ext>
          </c:extLst>
        </c:ser>
        <c:dLbls>
          <c:showLegendKey val="0"/>
          <c:showVal val="0"/>
          <c:showCatName val="0"/>
          <c:showSerName val="0"/>
          <c:showPercent val="0"/>
          <c:showBubbleSize val="0"/>
        </c:dLbls>
        <c:smooth val="0"/>
        <c:axId val="504310728"/>
        <c:axId val="504313864"/>
        <c:extLst/>
      </c:lineChart>
      <c:catAx>
        <c:axId val="504310728"/>
        <c:scaling>
          <c:orientation val="minMax"/>
        </c:scaling>
        <c:delete val="0"/>
        <c:axPos val="b"/>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b" anchorCtr="0"/>
          <a:lstStyle/>
          <a:p>
            <a:pPr>
              <a:defRPr sz="900" b="0" i="0" u="none" strike="noStrike" kern="1200" baseline="0">
                <a:solidFill>
                  <a:schemeClr val="tx1">
                    <a:lumMod val="65000"/>
                    <a:lumOff val="35000"/>
                  </a:schemeClr>
                </a:solidFill>
                <a:latin typeface="+mn-lt"/>
                <a:ea typeface="+mn-ea"/>
                <a:cs typeface="+mn-cs"/>
              </a:defRPr>
            </a:pPr>
            <a:endParaRPr lang="fi-FI"/>
          </a:p>
        </c:txPr>
        <c:crossAx val="504313864"/>
        <c:crosses val="autoZero"/>
        <c:auto val="1"/>
        <c:lblAlgn val="ctr"/>
        <c:lblOffset val="100"/>
        <c:noMultiLvlLbl val="0"/>
      </c:catAx>
      <c:valAx>
        <c:axId val="504313864"/>
        <c:scaling>
          <c:orientation val="minMax"/>
        </c:scaling>
        <c:delete val="0"/>
        <c:axPos val="l"/>
        <c:majorGridlines>
          <c:spPr>
            <a:ln w="9525" cap="flat" cmpd="sng" algn="ctr">
              <a:solidFill>
                <a:schemeClr val="tx1">
                  <a:lumMod val="15000"/>
                  <a:lumOff val="85000"/>
                </a:schemeClr>
              </a:solidFill>
              <a:round/>
            </a:ln>
            <a:effectLst/>
          </c:spPr>
        </c:majorGridlines>
        <c:numFmt formatCode="#,##0\ &quot;€&quot;"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i-FI"/>
          </a:p>
        </c:txPr>
        <c:crossAx val="50431072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i-F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i-FI"/>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i-FI"/>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i-FI"/>
              <a:t>Kannattavuus vuositasolla ja kumulatiivisesti</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i-FI"/>
        </a:p>
      </c:txPr>
    </c:title>
    <c:autoTitleDeleted val="0"/>
    <c:plotArea>
      <c:layout/>
      <c:lineChart>
        <c:grouping val="standard"/>
        <c:varyColors val="0"/>
        <c:ser>
          <c:idx val="0"/>
          <c:order val="0"/>
          <c:tx>
            <c:v>Kannattavuus vuositasolla (nopea)</c:v>
          </c:tx>
          <c:spPr>
            <a:ln w="28575" cap="rnd">
              <a:solidFill>
                <a:srgbClr val="00B0F0"/>
              </a:solidFill>
              <a:round/>
            </a:ln>
            <a:effectLst/>
          </c:spPr>
          <c:marker>
            <c:symbol val="none"/>
          </c:marker>
          <c:val>
            <c:numRef>
              <c:f>'3.0.2 Kust.-hyöty-yhteenveto K2'!$B$20:$K$20</c:f>
              <c:numCache>
                <c:formatCode>#\ ##0.00\ "€"</c:formatCode>
                <c:ptCount val="10"/>
                <c:pt idx="0">
                  <c:v>0</c:v>
                </c:pt>
                <c:pt idx="1">
                  <c:v>0</c:v>
                </c:pt>
                <c:pt idx="2">
                  <c:v>0</c:v>
                </c:pt>
                <c:pt idx="3">
                  <c:v>0</c:v>
                </c:pt>
                <c:pt idx="4">
                  <c:v>0</c:v>
                </c:pt>
                <c:pt idx="5">
                  <c:v>0</c:v>
                </c:pt>
                <c:pt idx="6">
                  <c:v>0</c:v>
                </c:pt>
                <c:pt idx="7">
                  <c:v>0</c:v>
                </c:pt>
                <c:pt idx="8">
                  <c:v>0</c:v>
                </c:pt>
                <c:pt idx="9">
                  <c:v>0</c:v>
                </c:pt>
              </c:numCache>
            </c:numRef>
          </c:val>
          <c:smooth val="0"/>
          <c:extLst>
            <c:ext xmlns:c16="http://schemas.microsoft.com/office/drawing/2014/chart" uri="{C3380CC4-5D6E-409C-BE32-E72D297353CC}">
              <c16:uniqueId val="{00000000-F5F8-4FA3-BB65-7B1AD543D380}"/>
            </c:ext>
          </c:extLst>
        </c:ser>
        <c:ser>
          <c:idx val="2"/>
          <c:order val="1"/>
          <c:tx>
            <c:v>Kumulatiivinen kannattavuus (nopea)</c:v>
          </c:tx>
          <c:spPr>
            <a:ln w="28575" cap="rnd">
              <a:solidFill>
                <a:srgbClr val="92D050"/>
              </a:solidFill>
              <a:round/>
            </a:ln>
            <a:effectLst/>
          </c:spPr>
          <c:marker>
            <c:symbol val="none"/>
          </c:marker>
          <c:val>
            <c:numRef>
              <c:f>'3.0.2 Kust.-hyöty-yhteenveto K2'!$B$22:$K$22</c:f>
              <c:numCache>
                <c:formatCode>#\ ##0.00\ "€"</c:formatCode>
                <c:ptCount val="10"/>
                <c:pt idx="0">
                  <c:v>0</c:v>
                </c:pt>
                <c:pt idx="1">
                  <c:v>0</c:v>
                </c:pt>
                <c:pt idx="2">
                  <c:v>0</c:v>
                </c:pt>
                <c:pt idx="3">
                  <c:v>0</c:v>
                </c:pt>
                <c:pt idx="4">
                  <c:v>0</c:v>
                </c:pt>
                <c:pt idx="5">
                  <c:v>0</c:v>
                </c:pt>
                <c:pt idx="6">
                  <c:v>0</c:v>
                </c:pt>
                <c:pt idx="7">
                  <c:v>0</c:v>
                </c:pt>
                <c:pt idx="8">
                  <c:v>0</c:v>
                </c:pt>
                <c:pt idx="9">
                  <c:v>0</c:v>
                </c:pt>
              </c:numCache>
            </c:numRef>
          </c:val>
          <c:smooth val="0"/>
          <c:extLst>
            <c:ext xmlns:c16="http://schemas.microsoft.com/office/drawing/2014/chart" uri="{C3380CC4-5D6E-409C-BE32-E72D297353CC}">
              <c16:uniqueId val="{00000001-F5F8-4FA3-BB65-7B1AD543D380}"/>
            </c:ext>
          </c:extLst>
        </c:ser>
        <c:ser>
          <c:idx val="1"/>
          <c:order val="2"/>
          <c:tx>
            <c:v>Kannattavuus vuositasolla (hidas)</c:v>
          </c:tx>
          <c:spPr>
            <a:ln w="28575" cap="rnd">
              <a:solidFill>
                <a:schemeClr val="accent2"/>
              </a:solidFill>
              <a:round/>
            </a:ln>
            <a:effectLst/>
          </c:spPr>
          <c:marker>
            <c:symbol val="none"/>
          </c:marker>
          <c:val>
            <c:numRef>
              <c:f>'3.0.2 Kust.-hyöty-yhteenveto K2'!$B$55:$K$55</c:f>
              <c:numCache>
                <c:formatCode>#\ ##0.00\ "€"</c:formatCode>
                <c:ptCount val="10"/>
                <c:pt idx="0">
                  <c:v>0</c:v>
                </c:pt>
                <c:pt idx="1">
                  <c:v>0</c:v>
                </c:pt>
                <c:pt idx="2">
                  <c:v>0</c:v>
                </c:pt>
                <c:pt idx="3">
                  <c:v>0</c:v>
                </c:pt>
                <c:pt idx="4">
                  <c:v>0</c:v>
                </c:pt>
                <c:pt idx="5">
                  <c:v>0</c:v>
                </c:pt>
                <c:pt idx="6">
                  <c:v>0</c:v>
                </c:pt>
                <c:pt idx="7">
                  <c:v>0</c:v>
                </c:pt>
                <c:pt idx="8">
                  <c:v>0</c:v>
                </c:pt>
                <c:pt idx="9">
                  <c:v>0</c:v>
                </c:pt>
              </c:numCache>
            </c:numRef>
          </c:val>
          <c:smooth val="0"/>
          <c:extLst>
            <c:ext xmlns:c16="http://schemas.microsoft.com/office/drawing/2014/chart" uri="{C3380CC4-5D6E-409C-BE32-E72D297353CC}">
              <c16:uniqueId val="{00000002-F5F8-4FA3-BB65-7B1AD543D380}"/>
            </c:ext>
          </c:extLst>
        </c:ser>
        <c:ser>
          <c:idx val="3"/>
          <c:order val="3"/>
          <c:tx>
            <c:v>Kumulatiivinen kannattavuus (hidas)</c:v>
          </c:tx>
          <c:spPr>
            <a:ln w="28575" cap="rnd">
              <a:solidFill>
                <a:schemeClr val="accent4"/>
              </a:solidFill>
              <a:round/>
            </a:ln>
            <a:effectLst/>
          </c:spPr>
          <c:marker>
            <c:symbol val="none"/>
          </c:marker>
          <c:val>
            <c:numRef>
              <c:f>'3.0.2 Kust.-hyöty-yhteenveto K2'!$B$57:$K$57</c:f>
              <c:numCache>
                <c:formatCode>#\ ##0.00\ "€"</c:formatCode>
                <c:ptCount val="10"/>
                <c:pt idx="0">
                  <c:v>0</c:v>
                </c:pt>
                <c:pt idx="1">
                  <c:v>0</c:v>
                </c:pt>
                <c:pt idx="2">
                  <c:v>0</c:v>
                </c:pt>
                <c:pt idx="3">
                  <c:v>0</c:v>
                </c:pt>
                <c:pt idx="4">
                  <c:v>0</c:v>
                </c:pt>
                <c:pt idx="5">
                  <c:v>0</c:v>
                </c:pt>
                <c:pt idx="6">
                  <c:v>0</c:v>
                </c:pt>
                <c:pt idx="7">
                  <c:v>0</c:v>
                </c:pt>
                <c:pt idx="8">
                  <c:v>0</c:v>
                </c:pt>
                <c:pt idx="9">
                  <c:v>0</c:v>
                </c:pt>
              </c:numCache>
            </c:numRef>
          </c:val>
          <c:smooth val="0"/>
          <c:extLst>
            <c:ext xmlns:c16="http://schemas.microsoft.com/office/drawing/2014/chart" uri="{C3380CC4-5D6E-409C-BE32-E72D297353CC}">
              <c16:uniqueId val="{00000003-F5F8-4FA3-BB65-7B1AD543D380}"/>
            </c:ext>
          </c:extLst>
        </c:ser>
        <c:dLbls>
          <c:showLegendKey val="0"/>
          <c:showVal val="0"/>
          <c:showCatName val="0"/>
          <c:showSerName val="0"/>
          <c:showPercent val="0"/>
          <c:showBubbleSize val="0"/>
        </c:dLbls>
        <c:smooth val="0"/>
        <c:axId val="504317000"/>
        <c:axId val="504311120"/>
        <c:extLst/>
      </c:lineChart>
      <c:catAx>
        <c:axId val="504317000"/>
        <c:scaling>
          <c:orientation val="minMax"/>
        </c:scaling>
        <c:delete val="0"/>
        <c:axPos val="b"/>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b" anchorCtr="0"/>
          <a:lstStyle/>
          <a:p>
            <a:pPr>
              <a:defRPr sz="900" b="0" i="0" u="none" strike="noStrike" kern="1200" baseline="0">
                <a:solidFill>
                  <a:schemeClr val="tx1">
                    <a:lumMod val="65000"/>
                    <a:lumOff val="35000"/>
                  </a:schemeClr>
                </a:solidFill>
                <a:latin typeface="+mn-lt"/>
                <a:ea typeface="+mn-ea"/>
                <a:cs typeface="+mn-cs"/>
              </a:defRPr>
            </a:pPr>
            <a:endParaRPr lang="fi-FI"/>
          </a:p>
        </c:txPr>
        <c:crossAx val="504311120"/>
        <c:crosses val="autoZero"/>
        <c:auto val="1"/>
        <c:lblAlgn val="ctr"/>
        <c:lblOffset val="100"/>
        <c:noMultiLvlLbl val="0"/>
      </c:catAx>
      <c:valAx>
        <c:axId val="504311120"/>
        <c:scaling>
          <c:orientation val="minMax"/>
        </c:scaling>
        <c:delete val="0"/>
        <c:axPos val="l"/>
        <c:majorGridlines>
          <c:spPr>
            <a:ln w="9525" cap="flat" cmpd="sng" algn="ctr">
              <a:solidFill>
                <a:schemeClr val="tx1">
                  <a:lumMod val="15000"/>
                  <a:lumOff val="85000"/>
                </a:schemeClr>
              </a:solidFill>
              <a:round/>
            </a:ln>
            <a:effectLst/>
          </c:spPr>
        </c:majorGridlines>
        <c:numFmt formatCode="#,##0\ &quot;€&quot;"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i-FI"/>
          </a:p>
        </c:txPr>
        <c:crossAx val="50431700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i-F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i-FI"/>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i-FI"/>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i-FI"/>
              <a:t>Kustannukset</a:t>
            </a:r>
            <a:r>
              <a:rPr lang="fi-FI" baseline="0"/>
              <a:t> ja hyödyt vuositasolla</a:t>
            </a:r>
            <a:endParaRPr lang="fi-FI"/>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i-FI"/>
        </a:p>
      </c:txPr>
    </c:title>
    <c:autoTitleDeleted val="0"/>
    <c:plotArea>
      <c:layout/>
      <c:barChart>
        <c:barDir val="col"/>
        <c:grouping val="clustered"/>
        <c:varyColors val="0"/>
        <c:ser>
          <c:idx val="0"/>
          <c:order val="0"/>
          <c:tx>
            <c:v>Kustannukset</c:v>
          </c:tx>
          <c:spPr>
            <a:solidFill>
              <a:schemeClr val="accent1"/>
            </a:solidFill>
            <a:ln>
              <a:noFill/>
            </a:ln>
            <a:effectLst/>
          </c:spPr>
          <c:invertIfNegative val="0"/>
          <c:val>
            <c:numRef>
              <c:f>'3.0.2 Kust.-hyöty-yhteenveto K2'!$B$14:$K$14</c:f>
              <c:numCache>
                <c:formatCode>#\ ##0.00\ "€"</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AA5E-419B-9352-0887D5B6D9A2}"/>
            </c:ext>
          </c:extLst>
        </c:ser>
        <c:ser>
          <c:idx val="1"/>
          <c:order val="1"/>
          <c:tx>
            <c:v>Hyötypotentiaali (nopea)</c:v>
          </c:tx>
          <c:spPr>
            <a:solidFill>
              <a:schemeClr val="accent2"/>
            </a:solidFill>
            <a:ln>
              <a:noFill/>
            </a:ln>
            <a:effectLst/>
          </c:spPr>
          <c:invertIfNegative val="0"/>
          <c:val>
            <c:numRef>
              <c:f>'3.0.2 Kust.-hyöty-yhteenveto K2'!$B$18:$K$18</c:f>
              <c:numCache>
                <c:formatCode>#\ ##0.00\ "€"</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AA5E-419B-9352-0887D5B6D9A2}"/>
            </c:ext>
          </c:extLst>
        </c:ser>
        <c:ser>
          <c:idx val="2"/>
          <c:order val="2"/>
          <c:tx>
            <c:v>Hyötypotentaali (hidas)</c:v>
          </c:tx>
          <c:spPr>
            <a:solidFill>
              <a:schemeClr val="accent3"/>
            </a:solidFill>
            <a:ln>
              <a:noFill/>
            </a:ln>
            <a:effectLst/>
          </c:spPr>
          <c:invertIfNegative val="0"/>
          <c:val>
            <c:numRef>
              <c:f>'3.0.2 Kust.-hyöty-yhteenveto K2'!$B$53:$K$53</c:f>
              <c:numCache>
                <c:formatCode>#\ ##0.00\ "€"</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AA5E-419B-9352-0887D5B6D9A2}"/>
            </c:ext>
          </c:extLst>
        </c:ser>
        <c:dLbls>
          <c:showLegendKey val="0"/>
          <c:showVal val="0"/>
          <c:showCatName val="0"/>
          <c:showSerName val="0"/>
          <c:showPercent val="0"/>
          <c:showBubbleSize val="0"/>
        </c:dLbls>
        <c:gapWidth val="200"/>
        <c:axId val="504307592"/>
        <c:axId val="504311512"/>
      </c:barChart>
      <c:catAx>
        <c:axId val="504307592"/>
        <c:scaling>
          <c:orientation val="minMax"/>
        </c:scaling>
        <c:delete val="0"/>
        <c:axPos val="b"/>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i-FI"/>
          </a:p>
        </c:txPr>
        <c:crossAx val="504311512"/>
        <c:crosses val="autoZero"/>
        <c:auto val="1"/>
        <c:lblAlgn val="ctr"/>
        <c:lblOffset val="100"/>
        <c:noMultiLvlLbl val="0"/>
      </c:catAx>
      <c:valAx>
        <c:axId val="504311512"/>
        <c:scaling>
          <c:orientation val="minMax"/>
        </c:scaling>
        <c:delete val="0"/>
        <c:axPos val="l"/>
        <c:majorGridlines>
          <c:spPr>
            <a:ln w="9525" cap="flat" cmpd="sng" algn="ctr">
              <a:solidFill>
                <a:schemeClr val="tx1">
                  <a:lumMod val="15000"/>
                  <a:lumOff val="85000"/>
                </a:schemeClr>
              </a:solidFill>
              <a:round/>
            </a:ln>
            <a:effectLst/>
          </c:spPr>
        </c:majorGridlines>
        <c:numFmt formatCode="#\ ##0\ &quot;€&quot;"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i-FI"/>
          </a:p>
        </c:txPr>
        <c:crossAx val="50430759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i-FI"/>
        </a:p>
      </c:txPr>
    </c:legend>
    <c:plotVisOnly val="1"/>
    <c:dispBlanksAs val="gap"/>
    <c:showDLblsOverMax val="0"/>
  </c:chart>
  <c:spPr>
    <a:solidFill>
      <a:schemeClr val="bg1"/>
    </a:solidFill>
    <a:ln w="9525" cap="flat" cmpd="sng" algn="ctr">
      <a:solidFill>
        <a:schemeClr val="bg2"/>
      </a:solidFill>
      <a:round/>
    </a:ln>
    <a:effectLst/>
  </c:spPr>
  <c:txPr>
    <a:bodyPr/>
    <a:lstStyle/>
    <a:p>
      <a:pPr>
        <a:defRPr/>
      </a:pPr>
      <a:endParaRPr lang="fi-FI"/>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i-FI"/>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i-FI"/>
              <a:t>Kustannukset ja hyödyt vuositasolla</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i-FI"/>
        </a:p>
      </c:txPr>
    </c:title>
    <c:autoTitleDeleted val="0"/>
    <c:plotArea>
      <c:layout/>
      <c:barChart>
        <c:barDir val="col"/>
        <c:grouping val="clustered"/>
        <c:varyColors val="0"/>
        <c:ser>
          <c:idx val="0"/>
          <c:order val="0"/>
          <c:tx>
            <c:v>Kustannukset</c:v>
          </c:tx>
          <c:spPr>
            <a:solidFill>
              <a:schemeClr val="accent1"/>
            </a:solidFill>
            <a:ln>
              <a:noFill/>
            </a:ln>
            <a:effectLst/>
          </c:spPr>
          <c:invertIfNegative val="0"/>
          <c:val>
            <c:numRef>
              <c:f>'3.0.2 Kust.-hyöty-yhteenveto K2'!$B$49:$K$49</c:f>
              <c:numCache>
                <c:formatCode>#\ ##0.00\ "€"</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AE4A-4B7B-B0B1-0FB7F4F1DB03}"/>
            </c:ext>
          </c:extLst>
        </c:ser>
        <c:ser>
          <c:idx val="1"/>
          <c:order val="1"/>
          <c:tx>
            <c:v>Hyötypotentiaali</c:v>
          </c:tx>
          <c:spPr>
            <a:solidFill>
              <a:schemeClr val="accent2"/>
            </a:solidFill>
            <a:ln>
              <a:noFill/>
            </a:ln>
            <a:effectLst/>
          </c:spPr>
          <c:invertIfNegative val="0"/>
          <c:val>
            <c:numRef>
              <c:f>'3.0.2 Kust.-hyöty-yhteenveto K2'!$B$53:$K$53</c:f>
              <c:numCache>
                <c:formatCode>#\ ##0.00\ "€"</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AE4A-4B7B-B0B1-0FB7F4F1DB03}"/>
            </c:ext>
          </c:extLst>
        </c:ser>
        <c:dLbls>
          <c:showLegendKey val="0"/>
          <c:showVal val="0"/>
          <c:showCatName val="0"/>
          <c:showSerName val="0"/>
          <c:showPercent val="0"/>
          <c:showBubbleSize val="0"/>
        </c:dLbls>
        <c:gapWidth val="200"/>
        <c:overlap val="100"/>
        <c:axId val="504318176"/>
        <c:axId val="504308376"/>
      </c:barChart>
      <c:catAx>
        <c:axId val="504318176"/>
        <c:scaling>
          <c:orientation val="minMax"/>
        </c:scaling>
        <c:delete val="0"/>
        <c:axPos val="b"/>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i-FI"/>
          </a:p>
        </c:txPr>
        <c:crossAx val="504308376"/>
        <c:crosses val="autoZero"/>
        <c:auto val="1"/>
        <c:lblAlgn val="ctr"/>
        <c:lblOffset val="100"/>
        <c:noMultiLvlLbl val="0"/>
      </c:catAx>
      <c:valAx>
        <c:axId val="504308376"/>
        <c:scaling>
          <c:orientation val="minMax"/>
        </c:scaling>
        <c:delete val="0"/>
        <c:axPos val="l"/>
        <c:majorGridlines>
          <c:spPr>
            <a:ln w="9525" cap="flat" cmpd="sng" algn="ctr">
              <a:solidFill>
                <a:schemeClr val="tx1">
                  <a:lumMod val="15000"/>
                  <a:lumOff val="85000"/>
                </a:schemeClr>
              </a:solidFill>
              <a:round/>
            </a:ln>
            <a:effectLst/>
          </c:spPr>
        </c:majorGridlines>
        <c:numFmt formatCode="#\ ##0\ &quot;€&quot;"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i-FI"/>
          </a:p>
        </c:txPr>
        <c:crossAx val="50431817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i-F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i-FI"/>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i-FI"/>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i-FI"/>
              <a:t>Kannattavuus vuositasolla ja kumulatiivisesti</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i-FI"/>
        </a:p>
      </c:txPr>
    </c:title>
    <c:autoTitleDeleted val="0"/>
    <c:plotArea>
      <c:layout/>
      <c:lineChart>
        <c:grouping val="standard"/>
        <c:varyColors val="0"/>
        <c:ser>
          <c:idx val="0"/>
          <c:order val="0"/>
          <c:tx>
            <c:v>Kannattavuus vuositasolla</c:v>
          </c:tx>
          <c:spPr>
            <a:ln w="28575" cap="rnd">
              <a:solidFill>
                <a:srgbClr val="00B0F0"/>
              </a:solidFill>
              <a:round/>
            </a:ln>
            <a:effectLst/>
          </c:spPr>
          <c:marker>
            <c:symbol val="none"/>
          </c:marker>
          <c:val>
            <c:numRef>
              <c:f>'3.0.3 Kust.-hyöty-yhteenveto K3'!$B$20:$K$20</c:f>
              <c:numCache>
                <c:formatCode>#\ ##0.00\ "€"</c:formatCode>
                <c:ptCount val="10"/>
                <c:pt idx="0">
                  <c:v>0</c:v>
                </c:pt>
                <c:pt idx="1">
                  <c:v>0</c:v>
                </c:pt>
                <c:pt idx="2">
                  <c:v>0</c:v>
                </c:pt>
                <c:pt idx="3">
                  <c:v>0</c:v>
                </c:pt>
                <c:pt idx="4">
                  <c:v>0</c:v>
                </c:pt>
                <c:pt idx="5">
                  <c:v>0</c:v>
                </c:pt>
                <c:pt idx="6">
                  <c:v>0</c:v>
                </c:pt>
                <c:pt idx="7">
                  <c:v>0</c:v>
                </c:pt>
                <c:pt idx="8">
                  <c:v>0</c:v>
                </c:pt>
                <c:pt idx="9">
                  <c:v>0</c:v>
                </c:pt>
              </c:numCache>
            </c:numRef>
          </c:val>
          <c:smooth val="0"/>
          <c:extLst>
            <c:ext xmlns:c16="http://schemas.microsoft.com/office/drawing/2014/chart" uri="{C3380CC4-5D6E-409C-BE32-E72D297353CC}">
              <c16:uniqueId val="{00000000-A9FD-44FD-ADCD-74B956EC4D56}"/>
            </c:ext>
          </c:extLst>
        </c:ser>
        <c:ser>
          <c:idx val="2"/>
          <c:order val="2"/>
          <c:tx>
            <c:v>Kumulatiivinen kannattavuus</c:v>
          </c:tx>
          <c:spPr>
            <a:ln w="28575" cap="rnd">
              <a:solidFill>
                <a:srgbClr val="92D050"/>
              </a:solidFill>
              <a:round/>
            </a:ln>
            <a:effectLst/>
          </c:spPr>
          <c:marker>
            <c:symbol val="none"/>
          </c:marker>
          <c:val>
            <c:numRef>
              <c:f>'3.0.3 Kust.-hyöty-yhteenveto K3'!$B$22:$K$22</c:f>
              <c:numCache>
                <c:formatCode>#\ ##0.00\ "€"</c:formatCode>
                <c:ptCount val="10"/>
                <c:pt idx="0">
                  <c:v>0</c:v>
                </c:pt>
                <c:pt idx="1">
                  <c:v>0</c:v>
                </c:pt>
                <c:pt idx="2">
                  <c:v>0</c:v>
                </c:pt>
                <c:pt idx="3">
                  <c:v>0</c:v>
                </c:pt>
                <c:pt idx="4">
                  <c:v>0</c:v>
                </c:pt>
                <c:pt idx="5">
                  <c:v>0</c:v>
                </c:pt>
                <c:pt idx="6">
                  <c:v>0</c:v>
                </c:pt>
                <c:pt idx="7">
                  <c:v>0</c:v>
                </c:pt>
                <c:pt idx="8">
                  <c:v>0</c:v>
                </c:pt>
                <c:pt idx="9">
                  <c:v>0</c:v>
                </c:pt>
              </c:numCache>
            </c:numRef>
          </c:val>
          <c:smooth val="0"/>
          <c:extLst>
            <c:ext xmlns:c16="http://schemas.microsoft.com/office/drawing/2014/chart" uri="{C3380CC4-5D6E-409C-BE32-E72D297353CC}">
              <c16:uniqueId val="{00000001-A9FD-44FD-ADCD-74B956EC4D56}"/>
            </c:ext>
          </c:extLst>
        </c:ser>
        <c:dLbls>
          <c:showLegendKey val="0"/>
          <c:showVal val="0"/>
          <c:showCatName val="0"/>
          <c:showSerName val="0"/>
          <c:showPercent val="0"/>
          <c:showBubbleSize val="0"/>
        </c:dLbls>
        <c:smooth val="0"/>
        <c:axId val="504315432"/>
        <c:axId val="504310336"/>
        <c:extLst>
          <c:ext xmlns:c15="http://schemas.microsoft.com/office/drawing/2012/chart" uri="{02D57815-91ED-43cb-92C2-25804820EDAC}">
            <c15:filteredLineSeries>
              <c15:ser>
                <c:idx val="1"/>
                <c:order val="1"/>
                <c:spPr>
                  <a:ln w="28575" cap="rnd">
                    <a:solidFill>
                      <a:schemeClr val="accent2"/>
                    </a:solidFill>
                    <a:round/>
                  </a:ln>
                  <a:effectLst/>
                </c:spPr>
                <c:marker>
                  <c:symbol val="circle"/>
                  <c:size val="5"/>
                  <c:spPr>
                    <a:solidFill>
                      <a:schemeClr val="accent2"/>
                    </a:solidFill>
                    <a:ln w="9525">
                      <a:solidFill>
                        <a:schemeClr val="accent2"/>
                      </a:solidFill>
                    </a:ln>
                    <a:effectLst/>
                  </c:spPr>
                </c:marker>
                <c:val>
                  <c:numRef>
                    <c:extLst>
                      <c:ext uri="{02D57815-91ED-43cb-92C2-25804820EDAC}">
                        <c15:formulaRef>
                          <c15:sqref>'3.0.3 Kust.-hyöty-yhteenveto K3'!$B$21:$K$21</c15:sqref>
                        </c15:formulaRef>
                      </c:ext>
                    </c:extLst>
                    <c:numCache>
                      <c:formatCode>#\ ##0.00\ "€"</c:formatCode>
                      <c:ptCount val="10"/>
                    </c:numCache>
                  </c:numRef>
                </c:val>
                <c:smooth val="0"/>
                <c:extLst>
                  <c:ext xmlns:c16="http://schemas.microsoft.com/office/drawing/2014/chart" uri="{C3380CC4-5D6E-409C-BE32-E72D297353CC}">
                    <c16:uniqueId val="{00000002-A9FD-44FD-ADCD-74B956EC4D56}"/>
                  </c:ext>
                </c:extLst>
              </c15:ser>
            </c15:filteredLineSeries>
          </c:ext>
        </c:extLst>
      </c:lineChart>
      <c:catAx>
        <c:axId val="504315432"/>
        <c:scaling>
          <c:orientation val="minMax"/>
        </c:scaling>
        <c:delete val="0"/>
        <c:axPos val="b"/>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b" anchorCtr="0"/>
          <a:lstStyle/>
          <a:p>
            <a:pPr>
              <a:defRPr sz="900" b="0" i="0" u="none" strike="noStrike" kern="1200" baseline="0">
                <a:solidFill>
                  <a:schemeClr val="tx1">
                    <a:lumMod val="65000"/>
                    <a:lumOff val="35000"/>
                  </a:schemeClr>
                </a:solidFill>
                <a:latin typeface="+mn-lt"/>
                <a:ea typeface="+mn-ea"/>
                <a:cs typeface="+mn-cs"/>
              </a:defRPr>
            </a:pPr>
            <a:endParaRPr lang="fi-FI"/>
          </a:p>
        </c:txPr>
        <c:crossAx val="504310336"/>
        <c:crosses val="autoZero"/>
        <c:auto val="1"/>
        <c:lblAlgn val="ctr"/>
        <c:lblOffset val="100"/>
        <c:noMultiLvlLbl val="0"/>
      </c:catAx>
      <c:valAx>
        <c:axId val="504310336"/>
        <c:scaling>
          <c:orientation val="minMax"/>
        </c:scaling>
        <c:delete val="0"/>
        <c:axPos val="l"/>
        <c:majorGridlines>
          <c:spPr>
            <a:ln w="9525" cap="flat" cmpd="sng" algn="ctr">
              <a:solidFill>
                <a:schemeClr val="tx1">
                  <a:lumMod val="15000"/>
                  <a:lumOff val="85000"/>
                </a:schemeClr>
              </a:solidFill>
              <a:round/>
            </a:ln>
            <a:effectLst/>
          </c:spPr>
        </c:majorGridlines>
        <c:numFmt formatCode="#,##0\ &quot;€&quot;"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i-FI"/>
          </a:p>
        </c:txPr>
        <c:crossAx val="50431543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i-F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i-FI"/>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i-FI"/>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i-FI"/>
              <a:t>Kustannukset ja hyödyt vuositasolla</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i-FI"/>
        </a:p>
      </c:txPr>
    </c:title>
    <c:autoTitleDeleted val="0"/>
    <c:plotArea>
      <c:layout/>
      <c:barChart>
        <c:barDir val="col"/>
        <c:grouping val="clustered"/>
        <c:varyColors val="0"/>
        <c:ser>
          <c:idx val="0"/>
          <c:order val="0"/>
          <c:tx>
            <c:v>Kustannukset</c:v>
          </c:tx>
          <c:spPr>
            <a:solidFill>
              <a:schemeClr val="accent1"/>
            </a:solidFill>
            <a:ln>
              <a:noFill/>
            </a:ln>
            <a:effectLst/>
          </c:spPr>
          <c:invertIfNegative val="0"/>
          <c:val>
            <c:numRef>
              <c:f>'3.0.3 Kust.-hyöty-yhteenveto K3'!$B$14:$K$14</c:f>
              <c:numCache>
                <c:formatCode>#\ ##0.00\ "€"</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A76B-47EB-9D7F-89346500AD01}"/>
            </c:ext>
          </c:extLst>
        </c:ser>
        <c:ser>
          <c:idx val="1"/>
          <c:order val="1"/>
          <c:tx>
            <c:v>Hyötypotentiaali</c:v>
          </c:tx>
          <c:spPr>
            <a:solidFill>
              <a:schemeClr val="accent2"/>
            </a:solidFill>
            <a:ln>
              <a:noFill/>
            </a:ln>
            <a:effectLst/>
          </c:spPr>
          <c:invertIfNegative val="0"/>
          <c:val>
            <c:numRef>
              <c:f>'3.0.3 Kust.-hyöty-yhteenveto K3'!$B$18:$K$18</c:f>
              <c:numCache>
                <c:formatCode>#\ ##0.00\ "€"</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A76B-47EB-9D7F-89346500AD01}"/>
            </c:ext>
          </c:extLst>
        </c:ser>
        <c:dLbls>
          <c:showLegendKey val="0"/>
          <c:showVal val="0"/>
          <c:showCatName val="0"/>
          <c:showSerName val="0"/>
          <c:showPercent val="0"/>
          <c:showBubbleSize val="0"/>
        </c:dLbls>
        <c:gapWidth val="200"/>
        <c:overlap val="100"/>
        <c:axId val="504315040"/>
        <c:axId val="504317784"/>
      </c:barChart>
      <c:catAx>
        <c:axId val="504315040"/>
        <c:scaling>
          <c:orientation val="minMax"/>
        </c:scaling>
        <c:delete val="0"/>
        <c:axPos val="b"/>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i-FI"/>
          </a:p>
        </c:txPr>
        <c:crossAx val="504317784"/>
        <c:crosses val="autoZero"/>
        <c:auto val="1"/>
        <c:lblAlgn val="ctr"/>
        <c:lblOffset val="100"/>
        <c:noMultiLvlLbl val="0"/>
      </c:catAx>
      <c:valAx>
        <c:axId val="504317784"/>
        <c:scaling>
          <c:orientation val="minMax"/>
        </c:scaling>
        <c:delete val="0"/>
        <c:axPos val="l"/>
        <c:majorGridlines>
          <c:spPr>
            <a:ln w="9525" cap="flat" cmpd="sng" algn="ctr">
              <a:solidFill>
                <a:schemeClr val="tx1">
                  <a:lumMod val="15000"/>
                  <a:lumOff val="85000"/>
                </a:schemeClr>
              </a:solidFill>
              <a:round/>
            </a:ln>
            <a:effectLst/>
          </c:spPr>
        </c:majorGridlines>
        <c:numFmt formatCode="#\ ##0\ &quot;€&quot;"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i-FI"/>
          </a:p>
        </c:txPr>
        <c:crossAx val="50431504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i-F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i-FI"/>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i-FI"/>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i-FI"/>
              <a:t>Kannattavuus vuositasolla ja kumulatiivisesti</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i-FI"/>
        </a:p>
      </c:txPr>
    </c:title>
    <c:autoTitleDeleted val="0"/>
    <c:plotArea>
      <c:layout/>
      <c:lineChart>
        <c:grouping val="standard"/>
        <c:varyColors val="0"/>
        <c:ser>
          <c:idx val="3"/>
          <c:order val="0"/>
          <c:tx>
            <c:v>Kannattavuus vuositasolla</c:v>
          </c:tx>
          <c:spPr>
            <a:ln w="28575" cap="rnd">
              <a:solidFill>
                <a:schemeClr val="accent4"/>
              </a:solidFill>
              <a:round/>
            </a:ln>
            <a:effectLst/>
          </c:spPr>
          <c:marker>
            <c:symbol val="none"/>
          </c:marker>
          <c:val>
            <c:numRef>
              <c:f>'3.0.3 Kust.-hyöty-yhteenveto K3'!$B$55:$K$55</c:f>
              <c:numCache>
                <c:formatCode>#\ ##0.00\ "€"</c:formatCode>
                <c:ptCount val="10"/>
                <c:pt idx="0">
                  <c:v>0</c:v>
                </c:pt>
                <c:pt idx="1">
                  <c:v>0</c:v>
                </c:pt>
                <c:pt idx="2">
                  <c:v>0</c:v>
                </c:pt>
                <c:pt idx="3">
                  <c:v>0</c:v>
                </c:pt>
                <c:pt idx="4">
                  <c:v>0</c:v>
                </c:pt>
                <c:pt idx="5">
                  <c:v>0</c:v>
                </c:pt>
                <c:pt idx="6">
                  <c:v>0</c:v>
                </c:pt>
                <c:pt idx="7">
                  <c:v>0</c:v>
                </c:pt>
                <c:pt idx="8">
                  <c:v>0</c:v>
                </c:pt>
                <c:pt idx="9">
                  <c:v>0</c:v>
                </c:pt>
              </c:numCache>
            </c:numRef>
          </c:val>
          <c:smooth val="0"/>
          <c:extLst>
            <c:ext xmlns:c16="http://schemas.microsoft.com/office/drawing/2014/chart" uri="{C3380CC4-5D6E-409C-BE32-E72D297353CC}">
              <c16:uniqueId val="{00000000-92EC-4858-A421-ED1E38E250E3}"/>
            </c:ext>
          </c:extLst>
        </c:ser>
        <c:ser>
          <c:idx val="4"/>
          <c:order val="1"/>
          <c:tx>
            <c:v>Kumulatiivinen kannattavuus</c:v>
          </c:tx>
          <c:spPr>
            <a:ln w="28575" cap="rnd">
              <a:solidFill>
                <a:schemeClr val="accent5"/>
              </a:solidFill>
              <a:round/>
            </a:ln>
            <a:effectLst/>
          </c:spPr>
          <c:marker>
            <c:symbol val="none"/>
          </c:marker>
          <c:val>
            <c:numRef>
              <c:f>'3.0.3 Kust.-hyöty-yhteenveto K3'!$B$57:$K$57</c:f>
              <c:numCache>
                <c:formatCode>#\ ##0.00\ "€"</c:formatCode>
                <c:ptCount val="10"/>
                <c:pt idx="0">
                  <c:v>0</c:v>
                </c:pt>
                <c:pt idx="1">
                  <c:v>0</c:v>
                </c:pt>
                <c:pt idx="2">
                  <c:v>0</c:v>
                </c:pt>
                <c:pt idx="3">
                  <c:v>0</c:v>
                </c:pt>
                <c:pt idx="4">
                  <c:v>0</c:v>
                </c:pt>
                <c:pt idx="5">
                  <c:v>0</c:v>
                </c:pt>
                <c:pt idx="6">
                  <c:v>0</c:v>
                </c:pt>
                <c:pt idx="7">
                  <c:v>0</c:v>
                </c:pt>
                <c:pt idx="8">
                  <c:v>0</c:v>
                </c:pt>
                <c:pt idx="9">
                  <c:v>0</c:v>
                </c:pt>
              </c:numCache>
            </c:numRef>
          </c:val>
          <c:smooth val="0"/>
          <c:extLst>
            <c:ext xmlns:c16="http://schemas.microsoft.com/office/drawing/2014/chart" uri="{C3380CC4-5D6E-409C-BE32-E72D297353CC}">
              <c16:uniqueId val="{00000001-92EC-4858-A421-ED1E38E250E3}"/>
            </c:ext>
          </c:extLst>
        </c:ser>
        <c:dLbls>
          <c:showLegendKey val="0"/>
          <c:showVal val="0"/>
          <c:showCatName val="0"/>
          <c:showSerName val="0"/>
          <c:showPercent val="0"/>
          <c:showBubbleSize val="0"/>
        </c:dLbls>
        <c:smooth val="0"/>
        <c:axId val="504310728"/>
        <c:axId val="504313864"/>
        <c:extLst/>
      </c:lineChart>
      <c:catAx>
        <c:axId val="504310728"/>
        <c:scaling>
          <c:orientation val="minMax"/>
        </c:scaling>
        <c:delete val="0"/>
        <c:axPos val="b"/>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b" anchorCtr="0"/>
          <a:lstStyle/>
          <a:p>
            <a:pPr>
              <a:defRPr sz="900" b="0" i="0" u="none" strike="noStrike" kern="1200" baseline="0">
                <a:solidFill>
                  <a:schemeClr val="tx1">
                    <a:lumMod val="65000"/>
                    <a:lumOff val="35000"/>
                  </a:schemeClr>
                </a:solidFill>
                <a:latin typeface="+mn-lt"/>
                <a:ea typeface="+mn-ea"/>
                <a:cs typeface="+mn-cs"/>
              </a:defRPr>
            </a:pPr>
            <a:endParaRPr lang="fi-FI"/>
          </a:p>
        </c:txPr>
        <c:crossAx val="504313864"/>
        <c:crosses val="autoZero"/>
        <c:auto val="1"/>
        <c:lblAlgn val="ctr"/>
        <c:lblOffset val="100"/>
        <c:noMultiLvlLbl val="0"/>
      </c:catAx>
      <c:valAx>
        <c:axId val="504313864"/>
        <c:scaling>
          <c:orientation val="minMax"/>
        </c:scaling>
        <c:delete val="0"/>
        <c:axPos val="l"/>
        <c:majorGridlines>
          <c:spPr>
            <a:ln w="9525" cap="flat" cmpd="sng" algn="ctr">
              <a:solidFill>
                <a:schemeClr val="tx1">
                  <a:lumMod val="15000"/>
                  <a:lumOff val="85000"/>
                </a:schemeClr>
              </a:solidFill>
              <a:round/>
            </a:ln>
            <a:effectLst/>
          </c:spPr>
        </c:majorGridlines>
        <c:numFmt formatCode="#,##0\ &quot;€&quot;"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i-FI"/>
          </a:p>
        </c:txPr>
        <c:crossAx val="50431072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i-F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i-FI"/>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i-FI"/>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i-FI"/>
              <a:t>Kannattavuus vuositasolla ja kumulatiivisesti</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i-FI"/>
        </a:p>
      </c:txPr>
    </c:title>
    <c:autoTitleDeleted val="0"/>
    <c:plotArea>
      <c:layout/>
      <c:lineChart>
        <c:grouping val="standard"/>
        <c:varyColors val="0"/>
        <c:ser>
          <c:idx val="0"/>
          <c:order val="0"/>
          <c:tx>
            <c:v>Kannattavuus vuositasolla (nopea)</c:v>
          </c:tx>
          <c:spPr>
            <a:ln w="28575" cap="rnd">
              <a:solidFill>
                <a:srgbClr val="00B0F0"/>
              </a:solidFill>
              <a:round/>
            </a:ln>
            <a:effectLst/>
          </c:spPr>
          <c:marker>
            <c:symbol val="none"/>
          </c:marker>
          <c:val>
            <c:numRef>
              <c:f>'3.0.3 Kust.-hyöty-yhteenveto K3'!$B$20:$K$20</c:f>
              <c:numCache>
                <c:formatCode>#\ ##0.00\ "€"</c:formatCode>
                <c:ptCount val="10"/>
                <c:pt idx="0">
                  <c:v>0</c:v>
                </c:pt>
                <c:pt idx="1">
                  <c:v>0</c:v>
                </c:pt>
                <c:pt idx="2">
                  <c:v>0</c:v>
                </c:pt>
                <c:pt idx="3">
                  <c:v>0</c:v>
                </c:pt>
                <c:pt idx="4">
                  <c:v>0</c:v>
                </c:pt>
                <c:pt idx="5">
                  <c:v>0</c:v>
                </c:pt>
                <c:pt idx="6">
                  <c:v>0</c:v>
                </c:pt>
                <c:pt idx="7">
                  <c:v>0</c:v>
                </c:pt>
                <c:pt idx="8">
                  <c:v>0</c:v>
                </c:pt>
                <c:pt idx="9">
                  <c:v>0</c:v>
                </c:pt>
              </c:numCache>
            </c:numRef>
          </c:val>
          <c:smooth val="0"/>
          <c:extLst>
            <c:ext xmlns:c16="http://schemas.microsoft.com/office/drawing/2014/chart" uri="{C3380CC4-5D6E-409C-BE32-E72D297353CC}">
              <c16:uniqueId val="{00000000-B1DF-4050-8CC5-A4D53A9EA0A7}"/>
            </c:ext>
          </c:extLst>
        </c:ser>
        <c:ser>
          <c:idx val="2"/>
          <c:order val="1"/>
          <c:tx>
            <c:v>Kumulatiivinen kannattavuus (nopea)</c:v>
          </c:tx>
          <c:spPr>
            <a:ln w="28575" cap="rnd">
              <a:solidFill>
                <a:srgbClr val="92D050"/>
              </a:solidFill>
              <a:round/>
            </a:ln>
            <a:effectLst/>
          </c:spPr>
          <c:marker>
            <c:symbol val="none"/>
          </c:marker>
          <c:val>
            <c:numRef>
              <c:f>'3.0.3 Kust.-hyöty-yhteenveto K3'!$B$22:$K$22</c:f>
              <c:numCache>
                <c:formatCode>#\ ##0.00\ "€"</c:formatCode>
                <c:ptCount val="10"/>
                <c:pt idx="0">
                  <c:v>0</c:v>
                </c:pt>
                <c:pt idx="1">
                  <c:v>0</c:v>
                </c:pt>
                <c:pt idx="2">
                  <c:v>0</c:v>
                </c:pt>
                <c:pt idx="3">
                  <c:v>0</c:v>
                </c:pt>
                <c:pt idx="4">
                  <c:v>0</c:v>
                </c:pt>
                <c:pt idx="5">
                  <c:v>0</c:v>
                </c:pt>
                <c:pt idx="6">
                  <c:v>0</c:v>
                </c:pt>
                <c:pt idx="7">
                  <c:v>0</c:v>
                </c:pt>
                <c:pt idx="8">
                  <c:v>0</c:v>
                </c:pt>
                <c:pt idx="9">
                  <c:v>0</c:v>
                </c:pt>
              </c:numCache>
            </c:numRef>
          </c:val>
          <c:smooth val="0"/>
          <c:extLst>
            <c:ext xmlns:c16="http://schemas.microsoft.com/office/drawing/2014/chart" uri="{C3380CC4-5D6E-409C-BE32-E72D297353CC}">
              <c16:uniqueId val="{00000001-B1DF-4050-8CC5-A4D53A9EA0A7}"/>
            </c:ext>
          </c:extLst>
        </c:ser>
        <c:ser>
          <c:idx val="1"/>
          <c:order val="2"/>
          <c:tx>
            <c:v>Kannattavuus vuositasolla (hidas)</c:v>
          </c:tx>
          <c:spPr>
            <a:ln w="28575" cap="rnd">
              <a:solidFill>
                <a:schemeClr val="accent2"/>
              </a:solidFill>
              <a:round/>
            </a:ln>
            <a:effectLst/>
          </c:spPr>
          <c:marker>
            <c:symbol val="none"/>
          </c:marker>
          <c:val>
            <c:numRef>
              <c:f>'3.0.3 Kust.-hyöty-yhteenveto K3'!$B$55:$K$55</c:f>
              <c:numCache>
                <c:formatCode>#\ ##0.00\ "€"</c:formatCode>
                <c:ptCount val="10"/>
                <c:pt idx="0">
                  <c:v>0</c:v>
                </c:pt>
                <c:pt idx="1">
                  <c:v>0</c:v>
                </c:pt>
                <c:pt idx="2">
                  <c:v>0</c:v>
                </c:pt>
                <c:pt idx="3">
                  <c:v>0</c:v>
                </c:pt>
                <c:pt idx="4">
                  <c:v>0</c:v>
                </c:pt>
                <c:pt idx="5">
                  <c:v>0</c:v>
                </c:pt>
                <c:pt idx="6">
                  <c:v>0</c:v>
                </c:pt>
                <c:pt idx="7">
                  <c:v>0</c:v>
                </c:pt>
                <c:pt idx="8">
                  <c:v>0</c:v>
                </c:pt>
                <c:pt idx="9">
                  <c:v>0</c:v>
                </c:pt>
              </c:numCache>
            </c:numRef>
          </c:val>
          <c:smooth val="0"/>
          <c:extLst>
            <c:ext xmlns:c16="http://schemas.microsoft.com/office/drawing/2014/chart" uri="{C3380CC4-5D6E-409C-BE32-E72D297353CC}">
              <c16:uniqueId val="{00000002-B1DF-4050-8CC5-A4D53A9EA0A7}"/>
            </c:ext>
          </c:extLst>
        </c:ser>
        <c:ser>
          <c:idx val="3"/>
          <c:order val="3"/>
          <c:tx>
            <c:v>Kumulatiivinen kannattavuus (hidas)</c:v>
          </c:tx>
          <c:spPr>
            <a:ln w="28575" cap="rnd">
              <a:solidFill>
                <a:schemeClr val="accent4"/>
              </a:solidFill>
              <a:round/>
            </a:ln>
            <a:effectLst/>
          </c:spPr>
          <c:marker>
            <c:symbol val="none"/>
          </c:marker>
          <c:val>
            <c:numRef>
              <c:f>'3.0.3 Kust.-hyöty-yhteenveto K3'!$B$57:$K$57</c:f>
              <c:numCache>
                <c:formatCode>#\ ##0.00\ "€"</c:formatCode>
                <c:ptCount val="10"/>
                <c:pt idx="0">
                  <c:v>0</c:v>
                </c:pt>
                <c:pt idx="1">
                  <c:v>0</c:v>
                </c:pt>
                <c:pt idx="2">
                  <c:v>0</c:v>
                </c:pt>
                <c:pt idx="3">
                  <c:v>0</c:v>
                </c:pt>
                <c:pt idx="4">
                  <c:v>0</c:v>
                </c:pt>
                <c:pt idx="5">
                  <c:v>0</c:v>
                </c:pt>
                <c:pt idx="6">
                  <c:v>0</c:v>
                </c:pt>
                <c:pt idx="7">
                  <c:v>0</c:v>
                </c:pt>
                <c:pt idx="8">
                  <c:v>0</c:v>
                </c:pt>
                <c:pt idx="9">
                  <c:v>0</c:v>
                </c:pt>
              </c:numCache>
            </c:numRef>
          </c:val>
          <c:smooth val="0"/>
          <c:extLst>
            <c:ext xmlns:c16="http://schemas.microsoft.com/office/drawing/2014/chart" uri="{C3380CC4-5D6E-409C-BE32-E72D297353CC}">
              <c16:uniqueId val="{00000003-B1DF-4050-8CC5-A4D53A9EA0A7}"/>
            </c:ext>
          </c:extLst>
        </c:ser>
        <c:dLbls>
          <c:showLegendKey val="0"/>
          <c:showVal val="0"/>
          <c:showCatName val="0"/>
          <c:showSerName val="0"/>
          <c:showPercent val="0"/>
          <c:showBubbleSize val="0"/>
        </c:dLbls>
        <c:smooth val="0"/>
        <c:axId val="504317000"/>
        <c:axId val="504311120"/>
        <c:extLst/>
      </c:lineChart>
      <c:catAx>
        <c:axId val="504317000"/>
        <c:scaling>
          <c:orientation val="minMax"/>
        </c:scaling>
        <c:delete val="0"/>
        <c:axPos val="b"/>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b" anchorCtr="0"/>
          <a:lstStyle/>
          <a:p>
            <a:pPr>
              <a:defRPr sz="900" b="0" i="0" u="none" strike="noStrike" kern="1200" baseline="0">
                <a:solidFill>
                  <a:schemeClr val="tx1">
                    <a:lumMod val="65000"/>
                    <a:lumOff val="35000"/>
                  </a:schemeClr>
                </a:solidFill>
                <a:latin typeface="+mn-lt"/>
                <a:ea typeface="+mn-ea"/>
                <a:cs typeface="+mn-cs"/>
              </a:defRPr>
            </a:pPr>
            <a:endParaRPr lang="fi-FI"/>
          </a:p>
        </c:txPr>
        <c:crossAx val="504311120"/>
        <c:crosses val="autoZero"/>
        <c:auto val="1"/>
        <c:lblAlgn val="ctr"/>
        <c:lblOffset val="100"/>
        <c:noMultiLvlLbl val="0"/>
      </c:catAx>
      <c:valAx>
        <c:axId val="504311120"/>
        <c:scaling>
          <c:orientation val="minMax"/>
        </c:scaling>
        <c:delete val="0"/>
        <c:axPos val="l"/>
        <c:majorGridlines>
          <c:spPr>
            <a:ln w="9525" cap="flat" cmpd="sng" algn="ctr">
              <a:solidFill>
                <a:schemeClr val="tx1">
                  <a:lumMod val="15000"/>
                  <a:lumOff val="85000"/>
                </a:schemeClr>
              </a:solidFill>
              <a:round/>
            </a:ln>
            <a:effectLst/>
          </c:spPr>
        </c:majorGridlines>
        <c:numFmt formatCode="#,##0\ &quot;€&quot;"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i-FI"/>
          </a:p>
        </c:txPr>
        <c:crossAx val="50431700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i-F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i-FI"/>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i-FI"/>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i-FI"/>
              <a:t>Kustannukset</a:t>
            </a:r>
            <a:r>
              <a:rPr lang="fi-FI" baseline="0"/>
              <a:t> ja hyödyt vuositasolla</a:t>
            </a:r>
            <a:endParaRPr lang="fi-FI"/>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i-FI"/>
        </a:p>
      </c:txPr>
    </c:title>
    <c:autoTitleDeleted val="0"/>
    <c:plotArea>
      <c:layout/>
      <c:barChart>
        <c:barDir val="col"/>
        <c:grouping val="clustered"/>
        <c:varyColors val="0"/>
        <c:ser>
          <c:idx val="0"/>
          <c:order val="0"/>
          <c:tx>
            <c:v>Kustannukset</c:v>
          </c:tx>
          <c:spPr>
            <a:solidFill>
              <a:schemeClr val="accent1"/>
            </a:solidFill>
            <a:ln>
              <a:noFill/>
            </a:ln>
            <a:effectLst/>
          </c:spPr>
          <c:invertIfNegative val="0"/>
          <c:val>
            <c:numRef>
              <c:f>'3.0.3 Kust.-hyöty-yhteenveto K3'!$B$14:$K$14</c:f>
              <c:numCache>
                <c:formatCode>#\ ##0.00\ "€"</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582C-4403-BD0E-FD32E0717D4F}"/>
            </c:ext>
          </c:extLst>
        </c:ser>
        <c:ser>
          <c:idx val="1"/>
          <c:order val="1"/>
          <c:tx>
            <c:v>Hyötypotentiaali (nopea)</c:v>
          </c:tx>
          <c:spPr>
            <a:solidFill>
              <a:schemeClr val="accent2"/>
            </a:solidFill>
            <a:ln>
              <a:noFill/>
            </a:ln>
            <a:effectLst/>
          </c:spPr>
          <c:invertIfNegative val="0"/>
          <c:val>
            <c:numRef>
              <c:f>'3.0.3 Kust.-hyöty-yhteenveto K3'!$B$18:$K$18</c:f>
              <c:numCache>
                <c:formatCode>#\ ##0.00\ "€"</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582C-4403-BD0E-FD32E0717D4F}"/>
            </c:ext>
          </c:extLst>
        </c:ser>
        <c:ser>
          <c:idx val="2"/>
          <c:order val="2"/>
          <c:tx>
            <c:v>Hyötypotentaali (hidas)</c:v>
          </c:tx>
          <c:spPr>
            <a:solidFill>
              <a:schemeClr val="accent3"/>
            </a:solidFill>
            <a:ln>
              <a:noFill/>
            </a:ln>
            <a:effectLst/>
          </c:spPr>
          <c:invertIfNegative val="0"/>
          <c:val>
            <c:numRef>
              <c:f>'3.0.3 Kust.-hyöty-yhteenveto K3'!$B$53:$K$53</c:f>
              <c:numCache>
                <c:formatCode>#\ ##0.00\ "€"</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582C-4403-BD0E-FD32E0717D4F}"/>
            </c:ext>
          </c:extLst>
        </c:ser>
        <c:dLbls>
          <c:showLegendKey val="0"/>
          <c:showVal val="0"/>
          <c:showCatName val="0"/>
          <c:showSerName val="0"/>
          <c:showPercent val="0"/>
          <c:showBubbleSize val="0"/>
        </c:dLbls>
        <c:gapWidth val="200"/>
        <c:axId val="504307592"/>
        <c:axId val="504311512"/>
      </c:barChart>
      <c:catAx>
        <c:axId val="504307592"/>
        <c:scaling>
          <c:orientation val="minMax"/>
        </c:scaling>
        <c:delete val="0"/>
        <c:axPos val="b"/>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i-FI"/>
          </a:p>
        </c:txPr>
        <c:crossAx val="504311512"/>
        <c:crosses val="autoZero"/>
        <c:auto val="1"/>
        <c:lblAlgn val="ctr"/>
        <c:lblOffset val="100"/>
        <c:noMultiLvlLbl val="0"/>
      </c:catAx>
      <c:valAx>
        <c:axId val="504311512"/>
        <c:scaling>
          <c:orientation val="minMax"/>
        </c:scaling>
        <c:delete val="0"/>
        <c:axPos val="l"/>
        <c:majorGridlines>
          <c:spPr>
            <a:ln w="9525" cap="flat" cmpd="sng" algn="ctr">
              <a:solidFill>
                <a:schemeClr val="tx1">
                  <a:lumMod val="15000"/>
                  <a:lumOff val="85000"/>
                </a:schemeClr>
              </a:solidFill>
              <a:round/>
            </a:ln>
            <a:effectLst/>
          </c:spPr>
        </c:majorGridlines>
        <c:numFmt formatCode="#\ ##0\ &quot;€&quot;"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i-FI"/>
          </a:p>
        </c:txPr>
        <c:crossAx val="50430759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i-FI"/>
        </a:p>
      </c:txPr>
    </c:legend>
    <c:plotVisOnly val="1"/>
    <c:dispBlanksAs val="gap"/>
    <c:showDLblsOverMax val="0"/>
  </c:chart>
  <c:spPr>
    <a:solidFill>
      <a:schemeClr val="bg1"/>
    </a:solidFill>
    <a:ln w="9525" cap="flat" cmpd="sng" algn="ctr">
      <a:solidFill>
        <a:schemeClr val="bg2"/>
      </a:solidFill>
      <a:round/>
    </a:ln>
    <a:effectLst/>
  </c:spPr>
  <c:txPr>
    <a:bodyPr/>
    <a:lstStyle/>
    <a:p>
      <a:pPr>
        <a:defRPr/>
      </a:pPr>
      <a:endParaRPr lang="fi-FI"/>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i-FI"/>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i-FI"/>
              <a:t>Kustannukset ja hyödyt vuositasolla</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i-FI"/>
        </a:p>
      </c:txPr>
    </c:title>
    <c:autoTitleDeleted val="0"/>
    <c:plotArea>
      <c:layout/>
      <c:barChart>
        <c:barDir val="col"/>
        <c:grouping val="clustered"/>
        <c:varyColors val="0"/>
        <c:ser>
          <c:idx val="0"/>
          <c:order val="0"/>
          <c:tx>
            <c:v>Kustannukset</c:v>
          </c:tx>
          <c:spPr>
            <a:solidFill>
              <a:schemeClr val="accent1"/>
            </a:solidFill>
            <a:ln>
              <a:noFill/>
            </a:ln>
            <a:effectLst/>
          </c:spPr>
          <c:invertIfNegative val="0"/>
          <c:val>
            <c:numRef>
              <c:f>'3.0.3 Kust.-hyöty-yhteenveto K3'!$B$49:$K$49</c:f>
              <c:numCache>
                <c:formatCode>#\ ##0.00\ "€"</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DA0B-4A94-BAD1-454809791FF2}"/>
            </c:ext>
          </c:extLst>
        </c:ser>
        <c:ser>
          <c:idx val="1"/>
          <c:order val="1"/>
          <c:tx>
            <c:v>Hyötypotentiaali</c:v>
          </c:tx>
          <c:spPr>
            <a:solidFill>
              <a:schemeClr val="accent2"/>
            </a:solidFill>
            <a:ln>
              <a:noFill/>
            </a:ln>
            <a:effectLst/>
          </c:spPr>
          <c:invertIfNegative val="0"/>
          <c:val>
            <c:numRef>
              <c:f>'3.0.3 Kust.-hyöty-yhteenveto K3'!$B$53:$K$53</c:f>
              <c:numCache>
                <c:formatCode>#\ ##0.00\ "€"</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DA0B-4A94-BAD1-454809791FF2}"/>
            </c:ext>
          </c:extLst>
        </c:ser>
        <c:dLbls>
          <c:showLegendKey val="0"/>
          <c:showVal val="0"/>
          <c:showCatName val="0"/>
          <c:showSerName val="0"/>
          <c:showPercent val="0"/>
          <c:showBubbleSize val="0"/>
        </c:dLbls>
        <c:gapWidth val="200"/>
        <c:overlap val="100"/>
        <c:axId val="504318176"/>
        <c:axId val="504308376"/>
      </c:barChart>
      <c:catAx>
        <c:axId val="504318176"/>
        <c:scaling>
          <c:orientation val="minMax"/>
        </c:scaling>
        <c:delete val="0"/>
        <c:axPos val="b"/>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i-FI"/>
          </a:p>
        </c:txPr>
        <c:crossAx val="504308376"/>
        <c:crosses val="autoZero"/>
        <c:auto val="1"/>
        <c:lblAlgn val="ctr"/>
        <c:lblOffset val="100"/>
        <c:noMultiLvlLbl val="0"/>
      </c:catAx>
      <c:valAx>
        <c:axId val="504308376"/>
        <c:scaling>
          <c:orientation val="minMax"/>
        </c:scaling>
        <c:delete val="0"/>
        <c:axPos val="l"/>
        <c:majorGridlines>
          <c:spPr>
            <a:ln w="9525" cap="flat" cmpd="sng" algn="ctr">
              <a:solidFill>
                <a:schemeClr val="tx1">
                  <a:lumMod val="15000"/>
                  <a:lumOff val="85000"/>
                </a:schemeClr>
              </a:solidFill>
              <a:round/>
            </a:ln>
            <a:effectLst/>
          </c:spPr>
        </c:majorGridlines>
        <c:numFmt formatCode="#\ ##0\ &quot;€&quot;"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i-FI"/>
          </a:p>
        </c:txPr>
        <c:crossAx val="50431817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i-F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i-FI"/>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i-FI"/>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i-FI"/>
              <a:t>Kannattavuus vuositasolla ja kumulatiivisesti</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i-FI"/>
        </a:p>
      </c:txPr>
    </c:title>
    <c:autoTitleDeleted val="0"/>
    <c:plotArea>
      <c:layout/>
      <c:lineChart>
        <c:grouping val="standard"/>
        <c:varyColors val="0"/>
        <c:ser>
          <c:idx val="0"/>
          <c:order val="0"/>
          <c:tx>
            <c:v>Kannattavuus vuositasolla</c:v>
          </c:tx>
          <c:spPr>
            <a:ln w="28575" cap="rnd">
              <a:solidFill>
                <a:srgbClr val="00B0F0"/>
              </a:solidFill>
              <a:round/>
            </a:ln>
            <a:effectLst/>
          </c:spPr>
          <c:marker>
            <c:symbol val="none"/>
          </c:marker>
          <c:val>
            <c:numRef>
              <c:f>'3.0.4 Kust.-hyöty-yhteenveto K4'!$B$20:$K$20</c:f>
              <c:numCache>
                <c:formatCode>#\ ##0.00\ "€"</c:formatCode>
                <c:ptCount val="10"/>
                <c:pt idx="0">
                  <c:v>0</c:v>
                </c:pt>
                <c:pt idx="1">
                  <c:v>0</c:v>
                </c:pt>
                <c:pt idx="2">
                  <c:v>0</c:v>
                </c:pt>
                <c:pt idx="3">
                  <c:v>0</c:v>
                </c:pt>
                <c:pt idx="4">
                  <c:v>0</c:v>
                </c:pt>
                <c:pt idx="5">
                  <c:v>0</c:v>
                </c:pt>
                <c:pt idx="6">
                  <c:v>0</c:v>
                </c:pt>
                <c:pt idx="7">
                  <c:v>0</c:v>
                </c:pt>
                <c:pt idx="8">
                  <c:v>0</c:v>
                </c:pt>
                <c:pt idx="9">
                  <c:v>0</c:v>
                </c:pt>
              </c:numCache>
            </c:numRef>
          </c:val>
          <c:smooth val="0"/>
          <c:extLst>
            <c:ext xmlns:c16="http://schemas.microsoft.com/office/drawing/2014/chart" uri="{C3380CC4-5D6E-409C-BE32-E72D297353CC}">
              <c16:uniqueId val="{00000000-CCFC-43D8-AB78-4588C8E407E4}"/>
            </c:ext>
          </c:extLst>
        </c:ser>
        <c:ser>
          <c:idx val="2"/>
          <c:order val="2"/>
          <c:tx>
            <c:v>Kumulatiivinen kannattavuus</c:v>
          </c:tx>
          <c:spPr>
            <a:ln w="28575" cap="rnd">
              <a:solidFill>
                <a:srgbClr val="92D050"/>
              </a:solidFill>
              <a:round/>
            </a:ln>
            <a:effectLst/>
          </c:spPr>
          <c:marker>
            <c:symbol val="none"/>
          </c:marker>
          <c:val>
            <c:numRef>
              <c:f>'3.0.4 Kust.-hyöty-yhteenveto K4'!$B$22:$K$22</c:f>
              <c:numCache>
                <c:formatCode>#\ ##0.00\ "€"</c:formatCode>
                <c:ptCount val="10"/>
                <c:pt idx="0">
                  <c:v>0</c:v>
                </c:pt>
                <c:pt idx="1">
                  <c:v>0</c:v>
                </c:pt>
                <c:pt idx="2">
                  <c:v>0</c:v>
                </c:pt>
                <c:pt idx="3">
                  <c:v>0</c:v>
                </c:pt>
                <c:pt idx="4">
                  <c:v>0</c:v>
                </c:pt>
                <c:pt idx="5">
                  <c:v>0</c:v>
                </c:pt>
                <c:pt idx="6">
                  <c:v>0</c:v>
                </c:pt>
                <c:pt idx="7">
                  <c:v>0</c:v>
                </c:pt>
                <c:pt idx="8">
                  <c:v>0</c:v>
                </c:pt>
                <c:pt idx="9">
                  <c:v>0</c:v>
                </c:pt>
              </c:numCache>
            </c:numRef>
          </c:val>
          <c:smooth val="0"/>
          <c:extLst>
            <c:ext xmlns:c16="http://schemas.microsoft.com/office/drawing/2014/chart" uri="{C3380CC4-5D6E-409C-BE32-E72D297353CC}">
              <c16:uniqueId val="{00000001-CCFC-43D8-AB78-4588C8E407E4}"/>
            </c:ext>
          </c:extLst>
        </c:ser>
        <c:dLbls>
          <c:showLegendKey val="0"/>
          <c:showVal val="0"/>
          <c:showCatName val="0"/>
          <c:showSerName val="0"/>
          <c:showPercent val="0"/>
          <c:showBubbleSize val="0"/>
        </c:dLbls>
        <c:smooth val="0"/>
        <c:axId val="504315432"/>
        <c:axId val="504310336"/>
        <c:extLst>
          <c:ext xmlns:c15="http://schemas.microsoft.com/office/drawing/2012/chart" uri="{02D57815-91ED-43cb-92C2-25804820EDAC}">
            <c15:filteredLineSeries>
              <c15:ser>
                <c:idx val="1"/>
                <c:order val="1"/>
                <c:spPr>
                  <a:ln w="28575" cap="rnd">
                    <a:solidFill>
                      <a:schemeClr val="accent2"/>
                    </a:solidFill>
                    <a:round/>
                  </a:ln>
                  <a:effectLst/>
                </c:spPr>
                <c:marker>
                  <c:symbol val="circle"/>
                  <c:size val="5"/>
                  <c:spPr>
                    <a:solidFill>
                      <a:schemeClr val="accent2"/>
                    </a:solidFill>
                    <a:ln w="9525">
                      <a:solidFill>
                        <a:schemeClr val="accent2"/>
                      </a:solidFill>
                    </a:ln>
                    <a:effectLst/>
                  </c:spPr>
                </c:marker>
                <c:val>
                  <c:numRef>
                    <c:extLst>
                      <c:ext uri="{02D57815-91ED-43cb-92C2-25804820EDAC}">
                        <c15:formulaRef>
                          <c15:sqref>'3.0.4 Kust.-hyöty-yhteenveto K4'!$B$21:$K$21</c15:sqref>
                        </c15:formulaRef>
                      </c:ext>
                    </c:extLst>
                    <c:numCache>
                      <c:formatCode>#\ ##0.00\ "€"</c:formatCode>
                      <c:ptCount val="10"/>
                    </c:numCache>
                  </c:numRef>
                </c:val>
                <c:smooth val="0"/>
                <c:extLst>
                  <c:ext xmlns:c16="http://schemas.microsoft.com/office/drawing/2014/chart" uri="{C3380CC4-5D6E-409C-BE32-E72D297353CC}">
                    <c16:uniqueId val="{00000002-CCFC-43D8-AB78-4588C8E407E4}"/>
                  </c:ext>
                </c:extLst>
              </c15:ser>
            </c15:filteredLineSeries>
          </c:ext>
        </c:extLst>
      </c:lineChart>
      <c:catAx>
        <c:axId val="504315432"/>
        <c:scaling>
          <c:orientation val="minMax"/>
        </c:scaling>
        <c:delete val="0"/>
        <c:axPos val="b"/>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b" anchorCtr="0"/>
          <a:lstStyle/>
          <a:p>
            <a:pPr>
              <a:defRPr sz="900" b="0" i="0" u="none" strike="noStrike" kern="1200" baseline="0">
                <a:solidFill>
                  <a:schemeClr val="tx1">
                    <a:lumMod val="65000"/>
                    <a:lumOff val="35000"/>
                  </a:schemeClr>
                </a:solidFill>
                <a:latin typeface="+mn-lt"/>
                <a:ea typeface="+mn-ea"/>
                <a:cs typeface="+mn-cs"/>
              </a:defRPr>
            </a:pPr>
            <a:endParaRPr lang="fi-FI"/>
          </a:p>
        </c:txPr>
        <c:crossAx val="504310336"/>
        <c:crosses val="autoZero"/>
        <c:auto val="1"/>
        <c:lblAlgn val="ctr"/>
        <c:lblOffset val="100"/>
        <c:noMultiLvlLbl val="0"/>
      </c:catAx>
      <c:valAx>
        <c:axId val="504310336"/>
        <c:scaling>
          <c:orientation val="minMax"/>
        </c:scaling>
        <c:delete val="0"/>
        <c:axPos val="l"/>
        <c:majorGridlines>
          <c:spPr>
            <a:ln w="9525" cap="flat" cmpd="sng" algn="ctr">
              <a:solidFill>
                <a:schemeClr val="tx1">
                  <a:lumMod val="15000"/>
                  <a:lumOff val="85000"/>
                </a:schemeClr>
              </a:solidFill>
              <a:round/>
            </a:ln>
            <a:effectLst/>
          </c:spPr>
        </c:majorGridlines>
        <c:numFmt formatCode="#,##0\ &quot;€&quot;"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i-FI"/>
          </a:p>
        </c:txPr>
        <c:crossAx val="50431543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i-F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i-FI"/>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i-FI"/>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i-FI"/>
              <a:t>Kustannukset ja hyödyt vuositasolla</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i-FI"/>
        </a:p>
      </c:txPr>
    </c:title>
    <c:autoTitleDeleted val="0"/>
    <c:plotArea>
      <c:layout/>
      <c:barChart>
        <c:barDir val="col"/>
        <c:grouping val="clustered"/>
        <c:varyColors val="0"/>
        <c:ser>
          <c:idx val="0"/>
          <c:order val="0"/>
          <c:tx>
            <c:v>Kustannukset</c:v>
          </c:tx>
          <c:spPr>
            <a:solidFill>
              <a:schemeClr val="accent1"/>
            </a:solidFill>
            <a:ln>
              <a:noFill/>
            </a:ln>
            <a:effectLst/>
          </c:spPr>
          <c:invertIfNegative val="0"/>
          <c:val>
            <c:numRef>
              <c:f>'3.0.4 Kust.-hyöty-yhteenveto K4'!$B$14:$K$14</c:f>
              <c:numCache>
                <c:formatCode>#\ ##0.00\ "€"</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1B87-41B6-BF3B-252ACDC944B9}"/>
            </c:ext>
          </c:extLst>
        </c:ser>
        <c:ser>
          <c:idx val="1"/>
          <c:order val="1"/>
          <c:tx>
            <c:v>Hyötypotentiaali</c:v>
          </c:tx>
          <c:spPr>
            <a:solidFill>
              <a:schemeClr val="accent2"/>
            </a:solidFill>
            <a:ln>
              <a:noFill/>
            </a:ln>
            <a:effectLst/>
          </c:spPr>
          <c:invertIfNegative val="0"/>
          <c:val>
            <c:numRef>
              <c:f>'3.0.4 Kust.-hyöty-yhteenveto K4'!$B$18:$K$18</c:f>
              <c:numCache>
                <c:formatCode>#\ ##0.00\ "€"</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1B87-41B6-BF3B-252ACDC944B9}"/>
            </c:ext>
          </c:extLst>
        </c:ser>
        <c:dLbls>
          <c:showLegendKey val="0"/>
          <c:showVal val="0"/>
          <c:showCatName val="0"/>
          <c:showSerName val="0"/>
          <c:showPercent val="0"/>
          <c:showBubbleSize val="0"/>
        </c:dLbls>
        <c:gapWidth val="200"/>
        <c:overlap val="100"/>
        <c:axId val="504315040"/>
        <c:axId val="504317784"/>
      </c:barChart>
      <c:catAx>
        <c:axId val="504315040"/>
        <c:scaling>
          <c:orientation val="minMax"/>
        </c:scaling>
        <c:delete val="0"/>
        <c:axPos val="b"/>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i-FI"/>
          </a:p>
        </c:txPr>
        <c:crossAx val="504317784"/>
        <c:crosses val="autoZero"/>
        <c:auto val="1"/>
        <c:lblAlgn val="ctr"/>
        <c:lblOffset val="100"/>
        <c:noMultiLvlLbl val="0"/>
      </c:catAx>
      <c:valAx>
        <c:axId val="504317784"/>
        <c:scaling>
          <c:orientation val="minMax"/>
        </c:scaling>
        <c:delete val="0"/>
        <c:axPos val="l"/>
        <c:majorGridlines>
          <c:spPr>
            <a:ln w="9525" cap="flat" cmpd="sng" algn="ctr">
              <a:solidFill>
                <a:schemeClr val="tx1">
                  <a:lumMod val="15000"/>
                  <a:lumOff val="85000"/>
                </a:schemeClr>
              </a:solidFill>
              <a:round/>
            </a:ln>
            <a:effectLst/>
          </c:spPr>
        </c:majorGridlines>
        <c:numFmt formatCode="#\ ##0\ &quot;€&quot;"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i-FI"/>
          </a:p>
        </c:txPr>
        <c:crossAx val="50431504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i-F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i-FI"/>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i-FI"/>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i-FI"/>
              <a:t>Kannattavuus vuositasolla ja kumulatiivisesti</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i-FI"/>
        </a:p>
      </c:txPr>
    </c:title>
    <c:autoTitleDeleted val="0"/>
    <c:plotArea>
      <c:layout/>
      <c:lineChart>
        <c:grouping val="standard"/>
        <c:varyColors val="0"/>
        <c:ser>
          <c:idx val="3"/>
          <c:order val="0"/>
          <c:tx>
            <c:v>Kannattavuus vuositasolla</c:v>
          </c:tx>
          <c:spPr>
            <a:ln w="28575" cap="rnd">
              <a:solidFill>
                <a:schemeClr val="accent4"/>
              </a:solidFill>
              <a:round/>
            </a:ln>
            <a:effectLst/>
          </c:spPr>
          <c:marker>
            <c:symbol val="none"/>
          </c:marker>
          <c:val>
            <c:numRef>
              <c:f>'3.0.4 Kust.-hyöty-yhteenveto K4'!$B$55:$K$55</c:f>
              <c:numCache>
                <c:formatCode>#\ ##0.00\ "€"</c:formatCode>
                <c:ptCount val="10"/>
                <c:pt idx="0">
                  <c:v>0</c:v>
                </c:pt>
                <c:pt idx="1">
                  <c:v>0</c:v>
                </c:pt>
                <c:pt idx="2">
                  <c:v>0</c:v>
                </c:pt>
                <c:pt idx="3">
                  <c:v>0</c:v>
                </c:pt>
                <c:pt idx="4">
                  <c:v>0</c:v>
                </c:pt>
                <c:pt idx="5">
                  <c:v>0</c:v>
                </c:pt>
                <c:pt idx="6">
                  <c:v>0</c:v>
                </c:pt>
                <c:pt idx="7">
                  <c:v>0</c:v>
                </c:pt>
                <c:pt idx="8">
                  <c:v>0</c:v>
                </c:pt>
                <c:pt idx="9">
                  <c:v>0</c:v>
                </c:pt>
              </c:numCache>
            </c:numRef>
          </c:val>
          <c:smooth val="0"/>
          <c:extLst>
            <c:ext xmlns:c16="http://schemas.microsoft.com/office/drawing/2014/chart" uri="{C3380CC4-5D6E-409C-BE32-E72D297353CC}">
              <c16:uniqueId val="{00000000-F058-4116-9E32-9523034036AC}"/>
            </c:ext>
          </c:extLst>
        </c:ser>
        <c:ser>
          <c:idx val="4"/>
          <c:order val="1"/>
          <c:tx>
            <c:v>Kumulatiivinen kannattavuus</c:v>
          </c:tx>
          <c:spPr>
            <a:ln w="28575" cap="rnd">
              <a:solidFill>
                <a:schemeClr val="accent5"/>
              </a:solidFill>
              <a:round/>
            </a:ln>
            <a:effectLst/>
          </c:spPr>
          <c:marker>
            <c:symbol val="none"/>
          </c:marker>
          <c:val>
            <c:numRef>
              <c:f>'3.0.4 Kust.-hyöty-yhteenveto K4'!$B$57:$K$57</c:f>
              <c:numCache>
                <c:formatCode>#\ ##0.00\ "€"</c:formatCode>
                <c:ptCount val="10"/>
                <c:pt idx="0">
                  <c:v>0</c:v>
                </c:pt>
                <c:pt idx="1">
                  <c:v>0</c:v>
                </c:pt>
                <c:pt idx="2">
                  <c:v>0</c:v>
                </c:pt>
                <c:pt idx="3">
                  <c:v>0</c:v>
                </c:pt>
                <c:pt idx="4">
                  <c:v>0</c:v>
                </c:pt>
                <c:pt idx="5">
                  <c:v>0</c:v>
                </c:pt>
                <c:pt idx="6">
                  <c:v>0</c:v>
                </c:pt>
                <c:pt idx="7">
                  <c:v>0</c:v>
                </c:pt>
                <c:pt idx="8">
                  <c:v>0</c:v>
                </c:pt>
                <c:pt idx="9">
                  <c:v>0</c:v>
                </c:pt>
              </c:numCache>
            </c:numRef>
          </c:val>
          <c:smooth val="0"/>
          <c:extLst>
            <c:ext xmlns:c16="http://schemas.microsoft.com/office/drawing/2014/chart" uri="{C3380CC4-5D6E-409C-BE32-E72D297353CC}">
              <c16:uniqueId val="{00000001-F058-4116-9E32-9523034036AC}"/>
            </c:ext>
          </c:extLst>
        </c:ser>
        <c:dLbls>
          <c:showLegendKey val="0"/>
          <c:showVal val="0"/>
          <c:showCatName val="0"/>
          <c:showSerName val="0"/>
          <c:showPercent val="0"/>
          <c:showBubbleSize val="0"/>
        </c:dLbls>
        <c:smooth val="0"/>
        <c:axId val="504310728"/>
        <c:axId val="504313864"/>
        <c:extLst/>
      </c:lineChart>
      <c:catAx>
        <c:axId val="504310728"/>
        <c:scaling>
          <c:orientation val="minMax"/>
        </c:scaling>
        <c:delete val="0"/>
        <c:axPos val="b"/>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b" anchorCtr="0"/>
          <a:lstStyle/>
          <a:p>
            <a:pPr>
              <a:defRPr sz="900" b="0" i="0" u="none" strike="noStrike" kern="1200" baseline="0">
                <a:solidFill>
                  <a:schemeClr val="tx1">
                    <a:lumMod val="65000"/>
                    <a:lumOff val="35000"/>
                  </a:schemeClr>
                </a:solidFill>
                <a:latin typeface="+mn-lt"/>
                <a:ea typeface="+mn-ea"/>
                <a:cs typeface="+mn-cs"/>
              </a:defRPr>
            </a:pPr>
            <a:endParaRPr lang="fi-FI"/>
          </a:p>
        </c:txPr>
        <c:crossAx val="504313864"/>
        <c:crosses val="autoZero"/>
        <c:auto val="1"/>
        <c:lblAlgn val="ctr"/>
        <c:lblOffset val="100"/>
        <c:noMultiLvlLbl val="0"/>
      </c:catAx>
      <c:valAx>
        <c:axId val="504313864"/>
        <c:scaling>
          <c:orientation val="minMax"/>
        </c:scaling>
        <c:delete val="0"/>
        <c:axPos val="l"/>
        <c:majorGridlines>
          <c:spPr>
            <a:ln w="9525" cap="flat" cmpd="sng" algn="ctr">
              <a:solidFill>
                <a:schemeClr val="tx1">
                  <a:lumMod val="15000"/>
                  <a:lumOff val="85000"/>
                </a:schemeClr>
              </a:solidFill>
              <a:round/>
            </a:ln>
            <a:effectLst/>
          </c:spPr>
        </c:majorGridlines>
        <c:numFmt formatCode="#,##0\ &quot;€&quot;"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i-FI"/>
          </a:p>
        </c:txPr>
        <c:crossAx val="50431072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i-F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i-FI"/>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i-FI"/>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i-FI"/>
              <a:t>Kannattavuus vuositasolla ja kumulatiivisesti</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i-FI"/>
        </a:p>
      </c:txPr>
    </c:title>
    <c:autoTitleDeleted val="0"/>
    <c:plotArea>
      <c:layout/>
      <c:lineChart>
        <c:grouping val="standard"/>
        <c:varyColors val="0"/>
        <c:ser>
          <c:idx val="0"/>
          <c:order val="0"/>
          <c:tx>
            <c:v>Kannattavuus vuositasolla (nopea)</c:v>
          </c:tx>
          <c:spPr>
            <a:ln w="28575" cap="rnd">
              <a:solidFill>
                <a:srgbClr val="00B0F0"/>
              </a:solidFill>
              <a:round/>
            </a:ln>
            <a:effectLst/>
          </c:spPr>
          <c:marker>
            <c:symbol val="none"/>
          </c:marker>
          <c:val>
            <c:numRef>
              <c:f>'3.0.4 Kust.-hyöty-yhteenveto K4'!$B$20:$K$20</c:f>
              <c:numCache>
                <c:formatCode>#\ ##0.00\ "€"</c:formatCode>
                <c:ptCount val="10"/>
                <c:pt idx="0">
                  <c:v>0</c:v>
                </c:pt>
                <c:pt idx="1">
                  <c:v>0</c:v>
                </c:pt>
                <c:pt idx="2">
                  <c:v>0</c:v>
                </c:pt>
                <c:pt idx="3">
                  <c:v>0</c:v>
                </c:pt>
                <c:pt idx="4">
                  <c:v>0</c:v>
                </c:pt>
                <c:pt idx="5">
                  <c:v>0</c:v>
                </c:pt>
                <c:pt idx="6">
                  <c:v>0</c:v>
                </c:pt>
                <c:pt idx="7">
                  <c:v>0</c:v>
                </c:pt>
                <c:pt idx="8">
                  <c:v>0</c:v>
                </c:pt>
                <c:pt idx="9">
                  <c:v>0</c:v>
                </c:pt>
              </c:numCache>
            </c:numRef>
          </c:val>
          <c:smooth val="0"/>
          <c:extLst>
            <c:ext xmlns:c16="http://schemas.microsoft.com/office/drawing/2014/chart" uri="{C3380CC4-5D6E-409C-BE32-E72D297353CC}">
              <c16:uniqueId val="{00000000-D7BC-4E47-BAB8-DFD5B015812B}"/>
            </c:ext>
          </c:extLst>
        </c:ser>
        <c:ser>
          <c:idx val="2"/>
          <c:order val="1"/>
          <c:tx>
            <c:v>Kumulatiivinen kannattavuus (nopea)</c:v>
          </c:tx>
          <c:spPr>
            <a:ln w="28575" cap="rnd">
              <a:solidFill>
                <a:srgbClr val="92D050"/>
              </a:solidFill>
              <a:round/>
            </a:ln>
            <a:effectLst/>
          </c:spPr>
          <c:marker>
            <c:symbol val="none"/>
          </c:marker>
          <c:val>
            <c:numRef>
              <c:f>'3.0.4 Kust.-hyöty-yhteenveto K4'!$B$22:$K$22</c:f>
              <c:numCache>
                <c:formatCode>#\ ##0.00\ "€"</c:formatCode>
                <c:ptCount val="10"/>
                <c:pt idx="0">
                  <c:v>0</c:v>
                </c:pt>
                <c:pt idx="1">
                  <c:v>0</c:v>
                </c:pt>
                <c:pt idx="2">
                  <c:v>0</c:v>
                </c:pt>
                <c:pt idx="3">
                  <c:v>0</c:v>
                </c:pt>
                <c:pt idx="4">
                  <c:v>0</c:v>
                </c:pt>
                <c:pt idx="5">
                  <c:v>0</c:v>
                </c:pt>
                <c:pt idx="6">
                  <c:v>0</c:v>
                </c:pt>
                <c:pt idx="7">
                  <c:v>0</c:v>
                </c:pt>
                <c:pt idx="8">
                  <c:v>0</c:v>
                </c:pt>
                <c:pt idx="9">
                  <c:v>0</c:v>
                </c:pt>
              </c:numCache>
            </c:numRef>
          </c:val>
          <c:smooth val="0"/>
          <c:extLst>
            <c:ext xmlns:c16="http://schemas.microsoft.com/office/drawing/2014/chart" uri="{C3380CC4-5D6E-409C-BE32-E72D297353CC}">
              <c16:uniqueId val="{00000001-D7BC-4E47-BAB8-DFD5B015812B}"/>
            </c:ext>
          </c:extLst>
        </c:ser>
        <c:ser>
          <c:idx val="1"/>
          <c:order val="2"/>
          <c:tx>
            <c:v>Kannattavuus vuositasolla (hidas)</c:v>
          </c:tx>
          <c:spPr>
            <a:ln w="28575" cap="rnd">
              <a:solidFill>
                <a:schemeClr val="accent2"/>
              </a:solidFill>
              <a:round/>
            </a:ln>
            <a:effectLst/>
          </c:spPr>
          <c:marker>
            <c:symbol val="none"/>
          </c:marker>
          <c:val>
            <c:numRef>
              <c:f>'3.0.4 Kust.-hyöty-yhteenveto K4'!$B$55:$K$55</c:f>
              <c:numCache>
                <c:formatCode>#\ ##0.00\ "€"</c:formatCode>
                <c:ptCount val="10"/>
                <c:pt idx="0">
                  <c:v>0</c:v>
                </c:pt>
                <c:pt idx="1">
                  <c:v>0</c:v>
                </c:pt>
                <c:pt idx="2">
                  <c:v>0</c:v>
                </c:pt>
                <c:pt idx="3">
                  <c:v>0</c:v>
                </c:pt>
                <c:pt idx="4">
                  <c:v>0</c:v>
                </c:pt>
                <c:pt idx="5">
                  <c:v>0</c:v>
                </c:pt>
                <c:pt idx="6">
                  <c:v>0</c:v>
                </c:pt>
                <c:pt idx="7">
                  <c:v>0</c:v>
                </c:pt>
                <c:pt idx="8">
                  <c:v>0</c:v>
                </c:pt>
                <c:pt idx="9">
                  <c:v>0</c:v>
                </c:pt>
              </c:numCache>
            </c:numRef>
          </c:val>
          <c:smooth val="0"/>
          <c:extLst>
            <c:ext xmlns:c16="http://schemas.microsoft.com/office/drawing/2014/chart" uri="{C3380CC4-5D6E-409C-BE32-E72D297353CC}">
              <c16:uniqueId val="{00000002-D7BC-4E47-BAB8-DFD5B015812B}"/>
            </c:ext>
          </c:extLst>
        </c:ser>
        <c:ser>
          <c:idx val="3"/>
          <c:order val="3"/>
          <c:tx>
            <c:v>Kumulatiivinen kannattavuus (hidas)</c:v>
          </c:tx>
          <c:spPr>
            <a:ln w="28575" cap="rnd">
              <a:solidFill>
                <a:schemeClr val="accent4"/>
              </a:solidFill>
              <a:round/>
            </a:ln>
            <a:effectLst/>
          </c:spPr>
          <c:marker>
            <c:symbol val="none"/>
          </c:marker>
          <c:val>
            <c:numRef>
              <c:f>'3.0.4 Kust.-hyöty-yhteenveto K4'!$B$57:$K$57</c:f>
              <c:numCache>
                <c:formatCode>#\ ##0.00\ "€"</c:formatCode>
                <c:ptCount val="10"/>
                <c:pt idx="0">
                  <c:v>0</c:v>
                </c:pt>
                <c:pt idx="1">
                  <c:v>0</c:v>
                </c:pt>
                <c:pt idx="2">
                  <c:v>0</c:v>
                </c:pt>
                <c:pt idx="3">
                  <c:v>0</c:v>
                </c:pt>
                <c:pt idx="4">
                  <c:v>0</c:v>
                </c:pt>
                <c:pt idx="5">
                  <c:v>0</c:v>
                </c:pt>
                <c:pt idx="6">
                  <c:v>0</c:v>
                </c:pt>
                <c:pt idx="7">
                  <c:v>0</c:v>
                </c:pt>
                <c:pt idx="8">
                  <c:v>0</c:v>
                </c:pt>
                <c:pt idx="9">
                  <c:v>0</c:v>
                </c:pt>
              </c:numCache>
            </c:numRef>
          </c:val>
          <c:smooth val="0"/>
          <c:extLst>
            <c:ext xmlns:c16="http://schemas.microsoft.com/office/drawing/2014/chart" uri="{C3380CC4-5D6E-409C-BE32-E72D297353CC}">
              <c16:uniqueId val="{00000003-D7BC-4E47-BAB8-DFD5B015812B}"/>
            </c:ext>
          </c:extLst>
        </c:ser>
        <c:dLbls>
          <c:showLegendKey val="0"/>
          <c:showVal val="0"/>
          <c:showCatName val="0"/>
          <c:showSerName val="0"/>
          <c:showPercent val="0"/>
          <c:showBubbleSize val="0"/>
        </c:dLbls>
        <c:smooth val="0"/>
        <c:axId val="504317000"/>
        <c:axId val="504311120"/>
        <c:extLst/>
      </c:lineChart>
      <c:catAx>
        <c:axId val="504317000"/>
        <c:scaling>
          <c:orientation val="minMax"/>
        </c:scaling>
        <c:delete val="0"/>
        <c:axPos val="b"/>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b" anchorCtr="0"/>
          <a:lstStyle/>
          <a:p>
            <a:pPr>
              <a:defRPr sz="900" b="0" i="0" u="none" strike="noStrike" kern="1200" baseline="0">
                <a:solidFill>
                  <a:schemeClr val="tx1">
                    <a:lumMod val="65000"/>
                    <a:lumOff val="35000"/>
                  </a:schemeClr>
                </a:solidFill>
                <a:latin typeface="+mn-lt"/>
                <a:ea typeface="+mn-ea"/>
                <a:cs typeface="+mn-cs"/>
              </a:defRPr>
            </a:pPr>
            <a:endParaRPr lang="fi-FI"/>
          </a:p>
        </c:txPr>
        <c:crossAx val="504311120"/>
        <c:crosses val="autoZero"/>
        <c:auto val="1"/>
        <c:lblAlgn val="ctr"/>
        <c:lblOffset val="100"/>
        <c:noMultiLvlLbl val="0"/>
      </c:catAx>
      <c:valAx>
        <c:axId val="504311120"/>
        <c:scaling>
          <c:orientation val="minMax"/>
        </c:scaling>
        <c:delete val="0"/>
        <c:axPos val="l"/>
        <c:majorGridlines>
          <c:spPr>
            <a:ln w="9525" cap="flat" cmpd="sng" algn="ctr">
              <a:solidFill>
                <a:schemeClr val="tx1">
                  <a:lumMod val="15000"/>
                  <a:lumOff val="85000"/>
                </a:schemeClr>
              </a:solidFill>
              <a:round/>
            </a:ln>
            <a:effectLst/>
          </c:spPr>
        </c:majorGridlines>
        <c:numFmt formatCode="#,##0\ &quot;€&quot;"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i-FI"/>
          </a:p>
        </c:txPr>
        <c:crossAx val="50431700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i-F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i-FI"/>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i-FI"/>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i-FI"/>
              <a:t>Kustannukset</a:t>
            </a:r>
            <a:r>
              <a:rPr lang="fi-FI" baseline="0"/>
              <a:t> ja hyödyt vuositasolla</a:t>
            </a:r>
            <a:endParaRPr lang="fi-FI"/>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i-FI"/>
        </a:p>
      </c:txPr>
    </c:title>
    <c:autoTitleDeleted val="0"/>
    <c:plotArea>
      <c:layout/>
      <c:barChart>
        <c:barDir val="col"/>
        <c:grouping val="clustered"/>
        <c:varyColors val="0"/>
        <c:ser>
          <c:idx val="0"/>
          <c:order val="0"/>
          <c:tx>
            <c:v>Kustannukset</c:v>
          </c:tx>
          <c:spPr>
            <a:solidFill>
              <a:schemeClr val="accent1"/>
            </a:solidFill>
            <a:ln>
              <a:noFill/>
            </a:ln>
            <a:effectLst/>
          </c:spPr>
          <c:invertIfNegative val="0"/>
          <c:val>
            <c:numRef>
              <c:f>'3.0.4 Kust.-hyöty-yhteenveto K4'!$B$14:$K$14</c:f>
              <c:numCache>
                <c:formatCode>#\ ##0.00\ "€"</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51F7-40A9-9528-C6A2FDC4F73B}"/>
            </c:ext>
          </c:extLst>
        </c:ser>
        <c:ser>
          <c:idx val="1"/>
          <c:order val="1"/>
          <c:tx>
            <c:v>Hyötypotentiaali (nopea)</c:v>
          </c:tx>
          <c:spPr>
            <a:solidFill>
              <a:schemeClr val="accent2"/>
            </a:solidFill>
            <a:ln>
              <a:noFill/>
            </a:ln>
            <a:effectLst/>
          </c:spPr>
          <c:invertIfNegative val="0"/>
          <c:val>
            <c:numRef>
              <c:f>'3.0.4 Kust.-hyöty-yhteenveto K4'!$B$18:$K$18</c:f>
              <c:numCache>
                <c:formatCode>#\ ##0.00\ "€"</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51F7-40A9-9528-C6A2FDC4F73B}"/>
            </c:ext>
          </c:extLst>
        </c:ser>
        <c:ser>
          <c:idx val="2"/>
          <c:order val="2"/>
          <c:tx>
            <c:v>Hyötypotentaali (hidas)</c:v>
          </c:tx>
          <c:spPr>
            <a:solidFill>
              <a:schemeClr val="accent3"/>
            </a:solidFill>
            <a:ln>
              <a:noFill/>
            </a:ln>
            <a:effectLst/>
          </c:spPr>
          <c:invertIfNegative val="0"/>
          <c:val>
            <c:numRef>
              <c:f>'3.0.4 Kust.-hyöty-yhteenveto K4'!$B$53:$K$53</c:f>
              <c:numCache>
                <c:formatCode>#\ ##0.00\ "€"</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51F7-40A9-9528-C6A2FDC4F73B}"/>
            </c:ext>
          </c:extLst>
        </c:ser>
        <c:dLbls>
          <c:showLegendKey val="0"/>
          <c:showVal val="0"/>
          <c:showCatName val="0"/>
          <c:showSerName val="0"/>
          <c:showPercent val="0"/>
          <c:showBubbleSize val="0"/>
        </c:dLbls>
        <c:gapWidth val="200"/>
        <c:axId val="504307592"/>
        <c:axId val="504311512"/>
      </c:barChart>
      <c:catAx>
        <c:axId val="504307592"/>
        <c:scaling>
          <c:orientation val="minMax"/>
        </c:scaling>
        <c:delete val="0"/>
        <c:axPos val="b"/>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i-FI"/>
          </a:p>
        </c:txPr>
        <c:crossAx val="504311512"/>
        <c:crosses val="autoZero"/>
        <c:auto val="1"/>
        <c:lblAlgn val="ctr"/>
        <c:lblOffset val="100"/>
        <c:noMultiLvlLbl val="0"/>
      </c:catAx>
      <c:valAx>
        <c:axId val="504311512"/>
        <c:scaling>
          <c:orientation val="minMax"/>
        </c:scaling>
        <c:delete val="0"/>
        <c:axPos val="l"/>
        <c:majorGridlines>
          <c:spPr>
            <a:ln w="9525" cap="flat" cmpd="sng" algn="ctr">
              <a:solidFill>
                <a:schemeClr val="tx1">
                  <a:lumMod val="15000"/>
                  <a:lumOff val="85000"/>
                </a:schemeClr>
              </a:solidFill>
              <a:round/>
            </a:ln>
            <a:effectLst/>
          </c:spPr>
        </c:majorGridlines>
        <c:numFmt formatCode="#\ ##0\ &quot;€&quot;"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i-FI"/>
          </a:p>
        </c:txPr>
        <c:crossAx val="50430759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i-FI"/>
        </a:p>
      </c:txPr>
    </c:legend>
    <c:plotVisOnly val="1"/>
    <c:dispBlanksAs val="gap"/>
    <c:showDLblsOverMax val="0"/>
  </c:chart>
  <c:spPr>
    <a:solidFill>
      <a:schemeClr val="bg1"/>
    </a:solidFill>
    <a:ln w="9525" cap="flat" cmpd="sng" algn="ctr">
      <a:solidFill>
        <a:schemeClr val="bg2"/>
      </a:solidFill>
      <a:round/>
    </a:ln>
    <a:effectLst/>
  </c:spPr>
  <c:txPr>
    <a:bodyPr/>
    <a:lstStyle/>
    <a:p>
      <a:pPr>
        <a:defRPr/>
      </a:pPr>
      <a:endParaRPr lang="fi-FI"/>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i-FI"/>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i-FI"/>
              <a:t>Kustannukset ja hyödyt vuositasolla</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i-FI"/>
        </a:p>
      </c:txPr>
    </c:title>
    <c:autoTitleDeleted val="0"/>
    <c:plotArea>
      <c:layout/>
      <c:barChart>
        <c:barDir val="col"/>
        <c:grouping val="clustered"/>
        <c:varyColors val="0"/>
        <c:ser>
          <c:idx val="0"/>
          <c:order val="0"/>
          <c:tx>
            <c:v>Kustannukset</c:v>
          </c:tx>
          <c:spPr>
            <a:solidFill>
              <a:schemeClr val="accent1"/>
            </a:solidFill>
            <a:ln>
              <a:noFill/>
            </a:ln>
            <a:effectLst/>
          </c:spPr>
          <c:invertIfNegative val="0"/>
          <c:val>
            <c:numRef>
              <c:f>'3.0.4 Kust.-hyöty-yhteenveto K4'!$B$49:$K$49</c:f>
              <c:numCache>
                <c:formatCode>#\ ##0.00\ "€"</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2B93-46B7-91D1-F3B2C05CBDE0}"/>
            </c:ext>
          </c:extLst>
        </c:ser>
        <c:ser>
          <c:idx val="1"/>
          <c:order val="1"/>
          <c:tx>
            <c:v>Hyötypotentiaali</c:v>
          </c:tx>
          <c:spPr>
            <a:solidFill>
              <a:schemeClr val="accent2"/>
            </a:solidFill>
            <a:ln>
              <a:noFill/>
            </a:ln>
            <a:effectLst/>
          </c:spPr>
          <c:invertIfNegative val="0"/>
          <c:val>
            <c:numRef>
              <c:f>'3.0.4 Kust.-hyöty-yhteenveto K4'!$B$53:$K$53</c:f>
              <c:numCache>
                <c:formatCode>#\ ##0.00\ "€"</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2B93-46B7-91D1-F3B2C05CBDE0}"/>
            </c:ext>
          </c:extLst>
        </c:ser>
        <c:dLbls>
          <c:showLegendKey val="0"/>
          <c:showVal val="0"/>
          <c:showCatName val="0"/>
          <c:showSerName val="0"/>
          <c:showPercent val="0"/>
          <c:showBubbleSize val="0"/>
        </c:dLbls>
        <c:gapWidth val="200"/>
        <c:overlap val="100"/>
        <c:axId val="504318176"/>
        <c:axId val="504308376"/>
      </c:barChart>
      <c:catAx>
        <c:axId val="504318176"/>
        <c:scaling>
          <c:orientation val="minMax"/>
        </c:scaling>
        <c:delete val="0"/>
        <c:axPos val="b"/>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i-FI"/>
          </a:p>
        </c:txPr>
        <c:crossAx val="504308376"/>
        <c:crosses val="autoZero"/>
        <c:auto val="1"/>
        <c:lblAlgn val="ctr"/>
        <c:lblOffset val="100"/>
        <c:noMultiLvlLbl val="0"/>
      </c:catAx>
      <c:valAx>
        <c:axId val="504308376"/>
        <c:scaling>
          <c:orientation val="minMax"/>
        </c:scaling>
        <c:delete val="0"/>
        <c:axPos val="l"/>
        <c:majorGridlines>
          <c:spPr>
            <a:ln w="9525" cap="flat" cmpd="sng" algn="ctr">
              <a:solidFill>
                <a:schemeClr val="tx1">
                  <a:lumMod val="15000"/>
                  <a:lumOff val="85000"/>
                </a:schemeClr>
              </a:solidFill>
              <a:round/>
            </a:ln>
            <a:effectLst/>
          </c:spPr>
        </c:majorGridlines>
        <c:numFmt formatCode="#\ ##0\ &quot;€&quot;"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i-FI"/>
          </a:p>
        </c:txPr>
        <c:crossAx val="50431817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i-F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i-FI"/>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i-FI"/>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i-FI"/>
              <a:t>Kannattavuus vuositasolla ja kumulatiivisesti</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i-FI"/>
        </a:p>
      </c:txPr>
    </c:title>
    <c:autoTitleDeleted val="0"/>
    <c:plotArea>
      <c:layout/>
      <c:lineChart>
        <c:grouping val="standard"/>
        <c:varyColors val="0"/>
        <c:ser>
          <c:idx val="0"/>
          <c:order val="0"/>
          <c:tx>
            <c:v>Kannattavuus vuositasolla</c:v>
          </c:tx>
          <c:spPr>
            <a:ln w="28575" cap="rnd">
              <a:solidFill>
                <a:srgbClr val="00B0F0"/>
              </a:solidFill>
              <a:round/>
            </a:ln>
            <a:effectLst/>
          </c:spPr>
          <c:marker>
            <c:symbol val="none"/>
          </c:marker>
          <c:val>
            <c:numRef>
              <c:f>'3.0.5 Kust.-hyöty-yhteenveto K5'!$B$20:$K$20</c:f>
              <c:numCache>
                <c:formatCode>#\ ##0.00\ "€"</c:formatCode>
                <c:ptCount val="10"/>
                <c:pt idx="0">
                  <c:v>0</c:v>
                </c:pt>
                <c:pt idx="1">
                  <c:v>0</c:v>
                </c:pt>
                <c:pt idx="2">
                  <c:v>0</c:v>
                </c:pt>
                <c:pt idx="3">
                  <c:v>0</c:v>
                </c:pt>
                <c:pt idx="4">
                  <c:v>0</c:v>
                </c:pt>
                <c:pt idx="5">
                  <c:v>0</c:v>
                </c:pt>
                <c:pt idx="6">
                  <c:v>0</c:v>
                </c:pt>
                <c:pt idx="7">
                  <c:v>0</c:v>
                </c:pt>
                <c:pt idx="8">
                  <c:v>0</c:v>
                </c:pt>
                <c:pt idx="9">
                  <c:v>0</c:v>
                </c:pt>
              </c:numCache>
            </c:numRef>
          </c:val>
          <c:smooth val="0"/>
          <c:extLst>
            <c:ext xmlns:c16="http://schemas.microsoft.com/office/drawing/2014/chart" uri="{C3380CC4-5D6E-409C-BE32-E72D297353CC}">
              <c16:uniqueId val="{00000000-6C8D-437E-B204-CA53377135A4}"/>
            </c:ext>
          </c:extLst>
        </c:ser>
        <c:ser>
          <c:idx val="2"/>
          <c:order val="2"/>
          <c:tx>
            <c:v>Kumulatiivinen kannattavuus</c:v>
          </c:tx>
          <c:spPr>
            <a:ln w="28575" cap="rnd">
              <a:solidFill>
                <a:srgbClr val="92D050"/>
              </a:solidFill>
              <a:round/>
            </a:ln>
            <a:effectLst/>
          </c:spPr>
          <c:marker>
            <c:symbol val="none"/>
          </c:marker>
          <c:val>
            <c:numRef>
              <c:f>'3.0.5 Kust.-hyöty-yhteenveto K5'!$B$22:$K$22</c:f>
              <c:numCache>
                <c:formatCode>#\ ##0.00\ "€"</c:formatCode>
                <c:ptCount val="10"/>
                <c:pt idx="0">
                  <c:v>0</c:v>
                </c:pt>
                <c:pt idx="1">
                  <c:v>0</c:v>
                </c:pt>
                <c:pt idx="2">
                  <c:v>0</c:v>
                </c:pt>
                <c:pt idx="3">
                  <c:v>0</c:v>
                </c:pt>
                <c:pt idx="4">
                  <c:v>0</c:v>
                </c:pt>
                <c:pt idx="5">
                  <c:v>0</c:v>
                </c:pt>
                <c:pt idx="6">
                  <c:v>0</c:v>
                </c:pt>
                <c:pt idx="7">
                  <c:v>0</c:v>
                </c:pt>
                <c:pt idx="8">
                  <c:v>0</c:v>
                </c:pt>
                <c:pt idx="9">
                  <c:v>0</c:v>
                </c:pt>
              </c:numCache>
            </c:numRef>
          </c:val>
          <c:smooth val="0"/>
          <c:extLst>
            <c:ext xmlns:c16="http://schemas.microsoft.com/office/drawing/2014/chart" uri="{C3380CC4-5D6E-409C-BE32-E72D297353CC}">
              <c16:uniqueId val="{00000001-6C8D-437E-B204-CA53377135A4}"/>
            </c:ext>
          </c:extLst>
        </c:ser>
        <c:dLbls>
          <c:showLegendKey val="0"/>
          <c:showVal val="0"/>
          <c:showCatName val="0"/>
          <c:showSerName val="0"/>
          <c:showPercent val="0"/>
          <c:showBubbleSize val="0"/>
        </c:dLbls>
        <c:smooth val="0"/>
        <c:axId val="504315432"/>
        <c:axId val="504310336"/>
        <c:extLst>
          <c:ext xmlns:c15="http://schemas.microsoft.com/office/drawing/2012/chart" uri="{02D57815-91ED-43cb-92C2-25804820EDAC}">
            <c15:filteredLineSeries>
              <c15:ser>
                <c:idx val="1"/>
                <c:order val="1"/>
                <c:spPr>
                  <a:ln w="28575" cap="rnd">
                    <a:solidFill>
                      <a:schemeClr val="accent2"/>
                    </a:solidFill>
                    <a:round/>
                  </a:ln>
                  <a:effectLst/>
                </c:spPr>
                <c:marker>
                  <c:symbol val="circle"/>
                  <c:size val="5"/>
                  <c:spPr>
                    <a:solidFill>
                      <a:schemeClr val="accent2"/>
                    </a:solidFill>
                    <a:ln w="9525">
                      <a:solidFill>
                        <a:schemeClr val="accent2"/>
                      </a:solidFill>
                    </a:ln>
                    <a:effectLst/>
                  </c:spPr>
                </c:marker>
                <c:val>
                  <c:numRef>
                    <c:extLst>
                      <c:ext uri="{02D57815-91ED-43cb-92C2-25804820EDAC}">
                        <c15:formulaRef>
                          <c15:sqref>'3.0.5 Kust.-hyöty-yhteenveto K5'!$B$21:$K$21</c15:sqref>
                        </c15:formulaRef>
                      </c:ext>
                    </c:extLst>
                    <c:numCache>
                      <c:formatCode>#\ ##0.00\ "€"</c:formatCode>
                      <c:ptCount val="10"/>
                    </c:numCache>
                  </c:numRef>
                </c:val>
                <c:smooth val="0"/>
                <c:extLst>
                  <c:ext xmlns:c16="http://schemas.microsoft.com/office/drawing/2014/chart" uri="{C3380CC4-5D6E-409C-BE32-E72D297353CC}">
                    <c16:uniqueId val="{00000002-6C8D-437E-B204-CA53377135A4}"/>
                  </c:ext>
                </c:extLst>
              </c15:ser>
            </c15:filteredLineSeries>
          </c:ext>
        </c:extLst>
      </c:lineChart>
      <c:catAx>
        <c:axId val="504315432"/>
        <c:scaling>
          <c:orientation val="minMax"/>
        </c:scaling>
        <c:delete val="0"/>
        <c:axPos val="b"/>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b" anchorCtr="0"/>
          <a:lstStyle/>
          <a:p>
            <a:pPr>
              <a:defRPr sz="900" b="0" i="0" u="none" strike="noStrike" kern="1200" baseline="0">
                <a:solidFill>
                  <a:schemeClr val="tx1">
                    <a:lumMod val="65000"/>
                    <a:lumOff val="35000"/>
                  </a:schemeClr>
                </a:solidFill>
                <a:latin typeface="+mn-lt"/>
                <a:ea typeface="+mn-ea"/>
                <a:cs typeface="+mn-cs"/>
              </a:defRPr>
            </a:pPr>
            <a:endParaRPr lang="fi-FI"/>
          </a:p>
        </c:txPr>
        <c:crossAx val="504310336"/>
        <c:crosses val="autoZero"/>
        <c:auto val="1"/>
        <c:lblAlgn val="ctr"/>
        <c:lblOffset val="100"/>
        <c:noMultiLvlLbl val="0"/>
      </c:catAx>
      <c:valAx>
        <c:axId val="504310336"/>
        <c:scaling>
          <c:orientation val="minMax"/>
        </c:scaling>
        <c:delete val="0"/>
        <c:axPos val="l"/>
        <c:majorGridlines>
          <c:spPr>
            <a:ln w="9525" cap="flat" cmpd="sng" algn="ctr">
              <a:solidFill>
                <a:schemeClr val="tx1">
                  <a:lumMod val="15000"/>
                  <a:lumOff val="85000"/>
                </a:schemeClr>
              </a:solidFill>
              <a:round/>
            </a:ln>
            <a:effectLst/>
          </c:spPr>
        </c:majorGridlines>
        <c:numFmt formatCode="#,##0\ &quot;€&quot;"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i-FI"/>
          </a:p>
        </c:txPr>
        <c:crossAx val="50431543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i-F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i-FI"/>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i-FI"/>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i-FI"/>
              <a:t>Kustannukset ja hyödyt vuositasolla</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i-FI"/>
        </a:p>
      </c:txPr>
    </c:title>
    <c:autoTitleDeleted val="0"/>
    <c:plotArea>
      <c:layout/>
      <c:barChart>
        <c:barDir val="col"/>
        <c:grouping val="clustered"/>
        <c:varyColors val="0"/>
        <c:ser>
          <c:idx val="0"/>
          <c:order val="0"/>
          <c:tx>
            <c:v>Kustannukset</c:v>
          </c:tx>
          <c:spPr>
            <a:solidFill>
              <a:schemeClr val="accent1"/>
            </a:solidFill>
            <a:ln>
              <a:noFill/>
            </a:ln>
            <a:effectLst/>
          </c:spPr>
          <c:invertIfNegative val="0"/>
          <c:val>
            <c:numRef>
              <c:f>'3.0.5 Kust.-hyöty-yhteenveto K5'!$B$14:$K$14</c:f>
              <c:numCache>
                <c:formatCode>#\ ##0.00\ "€"</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8967-4407-B8D6-98007C0B1B75}"/>
            </c:ext>
          </c:extLst>
        </c:ser>
        <c:ser>
          <c:idx val="1"/>
          <c:order val="1"/>
          <c:tx>
            <c:v>Hyötypotentiaali</c:v>
          </c:tx>
          <c:spPr>
            <a:solidFill>
              <a:schemeClr val="accent2"/>
            </a:solidFill>
            <a:ln>
              <a:noFill/>
            </a:ln>
            <a:effectLst/>
          </c:spPr>
          <c:invertIfNegative val="0"/>
          <c:val>
            <c:numRef>
              <c:f>'3.0.5 Kust.-hyöty-yhteenveto K5'!$B$18:$K$18</c:f>
              <c:numCache>
                <c:formatCode>#\ ##0.00\ "€"</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8967-4407-B8D6-98007C0B1B75}"/>
            </c:ext>
          </c:extLst>
        </c:ser>
        <c:dLbls>
          <c:showLegendKey val="0"/>
          <c:showVal val="0"/>
          <c:showCatName val="0"/>
          <c:showSerName val="0"/>
          <c:showPercent val="0"/>
          <c:showBubbleSize val="0"/>
        </c:dLbls>
        <c:gapWidth val="200"/>
        <c:overlap val="100"/>
        <c:axId val="504315040"/>
        <c:axId val="504317784"/>
      </c:barChart>
      <c:catAx>
        <c:axId val="504315040"/>
        <c:scaling>
          <c:orientation val="minMax"/>
        </c:scaling>
        <c:delete val="0"/>
        <c:axPos val="b"/>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i-FI"/>
          </a:p>
        </c:txPr>
        <c:crossAx val="504317784"/>
        <c:crosses val="autoZero"/>
        <c:auto val="1"/>
        <c:lblAlgn val="ctr"/>
        <c:lblOffset val="100"/>
        <c:noMultiLvlLbl val="0"/>
      </c:catAx>
      <c:valAx>
        <c:axId val="504317784"/>
        <c:scaling>
          <c:orientation val="minMax"/>
        </c:scaling>
        <c:delete val="0"/>
        <c:axPos val="l"/>
        <c:majorGridlines>
          <c:spPr>
            <a:ln w="9525" cap="flat" cmpd="sng" algn="ctr">
              <a:solidFill>
                <a:schemeClr val="tx1">
                  <a:lumMod val="15000"/>
                  <a:lumOff val="85000"/>
                </a:schemeClr>
              </a:solidFill>
              <a:round/>
            </a:ln>
            <a:effectLst/>
          </c:spPr>
        </c:majorGridlines>
        <c:numFmt formatCode="#\ ##0\ &quot;€&quot;"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i-FI"/>
          </a:p>
        </c:txPr>
        <c:crossAx val="50431504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i-F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i-FI"/>
    </a:p>
  </c:tx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i-FI"/>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i-FI"/>
              <a:t>Kannattavuus vuositasolla ja kumulatiivisesti</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i-FI"/>
        </a:p>
      </c:txPr>
    </c:title>
    <c:autoTitleDeleted val="0"/>
    <c:plotArea>
      <c:layout/>
      <c:lineChart>
        <c:grouping val="standard"/>
        <c:varyColors val="0"/>
        <c:ser>
          <c:idx val="3"/>
          <c:order val="0"/>
          <c:tx>
            <c:v>Kannattavuus vuositasolla</c:v>
          </c:tx>
          <c:spPr>
            <a:ln w="28575" cap="rnd">
              <a:solidFill>
                <a:schemeClr val="accent4"/>
              </a:solidFill>
              <a:round/>
            </a:ln>
            <a:effectLst/>
          </c:spPr>
          <c:marker>
            <c:symbol val="none"/>
          </c:marker>
          <c:val>
            <c:numRef>
              <c:f>'3.0.5 Kust.-hyöty-yhteenveto K5'!$B$55:$K$55</c:f>
              <c:numCache>
                <c:formatCode>#\ ##0.00\ "€"</c:formatCode>
                <c:ptCount val="10"/>
                <c:pt idx="0">
                  <c:v>0</c:v>
                </c:pt>
                <c:pt idx="1">
                  <c:v>0</c:v>
                </c:pt>
                <c:pt idx="2">
                  <c:v>0</c:v>
                </c:pt>
                <c:pt idx="3">
                  <c:v>0</c:v>
                </c:pt>
                <c:pt idx="4">
                  <c:v>0</c:v>
                </c:pt>
                <c:pt idx="5">
                  <c:v>0</c:v>
                </c:pt>
                <c:pt idx="6">
                  <c:v>0</c:v>
                </c:pt>
                <c:pt idx="7">
                  <c:v>0</c:v>
                </c:pt>
                <c:pt idx="8">
                  <c:v>0</c:v>
                </c:pt>
                <c:pt idx="9">
                  <c:v>0</c:v>
                </c:pt>
              </c:numCache>
            </c:numRef>
          </c:val>
          <c:smooth val="0"/>
          <c:extLst>
            <c:ext xmlns:c16="http://schemas.microsoft.com/office/drawing/2014/chart" uri="{C3380CC4-5D6E-409C-BE32-E72D297353CC}">
              <c16:uniqueId val="{00000000-3ABE-494A-BEE7-5F0DDD9F8AB6}"/>
            </c:ext>
          </c:extLst>
        </c:ser>
        <c:ser>
          <c:idx val="4"/>
          <c:order val="1"/>
          <c:tx>
            <c:v>Kumulatiivinen kannattavuus</c:v>
          </c:tx>
          <c:spPr>
            <a:ln w="28575" cap="rnd">
              <a:solidFill>
                <a:schemeClr val="accent5"/>
              </a:solidFill>
              <a:round/>
            </a:ln>
            <a:effectLst/>
          </c:spPr>
          <c:marker>
            <c:symbol val="none"/>
          </c:marker>
          <c:val>
            <c:numRef>
              <c:f>'3.0.5 Kust.-hyöty-yhteenveto K5'!$B$57:$K$57</c:f>
              <c:numCache>
                <c:formatCode>#\ ##0.00\ "€"</c:formatCode>
                <c:ptCount val="10"/>
                <c:pt idx="0">
                  <c:v>0</c:v>
                </c:pt>
                <c:pt idx="1">
                  <c:v>0</c:v>
                </c:pt>
                <c:pt idx="2">
                  <c:v>0</c:v>
                </c:pt>
                <c:pt idx="3">
                  <c:v>0</c:v>
                </c:pt>
                <c:pt idx="4">
                  <c:v>0</c:v>
                </c:pt>
                <c:pt idx="5">
                  <c:v>0</c:v>
                </c:pt>
                <c:pt idx="6">
                  <c:v>0</c:v>
                </c:pt>
                <c:pt idx="7">
                  <c:v>0</c:v>
                </c:pt>
                <c:pt idx="8">
                  <c:v>0</c:v>
                </c:pt>
                <c:pt idx="9">
                  <c:v>0</c:v>
                </c:pt>
              </c:numCache>
            </c:numRef>
          </c:val>
          <c:smooth val="0"/>
          <c:extLst>
            <c:ext xmlns:c16="http://schemas.microsoft.com/office/drawing/2014/chart" uri="{C3380CC4-5D6E-409C-BE32-E72D297353CC}">
              <c16:uniqueId val="{00000001-3ABE-494A-BEE7-5F0DDD9F8AB6}"/>
            </c:ext>
          </c:extLst>
        </c:ser>
        <c:dLbls>
          <c:showLegendKey val="0"/>
          <c:showVal val="0"/>
          <c:showCatName val="0"/>
          <c:showSerName val="0"/>
          <c:showPercent val="0"/>
          <c:showBubbleSize val="0"/>
        </c:dLbls>
        <c:smooth val="0"/>
        <c:axId val="504310728"/>
        <c:axId val="504313864"/>
        <c:extLst/>
      </c:lineChart>
      <c:catAx>
        <c:axId val="504310728"/>
        <c:scaling>
          <c:orientation val="minMax"/>
        </c:scaling>
        <c:delete val="0"/>
        <c:axPos val="b"/>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b" anchorCtr="0"/>
          <a:lstStyle/>
          <a:p>
            <a:pPr>
              <a:defRPr sz="900" b="0" i="0" u="none" strike="noStrike" kern="1200" baseline="0">
                <a:solidFill>
                  <a:schemeClr val="tx1">
                    <a:lumMod val="65000"/>
                    <a:lumOff val="35000"/>
                  </a:schemeClr>
                </a:solidFill>
                <a:latin typeface="+mn-lt"/>
                <a:ea typeface="+mn-ea"/>
                <a:cs typeface="+mn-cs"/>
              </a:defRPr>
            </a:pPr>
            <a:endParaRPr lang="fi-FI"/>
          </a:p>
        </c:txPr>
        <c:crossAx val="504313864"/>
        <c:crosses val="autoZero"/>
        <c:auto val="1"/>
        <c:lblAlgn val="ctr"/>
        <c:lblOffset val="100"/>
        <c:noMultiLvlLbl val="0"/>
      </c:catAx>
      <c:valAx>
        <c:axId val="504313864"/>
        <c:scaling>
          <c:orientation val="minMax"/>
        </c:scaling>
        <c:delete val="0"/>
        <c:axPos val="l"/>
        <c:majorGridlines>
          <c:spPr>
            <a:ln w="9525" cap="flat" cmpd="sng" algn="ctr">
              <a:solidFill>
                <a:schemeClr val="tx1">
                  <a:lumMod val="15000"/>
                  <a:lumOff val="85000"/>
                </a:schemeClr>
              </a:solidFill>
              <a:round/>
            </a:ln>
            <a:effectLst/>
          </c:spPr>
        </c:majorGridlines>
        <c:numFmt formatCode="#,##0\ &quot;€&quot;"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i-FI"/>
          </a:p>
        </c:txPr>
        <c:crossAx val="50431072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i-F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i-FI"/>
    </a:p>
  </c:tx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i-FI"/>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i-FI"/>
              <a:t>Kannattavuus vuositasolla ja kumulatiivisesti</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i-FI"/>
        </a:p>
      </c:txPr>
    </c:title>
    <c:autoTitleDeleted val="0"/>
    <c:plotArea>
      <c:layout/>
      <c:lineChart>
        <c:grouping val="standard"/>
        <c:varyColors val="0"/>
        <c:ser>
          <c:idx val="0"/>
          <c:order val="0"/>
          <c:tx>
            <c:v>Kannattavuus vuositasolla (nopea)</c:v>
          </c:tx>
          <c:spPr>
            <a:ln w="28575" cap="rnd">
              <a:solidFill>
                <a:srgbClr val="00B0F0"/>
              </a:solidFill>
              <a:round/>
            </a:ln>
            <a:effectLst/>
          </c:spPr>
          <c:marker>
            <c:symbol val="none"/>
          </c:marker>
          <c:val>
            <c:numRef>
              <c:f>'3.0.5 Kust.-hyöty-yhteenveto K5'!$B$20:$K$20</c:f>
              <c:numCache>
                <c:formatCode>#\ ##0.00\ "€"</c:formatCode>
                <c:ptCount val="10"/>
                <c:pt idx="0">
                  <c:v>0</c:v>
                </c:pt>
                <c:pt idx="1">
                  <c:v>0</c:v>
                </c:pt>
                <c:pt idx="2">
                  <c:v>0</c:v>
                </c:pt>
                <c:pt idx="3">
                  <c:v>0</c:v>
                </c:pt>
                <c:pt idx="4">
                  <c:v>0</c:v>
                </c:pt>
                <c:pt idx="5">
                  <c:v>0</c:v>
                </c:pt>
                <c:pt idx="6">
                  <c:v>0</c:v>
                </c:pt>
                <c:pt idx="7">
                  <c:v>0</c:v>
                </c:pt>
                <c:pt idx="8">
                  <c:v>0</c:v>
                </c:pt>
                <c:pt idx="9">
                  <c:v>0</c:v>
                </c:pt>
              </c:numCache>
            </c:numRef>
          </c:val>
          <c:smooth val="0"/>
          <c:extLst>
            <c:ext xmlns:c16="http://schemas.microsoft.com/office/drawing/2014/chart" uri="{C3380CC4-5D6E-409C-BE32-E72D297353CC}">
              <c16:uniqueId val="{00000000-1A9F-462C-B1F1-5A36B9C75D6A}"/>
            </c:ext>
          </c:extLst>
        </c:ser>
        <c:ser>
          <c:idx val="2"/>
          <c:order val="1"/>
          <c:tx>
            <c:v>Kumulatiivinen kannattavuus (nopea)</c:v>
          </c:tx>
          <c:spPr>
            <a:ln w="28575" cap="rnd">
              <a:solidFill>
                <a:srgbClr val="92D050"/>
              </a:solidFill>
              <a:round/>
            </a:ln>
            <a:effectLst/>
          </c:spPr>
          <c:marker>
            <c:symbol val="none"/>
          </c:marker>
          <c:val>
            <c:numRef>
              <c:f>'3.0.5 Kust.-hyöty-yhteenveto K5'!$B$22:$K$22</c:f>
              <c:numCache>
                <c:formatCode>#\ ##0.00\ "€"</c:formatCode>
                <c:ptCount val="10"/>
                <c:pt idx="0">
                  <c:v>0</c:v>
                </c:pt>
                <c:pt idx="1">
                  <c:v>0</c:v>
                </c:pt>
                <c:pt idx="2">
                  <c:v>0</c:v>
                </c:pt>
                <c:pt idx="3">
                  <c:v>0</c:v>
                </c:pt>
                <c:pt idx="4">
                  <c:v>0</c:v>
                </c:pt>
                <c:pt idx="5">
                  <c:v>0</c:v>
                </c:pt>
                <c:pt idx="6">
                  <c:v>0</c:v>
                </c:pt>
                <c:pt idx="7">
                  <c:v>0</c:v>
                </c:pt>
                <c:pt idx="8">
                  <c:v>0</c:v>
                </c:pt>
                <c:pt idx="9">
                  <c:v>0</c:v>
                </c:pt>
              </c:numCache>
            </c:numRef>
          </c:val>
          <c:smooth val="0"/>
          <c:extLst>
            <c:ext xmlns:c16="http://schemas.microsoft.com/office/drawing/2014/chart" uri="{C3380CC4-5D6E-409C-BE32-E72D297353CC}">
              <c16:uniqueId val="{00000001-1A9F-462C-B1F1-5A36B9C75D6A}"/>
            </c:ext>
          </c:extLst>
        </c:ser>
        <c:ser>
          <c:idx val="1"/>
          <c:order val="2"/>
          <c:tx>
            <c:v>Kannattavuus vuositasolla (hidas)</c:v>
          </c:tx>
          <c:spPr>
            <a:ln w="28575" cap="rnd">
              <a:solidFill>
                <a:schemeClr val="accent2"/>
              </a:solidFill>
              <a:round/>
            </a:ln>
            <a:effectLst/>
          </c:spPr>
          <c:marker>
            <c:symbol val="none"/>
          </c:marker>
          <c:val>
            <c:numRef>
              <c:f>'3.0.5 Kust.-hyöty-yhteenveto K5'!$B$55:$K$55</c:f>
              <c:numCache>
                <c:formatCode>#\ ##0.00\ "€"</c:formatCode>
                <c:ptCount val="10"/>
                <c:pt idx="0">
                  <c:v>0</c:v>
                </c:pt>
                <c:pt idx="1">
                  <c:v>0</c:v>
                </c:pt>
                <c:pt idx="2">
                  <c:v>0</c:v>
                </c:pt>
                <c:pt idx="3">
                  <c:v>0</c:v>
                </c:pt>
                <c:pt idx="4">
                  <c:v>0</c:v>
                </c:pt>
                <c:pt idx="5">
                  <c:v>0</c:v>
                </c:pt>
                <c:pt idx="6">
                  <c:v>0</c:v>
                </c:pt>
                <c:pt idx="7">
                  <c:v>0</c:v>
                </c:pt>
                <c:pt idx="8">
                  <c:v>0</c:v>
                </c:pt>
                <c:pt idx="9">
                  <c:v>0</c:v>
                </c:pt>
              </c:numCache>
            </c:numRef>
          </c:val>
          <c:smooth val="0"/>
          <c:extLst>
            <c:ext xmlns:c16="http://schemas.microsoft.com/office/drawing/2014/chart" uri="{C3380CC4-5D6E-409C-BE32-E72D297353CC}">
              <c16:uniqueId val="{00000002-1A9F-462C-B1F1-5A36B9C75D6A}"/>
            </c:ext>
          </c:extLst>
        </c:ser>
        <c:ser>
          <c:idx val="3"/>
          <c:order val="3"/>
          <c:tx>
            <c:v>Kumulatiivinen kannattavuus (hidas)</c:v>
          </c:tx>
          <c:spPr>
            <a:ln w="28575" cap="rnd">
              <a:solidFill>
                <a:schemeClr val="accent4"/>
              </a:solidFill>
              <a:round/>
            </a:ln>
            <a:effectLst/>
          </c:spPr>
          <c:marker>
            <c:symbol val="none"/>
          </c:marker>
          <c:val>
            <c:numRef>
              <c:f>'3.0.5 Kust.-hyöty-yhteenveto K5'!$B$57:$K$57</c:f>
              <c:numCache>
                <c:formatCode>#\ ##0.00\ "€"</c:formatCode>
                <c:ptCount val="10"/>
                <c:pt idx="0">
                  <c:v>0</c:v>
                </c:pt>
                <c:pt idx="1">
                  <c:v>0</c:v>
                </c:pt>
                <c:pt idx="2">
                  <c:v>0</c:v>
                </c:pt>
                <c:pt idx="3">
                  <c:v>0</c:v>
                </c:pt>
                <c:pt idx="4">
                  <c:v>0</c:v>
                </c:pt>
                <c:pt idx="5">
                  <c:v>0</c:v>
                </c:pt>
                <c:pt idx="6">
                  <c:v>0</c:v>
                </c:pt>
                <c:pt idx="7">
                  <c:v>0</c:v>
                </c:pt>
                <c:pt idx="8">
                  <c:v>0</c:v>
                </c:pt>
                <c:pt idx="9">
                  <c:v>0</c:v>
                </c:pt>
              </c:numCache>
            </c:numRef>
          </c:val>
          <c:smooth val="0"/>
          <c:extLst>
            <c:ext xmlns:c16="http://schemas.microsoft.com/office/drawing/2014/chart" uri="{C3380CC4-5D6E-409C-BE32-E72D297353CC}">
              <c16:uniqueId val="{00000003-1A9F-462C-B1F1-5A36B9C75D6A}"/>
            </c:ext>
          </c:extLst>
        </c:ser>
        <c:dLbls>
          <c:showLegendKey val="0"/>
          <c:showVal val="0"/>
          <c:showCatName val="0"/>
          <c:showSerName val="0"/>
          <c:showPercent val="0"/>
          <c:showBubbleSize val="0"/>
        </c:dLbls>
        <c:smooth val="0"/>
        <c:axId val="504317000"/>
        <c:axId val="504311120"/>
        <c:extLst/>
      </c:lineChart>
      <c:catAx>
        <c:axId val="504317000"/>
        <c:scaling>
          <c:orientation val="minMax"/>
        </c:scaling>
        <c:delete val="0"/>
        <c:axPos val="b"/>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b" anchorCtr="0"/>
          <a:lstStyle/>
          <a:p>
            <a:pPr>
              <a:defRPr sz="900" b="0" i="0" u="none" strike="noStrike" kern="1200" baseline="0">
                <a:solidFill>
                  <a:schemeClr val="tx1">
                    <a:lumMod val="65000"/>
                    <a:lumOff val="35000"/>
                  </a:schemeClr>
                </a:solidFill>
                <a:latin typeface="+mn-lt"/>
                <a:ea typeface="+mn-ea"/>
                <a:cs typeface="+mn-cs"/>
              </a:defRPr>
            </a:pPr>
            <a:endParaRPr lang="fi-FI"/>
          </a:p>
        </c:txPr>
        <c:crossAx val="504311120"/>
        <c:crosses val="autoZero"/>
        <c:auto val="1"/>
        <c:lblAlgn val="ctr"/>
        <c:lblOffset val="100"/>
        <c:noMultiLvlLbl val="0"/>
      </c:catAx>
      <c:valAx>
        <c:axId val="504311120"/>
        <c:scaling>
          <c:orientation val="minMax"/>
        </c:scaling>
        <c:delete val="0"/>
        <c:axPos val="l"/>
        <c:majorGridlines>
          <c:spPr>
            <a:ln w="9525" cap="flat" cmpd="sng" algn="ctr">
              <a:solidFill>
                <a:schemeClr val="tx1">
                  <a:lumMod val="15000"/>
                  <a:lumOff val="85000"/>
                </a:schemeClr>
              </a:solidFill>
              <a:round/>
            </a:ln>
            <a:effectLst/>
          </c:spPr>
        </c:majorGridlines>
        <c:numFmt formatCode="#,##0\ &quot;€&quot;"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i-FI"/>
          </a:p>
        </c:txPr>
        <c:crossAx val="50431700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i-F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i-FI"/>
    </a:p>
  </c:txPr>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i-FI"/>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i-FI"/>
              <a:t>Kustannukset</a:t>
            </a:r>
            <a:r>
              <a:rPr lang="fi-FI" baseline="0"/>
              <a:t> ja hyödyt vuositasolla</a:t>
            </a:r>
            <a:endParaRPr lang="fi-FI"/>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i-FI"/>
        </a:p>
      </c:txPr>
    </c:title>
    <c:autoTitleDeleted val="0"/>
    <c:plotArea>
      <c:layout/>
      <c:barChart>
        <c:barDir val="col"/>
        <c:grouping val="clustered"/>
        <c:varyColors val="0"/>
        <c:ser>
          <c:idx val="0"/>
          <c:order val="0"/>
          <c:tx>
            <c:v>Kustannukset</c:v>
          </c:tx>
          <c:spPr>
            <a:solidFill>
              <a:schemeClr val="accent1"/>
            </a:solidFill>
            <a:ln>
              <a:noFill/>
            </a:ln>
            <a:effectLst/>
          </c:spPr>
          <c:invertIfNegative val="0"/>
          <c:val>
            <c:numRef>
              <c:f>'3.0.5 Kust.-hyöty-yhteenveto K5'!$B$14:$K$14</c:f>
              <c:numCache>
                <c:formatCode>#\ ##0.00\ "€"</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6F9B-4B65-AFA3-4C556792D39F}"/>
            </c:ext>
          </c:extLst>
        </c:ser>
        <c:ser>
          <c:idx val="1"/>
          <c:order val="1"/>
          <c:tx>
            <c:v>Hyötypotentiaali (nopea)</c:v>
          </c:tx>
          <c:spPr>
            <a:solidFill>
              <a:schemeClr val="accent2"/>
            </a:solidFill>
            <a:ln>
              <a:noFill/>
            </a:ln>
            <a:effectLst/>
          </c:spPr>
          <c:invertIfNegative val="0"/>
          <c:val>
            <c:numRef>
              <c:f>'3.0.5 Kust.-hyöty-yhteenveto K5'!$B$18:$K$18</c:f>
              <c:numCache>
                <c:formatCode>#\ ##0.00\ "€"</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6F9B-4B65-AFA3-4C556792D39F}"/>
            </c:ext>
          </c:extLst>
        </c:ser>
        <c:ser>
          <c:idx val="2"/>
          <c:order val="2"/>
          <c:tx>
            <c:v>Hyötypotentaali (hidas)</c:v>
          </c:tx>
          <c:spPr>
            <a:solidFill>
              <a:schemeClr val="accent3"/>
            </a:solidFill>
            <a:ln>
              <a:noFill/>
            </a:ln>
            <a:effectLst/>
          </c:spPr>
          <c:invertIfNegative val="0"/>
          <c:val>
            <c:numRef>
              <c:f>'3.0.5 Kust.-hyöty-yhteenveto K5'!$B$53:$K$53</c:f>
              <c:numCache>
                <c:formatCode>#\ ##0.00\ "€"</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6F9B-4B65-AFA3-4C556792D39F}"/>
            </c:ext>
          </c:extLst>
        </c:ser>
        <c:dLbls>
          <c:showLegendKey val="0"/>
          <c:showVal val="0"/>
          <c:showCatName val="0"/>
          <c:showSerName val="0"/>
          <c:showPercent val="0"/>
          <c:showBubbleSize val="0"/>
        </c:dLbls>
        <c:gapWidth val="200"/>
        <c:axId val="504307592"/>
        <c:axId val="504311512"/>
      </c:barChart>
      <c:catAx>
        <c:axId val="504307592"/>
        <c:scaling>
          <c:orientation val="minMax"/>
        </c:scaling>
        <c:delete val="0"/>
        <c:axPos val="b"/>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i-FI"/>
          </a:p>
        </c:txPr>
        <c:crossAx val="504311512"/>
        <c:crosses val="autoZero"/>
        <c:auto val="1"/>
        <c:lblAlgn val="ctr"/>
        <c:lblOffset val="100"/>
        <c:noMultiLvlLbl val="0"/>
      </c:catAx>
      <c:valAx>
        <c:axId val="504311512"/>
        <c:scaling>
          <c:orientation val="minMax"/>
        </c:scaling>
        <c:delete val="0"/>
        <c:axPos val="l"/>
        <c:majorGridlines>
          <c:spPr>
            <a:ln w="9525" cap="flat" cmpd="sng" algn="ctr">
              <a:solidFill>
                <a:schemeClr val="tx1">
                  <a:lumMod val="15000"/>
                  <a:lumOff val="85000"/>
                </a:schemeClr>
              </a:solidFill>
              <a:round/>
            </a:ln>
            <a:effectLst/>
          </c:spPr>
        </c:majorGridlines>
        <c:numFmt formatCode="#\ ##0\ &quot;€&quot;"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i-FI"/>
          </a:p>
        </c:txPr>
        <c:crossAx val="50430759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i-FI"/>
        </a:p>
      </c:txPr>
    </c:legend>
    <c:plotVisOnly val="1"/>
    <c:dispBlanksAs val="gap"/>
    <c:showDLblsOverMax val="0"/>
  </c:chart>
  <c:spPr>
    <a:solidFill>
      <a:schemeClr val="bg1"/>
    </a:solidFill>
    <a:ln w="9525" cap="flat" cmpd="sng" algn="ctr">
      <a:solidFill>
        <a:schemeClr val="bg2"/>
      </a:solidFill>
      <a:round/>
    </a:ln>
    <a:effectLst/>
  </c:spPr>
  <c:txPr>
    <a:bodyPr/>
    <a:lstStyle/>
    <a:p>
      <a:pPr>
        <a:defRPr/>
      </a:pPr>
      <a:endParaRPr lang="fi-FI"/>
    </a:p>
  </c:txPr>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i-FI"/>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i-FI"/>
              <a:t>Kustannukset ja hyödyt vuositasolla</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i-FI"/>
        </a:p>
      </c:txPr>
    </c:title>
    <c:autoTitleDeleted val="0"/>
    <c:plotArea>
      <c:layout/>
      <c:barChart>
        <c:barDir val="col"/>
        <c:grouping val="clustered"/>
        <c:varyColors val="0"/>
        <c:ser>
          <c:idx val="0"/>
          <c:order val="0"/>
          <c:tx>
            <c:v>Kustannukset</c:v>
          </c:tx>
          <c:spPr>
            <a:solidFill>
              <a:schemeClr val="accent1"/>
            </a:solidFill>
            <a:ln>
              <a:noFill/>
            </a:ln>
            <a:effectLst/>
          </c:spPr>
          <c:invertIfNegative val="0"/>
          <c:val>
            <c:numRef>
              <c:f>'3.0.5 Kust.-hyöty-yhteenveto K5'!$B$49:$K$49</c:f>
              <c:numCache>
                <c:formatCode>#\ ##0.00\ "€"</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FDED-4F6E-A954-5BEF7D207CF4}"/>
            </c:ext>
          </c:extLst>
        </c:ser>
        <c:ser>
          <c:idx val="1"/>
          <c:order val="1"/>
          <c:tx>
            <c:v>Hyötypotentiaali</c:v>
          </c:tx>
          <c:spPr>
            <a:solidFill>
              <a:schemeClr val="accent2"/>
            </a:solidFill>
            <a:ln>
              <a:noFill/>
            </a:ln>
            <a:effectLst/>
          </c:spPr>
          <c:invertIfNegative val="0"/>
          <c:val>
            <c:numRef>
              <c:f>'3.0.5 Kust.-hyöty-yhteenveto K5'!$B$53:$K$53</c:f>
              <c:numCache>
                <c:formatCode>#\ ##0.00\ "€"</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FDED-4F6E-A954-5BEF7D207CF4}"/>
            </c:ext>
          </c:extLst>
        </c:ser>
        <c:dLbls>
          <c:showLegendKey val="0"/>
          <c:showVal val="0"/>
          <c:showCatName val="0"/>
          <c:showSerName val="0"/>
          <c:showPercent val="0"/>
          <c:showBubbleSize val="0"/>
        </c:dLbls>
        <c:gapWidth val="200"/>
        <c:overlap val="100"/>
        <c:axId val="504318176"/>
        <c:axId val="504308376"/>
      </c:barChart>
      <c:catAx>
        <c:axId val="504318176"/>
        <c:scaling>
          <c:orientation val="minMax"/>
        </c:scaling>
        <c:delete val="0"/>
        <c:axPos val="b"/>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i-FI"/>
          </a:p>
        </c:txPr>
        <c:crossAx val="504308376"/>
        <c:crosses val="autoZero"/>
        <c:auto val="1"/>
        <c:lblAlgn val="ctr"/>
        <c:lblOffset val="100"/>
        <c:noMultiLvlLbl val="0"/>
      </c:catAx>
      <c:valAx>
        <c:axId val="504308376"/>
        <c:scaling>
          <c:orientation val="minMax"/>
        </c:scaling>
        <c:delete val="0"/>
        <c:axPos val="l"/>
        <c:majorGridlines>
          <c:spPr>
            <a:ln w="9525" cap="flat" cmpd="sng" algn="ctr">
              <a:solidFill>
                <a:schemeClr val="tx1">
                  <a:lumMod val="15000"/>
                  <a:lumOff val="85000"/>
                </a:schemeClr>
              </a:solidFill>
              <a:round/>
            </a:ln>
            <a:effectLst/>
          </c:spPr>
        </c:majorGridlines>
        <c:numFmt formatCode="#\ ##0\ &quot;€&quot;"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i-FI"/>
          </a:p>
        </c:txPr>
        <c:crossAx val="50431817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i-F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i-FI"/>
    </a:p>
  </c:txPr>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i-FI"/>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i-FI"/>
              <a:t>Kannattavuus vuositasolla ja kumulatiivisesti</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i-FI"/>
        </a:p>
      </c:txPr>
    </c:title>
    <c:autoTitleDeleted val="0"/>
    <c:plotArea>
      <c:layout/>
      <c:lineChart>
        <c:grouping val="standard"/>
        <c:varyColors val="0"/>
        <c:ser>
          <c:idx val="0"/>
          <c:order val="0"/>
          <c:tx>
            <c:v>Kannattavuus vuositasolla</c:v>
          </c:tx>
          <c:spPr>
            <a:ln w="28575" cap="rnd">
              <a:solidFill>
                <a:srgbClr val="00B0F0"/>
              </a:solidFill>
              <a:round/>
            </a:ln>
            <a:effectLst/>
          </c:spPr>
          <c:marker>
            <c:symbol val="none"/>
          </c:marker>
          <c:val>
            <c:numRef>
              <c:f>'3.0.6 Kust.-hyöty-yhteenveto K6'!$B$20:$K$20</c:f>
              <c:numCache>
                <c:formatCode>#\ ##0.00\ "€"</c:formatCode>
                <c:ptCount val="10"/>
                <c:pt idx="0">
                  <c:v>0</c:v>
                </c:pt>
                <c:pt idx="1">
                  <c:v>0</c:v>
                </c:pt>
                <c:pt idx="2">
                  <c:v>0</c:v>
                </c:pt>
                <c:pt idx="3">
                  <c:v>0</c:v>
                </c:pt>
                <c:pt idx="4">
                  <c:v>0</c:v>
                </c:pt>
                <c:pt idx="5">
                  <c:v>0</c:v>
                </c:pt>
                <c:pt idx="6">
                  <c:v>0</c:v>
                </c:pt>
                <c:pt idx="7">
                  <c:v>0</c:v>
                </c:pt>
                <c:pt idx="8">
                  <c:v>0</c:v>
                </c:pt>
                <c:pt idx="9">
                  <c:v>0</c:v>
                </c:pt>
              </c:numCache>
            </c:numRef>
          </c:val>
          <c:smooth val="0"/>
          <c:extLst>
            <c:ext xmlns:c16="http://schemas.microsoft.com/office/drawing/2014/chart" uri="{C3380CC4-5D6E-409C-BE32-E72D297353CC}">
              <c16:uniqueId val="{00000000-C863-4942-A6BB-7A7458939023}"/>
            </c:ext>
          </c:extLst>
        </c:ser>
        <c:ser>
          <c:idx val="2"/>
          <c:order val="2"/>
          <c:tx>
            <c:v>Kumulatiivinen kannattavuus</c:v>
          </c:tx>
          <c:spPr>
            <a:ln w="28575" cap="rnd">
              <a:solidFill>
                <a:srgbClr val="92D050"/>
              </a:solidFill>
              <a:round/>
            </a:ln>
            <a:effectLst/>
          </c:spPr>
          <c:marker>
            <c:symbol val="none"/>
          </c:marker>
          <c:val>
            <c:numRef>
              <c:f>'3.0.6 Kust.-hyöty-yhteenveto K6'!$B$22:$K$22</c:f>
              <c:numCache>
                <c:formatCode>#\ ##0.00\ "€"</c:formatCode>
                <c:ptCount val="10"/>
                <c:pt idx="0">
                  <c:v>0</c:v>
                </c:pt>
                <c:pt idx="1">
                  <c:v>0</c:v>
                </c:pt>
                <c:pt idx="2">
                  <c:v>0</c:v>
                </c:pt>
                <c:pt idx="3">
                  <c:v>0</c:v>
                </c:pt>
                <c:pt idx="4">
                  <c:v>0</c:v>
                </c:pt>
                <c:pt idx="5">
                  <c:v>0</c:v>
                </c:pt>
                <c:pt idx="6">
                  <c:v>0</c:v>
                </c:pt>
                <c:pt idx="7">
                  <c:v>0</c:v>
                </c:pt>
                <c:pt idx="8">
                  <c:v>0</c:v>
                </c:pt>
                <c:pt idx="9">
                  <c:v>0</c:v>
                </c:pt>
              </c:numCache>
            </c:numRef>
          </c:val>
          <c:smooth val="0"/>
          <c:extLst>
            <c:ext xmlns:c16="http://schemas.microsoft.com/office/drawing/2014/chart" uri="{C3380CC4-5D6E-409C-BE32-E72D297353CC}">
              <c16:uniqueId val="{00000001-C863-4942-A6BB-7A7458939023}"/>
            </c:ext>
          </c:extLst>
        </c:ser>
        <c:dLbls>
          <c:showLegendKey val="0"/>
          <c:showVal val="0"/>
          <c:showCatName val="0"/>
          <c:showSerName val="0"/>
          <c:showPercent val="0"/>
          <c:showBubbleSize val="0"/>
        </c:dLbls>
        <c:smooth val="0"/>
        <c:axId val="504315432"/>
        <c:axId val="504310336"/>
        <c:extLst>
          <c:ext xmlns:c15="http://schemas.microsoft.com/office/drawing/2012/chart" uri="{02D57815-91ED-43cb-92C2-25804820EDAC}">
            <c15:filteredLineSeries>
              <c15:ser>
                <c:idx val="1"/>
                <c:order val="1"/>
                <c:spPr>
                  <a:ln w="28575" cap="rnd">
                    <a:solidFill>
                      <a:schemeClr val="accent2"/>
                    </a:solidFill>
                    <a:round/>
                  </a:ln>
                  <a:effectLst/>
                </c:spPr>
                <c:marker>
                  <c:symbol val="circle"/>
                  <c:size val="5"/>
                  <c:spPr>
                    <a:solidFill>
                      <a:schemeClr val="accent2"/>
                    </a:solidFill>
                    <a:ln w="9525">
                      <a:solidFill>
                        <a:schemeClr val="accent2"/>
                      </a:solidFill>
                    </a:ln>
                    <a:effectLst/>
                  </c:spPr>
                </c:marker>
                <c:val>
                  <c:numRef>
                    <c:extLst>
                      <c:ext uri="{02D57815-91ED-43cb-92C2-25804820EDAC}">
                        <c15:formulaRef>
                          <c15:sqref>'3.0.6 Kust.-hyöty-yhteenveto K6'!$B$21:$K$21</c15:sqref>
                        </c15:formulaRef>
                      </c:ext>
                    </c:extLst>
                    <c:numCache>
                      <c:formatCode>#\ ##0.00\ "€"</c:formatCode>
                      <c:ptCount val="10"/>
                    </c:numCache>
                  </c:numRef>
                </c:val>
                <c:smooth val="0"/>
                <c:extLst>
                  <c:ext xmlns:c16="http://schemas.microsoft.com/office/drawing/2014/chart" uri="{C3380CC4-5D6E-409C-BE32-E72D297353CC}">
                    <c16:uniqueId val="{00000002-C863-4942-A6BB-7A7458939023}"/>
                  </c:ext>
                </c:extLst>
              </c15:ser>
            </c15:filteredLineSeries>
          </c:ext>
        </c:extLst>
      </c:lineChart>
      <c:catAx>
        <c:axId val="504315432"/>
        <c:scaling>
          <c:orientation val="minMax"/>
        </c:scaling>
        <c:delete val="0"/>
        <c:axPos val="b"/>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b" anchorCtr="0"/>
          <a:lstStyle/>
          <a:p>
            <a:pPr>
              <a:defRPr sz="900" b="0" i="0" u="none" strike="noStrike" kern="1200" baseline="0">
                <a:solidFill>
                  <a:schemeClr val="tx1">
                    <a:lumMod val="65000"/>
                    <a:lumOff val="35000"/>
                  </a:schemeClr>
                </a:solidFill>
                <a:latin typeface="+mn-lt"/>
                <a:ea typeface="+mn-ea"/>
                <a:cs typeface="+mn-cs"/>
              </a:defRPr>
            </a:pPr>
            <a:endParaRPr lang="fi-FI"/>
          </a:p>
        </c:txPr>
        <c:crossAx val="504310336"/>
        <c:crosses val="autoZero"/>
        <c:auto val="1"/>
        <c:lblAlgn val="ctr"/>
        <c:lblOffset val="100"/>
        <c:noMultiLvlLbl val="0"/>
      </c:catAx>
      <c:valAx>
        <c:axId val="504310336"/>
        <c:scaling>
          <c:orientation val="minMax"/>
        </c:scaling>
        <c:delete val="0"/>
        <c:axPos val="l"/>
        <c:majorGridlines>
          <c:spPr>
            <a:ln w="9525" cap="flat" cmpd="sng" algn="ctr">
              <a:solidFill>
                <a:schemeClr val="tx1">
                  <a:lumMod val="15000"/>
                  <a:lumOff val="85000"/>
                </a:schemeClr>
              </a:solidFill>
              <a:round/>
            </a:ln>
            <a:effectLst/>
          </c:spPr>
        </c:majorGridlines>
        <c:numFmt formatCode="#,##0\ &quot;€&quot;"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i-FI"/>
          </a:p>
        </c:txPr>
        <c:crossAx val="50431543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i-F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i-FI"/>
    </a:p>
  </c:txPr>
  <c:printSettings>
    <c:headerFooter/>
    <c:pageMargins b="0.75" l="0.7" r="0.7" t="0.75" header="0.3" footer="0.3"/>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i-FI"/>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i-FI"/>
              <a:t>Kustannukset ja hyödyt vuositasolla</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i-FI"/>
        </a:p>
      </c:txPr>
    </c:title>
    <c:autoTitleDeleted val="0"/>
    <c:plotArea>
      <c:layout/>
      <c:barChart>
        <c:barDir val="col"/>
        <c:grouping val="clustered"/>
        <c:varyColors val="0"/>
        <c:ser>
          <c:idx val="0"/>
          <c:order val="0"/>
          <c:tx>
            <c:v>Kustannukset</c:v>
          </c:tx>
          <c:spPr>
            <a:solidFill>
              <a:schemeClr val="accent1"/>
            </a:solidFill>
            <a:ln>
              <a:noFill/>
            </a:ln>
            <a:effectLst/>
          </c:spPr>
          <c:invertIfNegative val="0"/>
          <c:val>
            <c:numRef>
              <c:f>'3.0.6 Kust.-hyöty-yhteenveto K6'!$B$14:$K$14</c:f>
              <c:numCache>
                <c:formatCode>#\ ##0.00\ "€"</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1528-47AA-B229-087788160BA3}"/>
            </c:ext>
          </c:extLst>
        </c:ser>
        <c:ser>
          <c:idx val="1"/>
          <c:order val="1"/>
          <c:tx>
            <c:v>Hyötypotentiaali</c:v>
          </c:tx>
          <c:spPr>
            <a:solidFill>
              <a:schemeClr val="accent2"/>
            </a:solidFill>
            <a:ln>
              <a:noFill/>
            </a:ln>
            <a:effectLst/>
          </c:spPr>
          <c:invertIfNegative val="0"/>
          <c:val>
            <c:numRef>
              <c:f>'3.0.6 Kust.-hyöty-yhteenveto K6'!$B$18:$K$18</c:f>
              <c:numCache>
                <c:formatCode>#\ ##0.00\ "€"</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1528-47AA-B229-087788160BA3}"/>
            </c:ext>
          </c:extLst>
        </c:ser>
        <c:dLbls>
          <c:showLegendKey val="0"/>
          <c:showVal val="0"/>
          <c:showCatName val="0"/>
          <c:showSerName val="0"/>
          <c:showPercent val="0"/>
          <c:showBubbleSize val="0"/>
        </c:dLbls>
        <c:gapWidth val="200"/>
        <c:overlap val="100"/>
        <c:axId val="504315040"/>
        <c:axId val="504317784"/>
      </c:barChart>
      <c:catAx>
        <c:axId val="504315040"/>
        <c:scaling>
          <c:orientation val="minMax"/>
        </c:scaling>
        <c:delete val="0"/>
        <c:axPos val="b"/>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i-FI"/>
          </a:p>
        </c:txPr>
        <c:crossAx val="504317784"/>
        <c:crosses val="autoZero"/>
        <c:auto val="1"/>
        <c:lblAlgn val="ctr"/>
        <c:lblOffset val="100"/>
        <c:noMultiLvlLbl val="0"/>
      </c:catAx>
      <c:valAx>
        <c:axId val="504317784"/>
        <c:scaling>
          <c:orientation val="minMax"/>
        </c:scaling>
        <c:delete val="0"/>
        <c:axPos val="l"/>
        <c:majorGridlines>
          <c:spPr>
            <a:ln w="9525" cap="flat" cmpd="sng" algn="ctr">
              <a:solidFill>
                <a:schemeClr val="tx1">
                  <a:lumMod val="15000"/>
                  <a:lumOff val="85000"/>
                </a:schemeClr>
              </a:solidFill>
              <a:round/>
            </a:ln>
            <a:effectLst/>
          </c:spPr>
        </c:majorGridlines>
        <c:numFmt formatCode="#\ ##0\ &quot;€&quot;"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i-FI"/>
          </a:p>
        </c:txPr>
        <c:crossAx val="50431504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i-F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i-FI"/>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i-FI"/>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i-FI"/>
              <a:t>Kannattavuus vuositasolla ja kumulatiivisesti</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i-FI"/>
        </a:p>
      </c:txPr>
    </c:title>
    <c:autoTitleDeleted val="0"/>
    <c:plotArea>
      <c:layout/>
      <c:lineChart>
        <c:grouping val="standard"/>
        <c:varyColors val="0"/>
        <c:ser>
          <c:idx val="3"/>
          <c:order val="0"/>
          <c:tx>
            <c:v>Kannattavuus vuositasolla</c:v>
          </c:tx>
          <c:spPr>
            <a:ln w="28575" cap="rnd">
              <a:solidFill>
                <a:schemeClr val="accent4"/>
              </a:solidFill>
              <a:round/>
            </a:ln>
            <a:effectLst/>
          </c:spPr>
          <c:marker>
            <c:symbol val="none"/>
          </c:marker>
          <c:val>
            <c:numRef>
              <c:f>'3.0.6 Kust.-hyöty-yhteenveto K6'!$B$55:$K$55</c:f>
              <c:numCache>
                <c:formatCode>#\ ##0.00\ "€"</c:formatCode>
                <c:ptCount val="10"/>
                <c:pt idx="0">
                  <c:v>0</c:v>
                </c:pt>
                <c:pt idx="1">
                  <c:v>0</c:v>
                </c:pt>
                <c:pt idx="2">
                  <c:v>0</c:v>
                </c:pt>
                <c:pt idx="3">
                  <c:v>0</c:v>
                </c:pt>
                <c:pt idx="4">
                  <c:v>0</c:v>
                </c:pt>
                <c:pt idx="5">
                  <c:v>0</c:v>
                </c:pt>
                <c:pt idx="6">
                  <c:v>0</c:v>
                </c:pt>
                <c:pt idx="7">
                  <c:v>0</c:v>
                </c:pt>
                <c:pt idx="8">
                  <c:v>0</c:v>
                </c:pt>
                <c:pt idx="9">
                  <c:v>0</c:v>
                </c:pt>
              </c:numCache>
            </c:numRef>
          </c:val>
          <c:smooth val="0"/>
          <c:extLst>
            <c:ext xmlns:c16="http://schemas.microsoft.com/office/drawing/2014/chart" uri="{C3380CC4-5D6E-409C-BE32-E72D297353CC}">
              <c16:uniqueId val="{00000000-3266-4ED2-9814-08D0D2B9D874}"/>
            </c:ext>
          </c:extLst>
        </c:ser>
        <c:ser>
          <c:idx val="4"/>
          <c:order val="1"/>
          <c:tx>
            <c:v>Kumulatiivinen kannattavuus</c:v>
          </c:tx>
          <c:spPr>
            <a:ln w="28575" cap="rnd">
              <a:solidFill>
                <a:schemeClr val="accent5"/>
              </a:solidFill>
              <a:round/>
            </a:ln>
            <a:effectLst/>
          </c:spPr>
          <c:marker>
            <c:symbol val="none"/>
          </c:marker>
          <c:val>
            <c:numRef>
              <c:f>'3.0.6 Kust.-hyöty-yhteenveto K6'!$B$57:$K$57</c:f>
              <c:numCache>
                <c:formatCode>#\ ##0.00\ "€"</c:formatCode>
                <c:ptCount val="10"/>
                <c:pt idx="0">
                  <c:v>0</c:v>
                </c:pt>
                <c:pt idx="1">
                  <c:v>0</c:v>
                </c:pt>
                <c:pt idx="2">
                  <c:v>0</c:v>
                </c:pt>
                <c:pt idx="3">
                  <c:v>0</c:v>
                </c:pt>
                <c:pt idx="4">
                  <c:v>0</c:v>
                </c:pt>
                <c:pt idx="5">
                  <c:v>0</c:v>
                </c:pt>
                <c:pt idx="6">
                  <c:v>0</c:v>
                </c:pt>
                <c:pt idx="7">
                  <c:v>0</c:v>
                </c:pt>
                <c:pt idx="8">
                  <c:v>0</c:v>
                </c:pt>
                <c:pt idx="9">
                  <c:v>0</c:v>
                </c:pt>
              </c:numCache>
            </c:numRef>
          </c:val>
          <c:smooth val="0"/>
          <c:extLst>
            <c:ext xmlns:c16="http://schemas.microsoft.com/office/drawing/2014/chart" uri="{C3380CC4-5D6E-409C-BE32-E72D297353CC}">
              <c16:uniqueId val="{00000001-3266-4ED2-9814-08D0D2B9D874}"/>
            </c:ext>
          </c:extLst>
        </c:ser>
        <c:dLbls>
          <c:showLegendKey val="0"/>
          <c:showVal val="0"/>
          <c:showCatName val="0"/>
          <c:showSerName val="0"/>
          <c:showPercent val="0"/>
          <c:showBubbleSize val="0"/>
        </c:dLbls>
        <c:smooth val="0"/>
        <c:axId val="504310728"/>
        <c:axId val="504313864"/>
        <c:extLst/>
      </c:lineChart>
      <c:catAx>
        <c:axId val="504310728"/>
        <c:scaling>
          <c:orientation val="minMax"/>
        </c:scaling>
        <c:delete val="0"/>
        <c:axPos val="b"/>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b" anchorCtr="0"/>
          <a:lstStyle/>
          <a:p>
            <a:pPr>
              <a:defRPr sz="900" b="0" i="0" u="none" strike="noStrike" kern="1200" baseline="0">
                <a:solidFill>
                  <a:schemeClr val="tx1">
                    <a:lumMod val="65000"/>
                    <a:lumOff val="35000"/>
                  </a:schemeClr>
                </a:solidFill>
                <a:latin typeface="+mn-lt"/>
                <a:ea typeface="+mn-ea"/>
                <a:cs typeface="+mn-cs"/>
              </a:defRPr>
            </a:pPr>
            <a:endParaRPr lang="fi-FI"/>
          </a:p>
        </c:txPr>
        <c:crossAx val="504313864"/>
        <c:crosses val="autoZero"/>
        <c:auto val="1"/>
        <c:lblAlgn val="ctr"/>
        <c:lblOffset val="100"/>
        <c:noMultiLvlLbl val="0"/>
      </c:catAx>
      <c:valAx>
        <c:axId val="504313864"/>
        <c:scaling>
          <c:orientation val="minMax"/>
        </c:scaling>
        <c:delete val="0"/>
        <c:axPos val="l"/>
        <c:majorGridlines>
          <c:spPr>
            <a:ln w="9525" cap="flat" cmpd="sng" algn="ctr">
              <a:solidFill>
                <a:schemeClr val="tx1">
                  <a:lumMod val="15000"/>
                  <a:lumOff val="85000"/>
                </a:schemeClr>
              </a:solidFill>
              <a:round/>
            </a:ln>
            <a:effectLst/>
          </c:spPr>
        </c:majorGridlines>
        <c:numFmt formatCode="#,##0\ &quot;€&quot;"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i-FI"/>
          </a:p>
        </c:txPr>
        <c:crossAx val="50431072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i-F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i-FI"/>
    </a:p>
  </c:txPr>
  <c:printSettings>
    <c:headerFooter/>
    <c:pageMargins b="0.75" l="0.7" r="0.7" t="0.75" header="0.3" footer="0.3"/>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i-FI"/>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i-FI"/>
              <a:t>Kannattavuus vuositasolla ja kumulatiivisesti</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i-FI"/>
        </a:p>
      </c:txPr>
    </c:title>
    <c:autoTitleDeleted val="0"/>
    <c:plotArea>
      <c:layout/>
      <c:lineChart>
        <c:grouping val="standard"/>
        <c:varyColors val="0"/>
        <c:ser>
          <c:idx val="0"/>
          <c:order val="0"/>
          <c:tx>
            <c:v>Kannattavuus vuositasolla (nopea)</c:v>
          </c:tx>
          <c:spPr>
            <a:ln w="28575" cap="rnd">
              <a:solidFill>
                <a:srgbClr val="00B0F0"/>
              </a:solidFill>
              <a:round/>
            </a:ln>
            <a:effectLst/>
          </c:spPr>
          <c:marker>
            <c:symbol val="none"/>
          </c:marker>
          <c:val>
            <c:numRef>
              <c:f>'3.0.6 Kust.-hyöty-yhteenveto K6'!$B$20:$K$20</c:f>
              <c:numCache>
                <c:formatCode>#\ ##0.00\ "€"</c:formatCode>
                <c:ptCount val="10"/>
                <c:pt idx="0">
                  <c:v>0</c:v>
                </c:pt>
                <c:pt idx="1">
                  <c:v>0</c:v>
                </c:pt>
                <c:pt idx="2">
                  <c:v>0</c:v>
                </c:pt>
                <c:pt idx="3">
                  <c:v>0</c:v>
                </c:pt>
                <c:pt idx="4">
                  <c:v>0</c:v>
                </c:pt>
                <c:pt idx="5">
                  <c:v>0</c:v>
                </c:pt>
                <c:pt idx="6">
                  <c:v>0</c:v>
                </c:pt>
                <c:pt idx="7">
                  <c:v>0</c:v>
                </c:pt>
                <c:pt idx="8">
                  <c:v>0</c:v>
                </c:pt>
                <c:pt idx="9">
                  <c:v>0</c:v>
                </c:pt>
              </c:numCache>
            </c:numRef>
          </c:val>
          <c:smooth val="0"/>
          <c:extLst>
            <c:ext xmlns:c16="http://schemas.microsoft.com/office/drawing/2014/chart" uri="{C3380CC4-5D6E-409C-BE32-E72D297353CC}">
              <c16:uniqueId val="{00000000-326A-453C-A241-B2AB7E300B3D}"/>
            </c:ext>
          </c:extLst>
        </c:ser>
        <c:ser>
          <c:idx val="2"/>
          <c:order val="1"/>
          <c:tx>
            <c:v>Kumulatiivinen kannattavuus (nopea)</c:v>
          </c:tx>
          <c:spPr>
            <a:ln w="28575" cap="rnd">
              <a:solidFill>
                <a:srgbClr val="92D050"/>
              </a:solidFill>
              <a:round/>
            </a:ln>
            <a:effectLst/>
          </c:spPr>
          <c:marker>
            <c:symbol val="none"/>
          </c:marker>
          <c:val>
            <c:numRef>
              <c:f>'3.0.6 Kust.-hyöty-yhteenveto K6'!$B$22:$K$22</c:f>
              <c:numCache>
                <c:formatCode>#\ ##0.00\ "€"</c:formatCode>
                <c:ptCount val="10"/>
                <c:pt idx="0">
                  <c:v>0</c:v>
                </c:pt>
                <c:pt idx="1">
                  <c:v>0</c:v>
                </c:pt>
                <c:pt idx="2">
                  <c:v>0</c:v>
                </c:pt>
                <c:pt idx="3">
                  <c:v>0</c:v>
                </c:pt>
                <c:pt idx="4">
                  <c:v>0</c:v>
                </c:pt>
                <c:pt idx="5">
                  <c:v>0</c:v>
                </c:pt>
                <c:pt idx="6">
                  <c:v>0</c:v>
                </c:pt>
                <c:pt idx="7">
                  <c:v>0</c:v>
                </c:pt>
                <c:pt idx="8">
                  <c:v>0</c:v>
                </c:pt>
                <c:pt idx="9">
                  <c:v>0</c:v>
                </c:pt>
              </c:numCache>
            </c:numRef>
          </c:val>
          <c:smooth val="0"/>
          <c:extLst>
            <c:ext xmlns:c16="http://schemas.microsoft.com/office/drawing/2014/chart" uri="{C3380CC4-5D6E-409C-BE32-E72D297353CC}">
              <c16:uniqueId val="{00000001-326A-453C-A241-B2AB7E300B3D}"/>
            </c:ext>
          </c:extLst>
        </c:ser>
        <c:ser>
          <c:idx val="1"/>
          <c:order val="2"/>
          <c:tx>
            <c:v>Kannattavuus vuositasolla (hidas)</c:v>
          </c:tx>
          <c:spPr>
            <a:ln w="28575" cap="rnd">
              <a:solidFill>
                <a:schemeClr val="accent2"/>
              </a:solidFill>
              <a:round/>
            </a:ln>
            <a:effectLst/>
          </c:spPr>
          <c:marker>
            <c:symbol val="none"/>
          </c:marker>
          <c:val>
            <c:numRef>
              <c:f>'3.0.6 Kust.-hyöty-yhteenveto K6'!$B$55:$K$55</c:f>
              <c:numCache>
                <c:formatCode>#\ ##0.00\ "€"</c:formatCode>
                <c:ptCount val="10"/>
                <c:pt idx="0">
                  <c:v>0</c:v>
                </c:pt>
                <c:pt idx="1">
                  <c:v>0</c:v>
                </c:pt>
                <c:pt idx="2">
                  <c:v>0</c:v>
                </c:pt>
                <c:pt idx="3">
                  <c:v>0</c:v>
                </c:pt>
                <c:pt idx="4">
                  <c:v>0</c:v>
                </c:pt>
                <c:pt idx="5">
                  <c:v>0</c:v>
                </c:pt>
                <c:pt idx="6">
                  <c:v>0</c:v>
                </c:pt>
                <c:pt idx="7">
                  <c:v>0</c:v>
                </c:pt>
                <c:pt idx="8">
                  <c:v>0</c:v>
                </c:pt>
                <c:pt idx="9">
                  <c:v>0</c:v>
                </c:pt>
              </c:numCache>
            </c:numRef>
          </c:val>
          <c:smooth val="0"/>
          <c:extLst>
            <c:ext xmlns:c16="http://schemas.microsoft.com/office/drawing/2014/chart" uri="{C3380CC4-5D6E-409C-BE32-E72D297353CC}">
              <c16:uniqueId val="{00000002-326A-453C-A241-B2AB7E300B3D}"/>
            </c:ext>
          </c:extLst>
        </c:ser>
        <c:ser>
          <c:idx val="3"/>
          <c:order val="3"/>
          <c:tx>
            <c:v>Kumulatiivinen kannattavuus (hidas)</c:v>
          </c:tx>
          <c:spPr>
            <a:ln w="28575" cap="rnd">
              <a:solidFill>
                <a:schemeClr val="accent4"/>
              </a:solidFill>
              <a:round/>
            </a:ln>
            <a:effectLst/>
          </c:spPr>
          <c:marker>
            <c:symbol val="none"/>
          </c:marker>
          <c:val>
            <c:numRef>
              <c:f>'3.0.6 Kust.-hyöty-yhteenveto K6'!$B$57:$K$57</c:f>
              <c:numCache>
                <c:formatCode>#\ ##0.00\ "€"</c:formatCode>
                <c:ptCount val="10"/>
                <c:pt idx="0">
                  <c:v>0</c:v>
                </c:pt>
                <c:pt idx="1">
                  <c:v>0</c:v>
                </c:pt>
                <c:pt idx="2">
                  <c:v>0</c:v>
                </c:pt>
                <c:pt idx="3">
                  <c:v>0</c:v>
                </c:pt>
                <c:pt idx="4">
                  <c:v>0</c:v>
                </c:pt>
                <c:pt idx="5">
                  <c:v>0</c:v>
                </c:pt>
                <c:pt idx="6">
                  <c:v>0</c:v>
                </c:pt>
                <c:pt idx="7">
                  <c:v>0</c:v>
                </c:pt>
                <c:pt idx="8">
                  <c:v>0</c:v>
                </c:pt>
                <c:pt idx="9">
                  <c:v>0</c:v>
                </c:pt>
              </c:numCache>
            </c:numRef>
          </c:val>
          <c:smooth val="0"/>
          <c:extLst>
            <c:ext xmlns:c16="http://schemas.microsoft.com/office/drawing/2014/chart" uri="{C3380CC4-5D6E-409C-BE32-E72D297353CC}">
              <c16:uniqueId val="{00000003-326A-453C-A241-B2AB7E300B3D}"/>
            </c:ext>
          </c:extLst>
        </c:ser>
        <c:dLbls>
          <c:showLegendKey val="0"/>
          <c:showVal val="0"/>
          <c:showCatName val="0"/>
          <c:showSerName val="0"/>
          <c:showPercent val="0"/>
          <c:showBubbleSize val="0"/>
        </c:dLbls>
        <c:smooth val="0"/>
        <c:axId val="504317000"/>
        <c:axId val="504311120"/>
        <c:extLst/>
      </c:lineChart>
      <c:catAx>
        <c:axId val="504317000"/>
        <c:scaling>
          <c:orientation val="minMax"/>
        </c:scaling>
        <c:delete val="0"/>
        <c:axPos val="b"/>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b" anchorCtr="0"/>
          <a:lstStyle/>
          <a:p>
            <a:pPr>
              <a:defRPr sz="900" b="0" i="0" u="none" strike="noStrike" kern="1200" baseline="0">
                <a:solidFill>
                  <a:schemeClr val="tx1">
                    <a:lumMod val="65000"/>
                    <a:lumOff val="35000"/>
                  </a:schemeClr>
                </a:solidFill>
                <a:latin typeface="+mn-lt"/>
                <a:ea typeface="+mn-ea"/>
                <a:cs typeface="+mn-cs"/>
              </a:defRPr>
            </a:pPr>
            <a:endParaRPr lang="fi-FI"/>
          </a:p>
        </c:txPr>
        <c:crossAx val="504311120"/>
        <c:crosses val="autoZero"/>
        <c:auto val="1"/>
        <c:lblAlgn val="ctr"/>
        <c:lblOffset val="100"/>
        <c:noMultiLvlLbl val="0"/>
      </c:catAx>
      <c:valAx>
        <c:axId val="504311120"/>
        <c:scaling>
          <c:orientation val="minMax"/>
        </c:scaling>
        <c:delete val="0"/>
        <c:axPos val="l"/>
        <c:majorGridlines>
          <c:spPr>
            <a:ln w="9525" cap="flat" cmpd="sng" algn="ctr">
              <a:solidFill>
                <a:schemeClr val="tx1">
                  <a:lumMod val="15000"/>
                  <a:lumOff val="85000"/>
                </a:schemeClr>
              </a:solidFill>
              <a:round/>
            </a:ln>
            <a:effectLst/>
          </c:spPr>
        </c:majorGridlines>
        <c:numFmt formatCode="#,##0\ &quot;€&quot;"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i-FI"/>
          </a:p>
        </c:txPr>
        <c:crossAx val="50431700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i-F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i-FI"/>
    </a:p>
  </c:txPr>
  <c:printSettings>
    <c:headerFooter/>
    <c:pageMargins b="0.75" l="0.7" r="0.7" t="0.75" header="0.3" footer="0.3"/>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i-FI"/>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i-FI"/>
              <a:t>Kustannukset</a:t>
            </a:r>
            <a:r>
              <a:rPr lang="fi-FI" baseline="0"/>
              <a:t> ja hyödyt vuositasolla</a:t>
            </a:r>
            <a:endParaRPr lang="fi-FI"/>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i-FI"/>
        </a:p>
      </c:txPr>
    </c:title>
    <c:autoTitleDeleted val="0"/>
    <c:plotArea>
      <c:layout/>
      <c:barChart>
        <c:barDir val="col"/>
        <c:grouping val="clustered"/>
        <c:varyColors val="0"/>
        <c:ser>
          <c:idx val="0"/>
          <c:order val="0"/>
          <c:tx>
            <c:v>Kustannukset</c:v>
          </c:tx>
          <c:spPr>
            <a:solidFill>
              <a:schemeClr val="accent1"/>
            </a:solidFill>
            <a:ln>
              <a:noFill/>
            </a:ln>
            <a:effectLst/>
          </c:spPr>
          <c:invertIfNegative val="0"/>
          <c:val>
            <c:numRef>
              <c:f>'3.0.6 Kust.-hyöty-yhteenveto K6'!$B$14:$K$14</c:f>
              <c:numCache>
                <c:formatCode>#\ ##0.00\ "€"</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F925-478C-9886-4B407F8C84D5}"/>
            </c:ext>
          </c:extLst>
        </c:ser>
        <c:ser>
          <c:idx val="1"/>
          <c:order val="1"/>
          <c:tx>
            <c:v>Hyötypotentiaali (nopea)</c:v>
          </c:tx>
          <c:spPr>
            <a:solidFill>
              <a:schemeClr val="accent2"/>
            </a:solidFill>
            <a:ln>
              <a:noFill/>
            </a:ln>
            <a:effectLst/>
          </c:spPr>
          <c:invertIfNegative val="0"/>
          <c:val>
            <c:numRef>
              <c:f>'3.0.6 Kust.-hyöty-yhteenveto K6'!$B$18:$K$18</c:f>
              <c:numCache>
                <c:formatCode>#\ ##0.00\ "€"</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F925-478C-9886-4B407F8C84D5}"/>
            </c:ext>
          </c:extLst>
        </c:ser>
        <c:ser>
          <c:idx val="2"/>
          <c:order val="2"/>
          <c:tx>
            <c:v>Hyötypotentaali (hidas)</c:v>
          </c:tx>
          <c:spPr>
            <a:solidFill>
              <a:schemeClr val="accent3"/>
            </a:solidFill>
            <a:ln>
              <a:noFill/>
            </a:ln>
            <a:effectLst/>
          </c:spPr>
          <c:invertIfNegative val="0"/>
          <c:val>
            <c:numRef>
              <c:f>'3.0.6 Kust.-hyöty-yhteenveto K6'!$B$53:$K$53</c:f>
              <c:numCache>
                <c:formatCode>#\ ##0.00\ "€"</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F925-478C-9886-4B407F8C84D5}"/>
            </c:ext>
          </c:extLst>
        </c:ser>
        <c:dLbls>
          <c:showLegendKey val="0"/>
          <c:showVal val="0"/>
          <c:showCatName val="0"/>
          <c:showSerName val="0"/>
          <c:showPercent val="0"/>
          <c:showBubbleSize val="0"/>
        </c:dLbls>
        <c:gapWidth val="200"/>
        <c:axId val="504307592"/>
        <c:axId val="504311512"/>
      </c:barChart>
      <c:catAx>
        <c:axId val="504307592"/>
        <c:scaling>
          <c:orientation val="minMax"/>
        </c:scaling>
        <c:delete val="0"/>
        <c:axPos val="b"/>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i-FI"/>
          </a:p>
        </c:txPr>
        <c:crossAx val="504311512"/>
        <c:crosses val="autoZero"/>
        <c:auto val="1"/>
        <c:lblAlgn val="ctr"/>
        <c:lblOffset val="100"/>
        <c:noMultiLvlLbl val="0"/>
      </c:catAx>
      <c:valAx>
        <c:axId val="504311512"/>
        <c:scaling>
          <c:orientation val="minMax"/>
        </c:scaling>
        <c:delete val="0"/>
        <c:axPos val="l"/>
        <c:majorGridlines>
          <c:spPr>
            <a:ln w="9525" cap="flat" cmpd="sng" algn="ctr">
              <a:solidFill>
                <a:schemeClr val="tx1">
                  <a:lumMod val="15000"/>
                  <a:lumOff val="85000"/>
                </a:schemeClr>
              </a:solidFill>
              <a:round/>
            </a:ln>
            <a:effectLst/>
          </c:spPr>
        </c:majorGridlines>
        <c:numFmt formatCode="#\ ##0\ &quot;€&quot;"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i-FI"/>
          </a:p>
        </c:txPr>
        <c:crossAx val="50430759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i-FI"/>
        </a:p>
      </c:txPr>
    </c:legend>
    <c:plotVisOnly val="1"/>
    <c:dispBlanksAs val="gap"/>
    <c:showDLblsOverMax val="0"/>
  </c:chart>
  <c:spPr>
    <a:solidFill>
      <a:schemeClr val="bg1"/>
    </a:solidFill>
    <a:ln w="9525" cap="flat" cmpd="sng" algn="ctr">
      <a:solidFill>
        <a:schemeClr val="bg2"/>
      </a:solidFill>
      <a:round/>
    </a:ln>
    <a:effectLst/>
  </c:spPr>
  <c:txPr>
    <a:bodyPr/>
    <a:lstStyle/>
    <a:p>
      <a:pPr>
        <a:defRPr/>
      </a:pPr>
      <a:endParaRPr lang="fi-FI"/>
    </a:p>
  </c:txPr>
  <c:printSettings>
    <c:headerFooter/>
    <c:pageMargins b="0.75" l="0.7" r="0.7" t="0.75" header="0.3" footer="0.3"/>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i-FI"/>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i-FI"/>
              <a:t>Kustannukset ja hyödyt vuositasolla</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i-FI"/>
        </a:p>
      </c:txPr>
    </c:title>
    <c:autoTitleDeleted val="0"/>
    <c:plotArea>
      <c:layout/>
      <c:barChart>
        <c:barDir val="col"/>
        <c:grouping val="clustered"/>
        <c:varyColors val="0"/>
        <c:ser>
          <c:idx val="0"/>
          <c:order val="0"/>
          <c:tx>
            <c:v>Kustannukset</c:v>
          </c:tx>
          <c:spPr>
            <a:solidFill>
              <a:schemeClr val="accent1"/>
            </a:solidFill>
            <a:ln>
              <a:noFill/>
            </a:ln>
            <a:effectLst/>
          </c:spPr>
          <c:invertIfNegative val="0"/>
          <c:val>
            <c:numRef>
              <c:f>'3.0.6 Kust.-hyöty-yhteenveto K6'!$B$49:$K$49</c:f>
              <c:numCache>
                <c:formatCode>#\ ##0.00\ "€"</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37DC-460D-8937-E0C94AD82821}"/>
            </c:ext>
          </c:extLst>
        </c:ser>
        <c:ser>
          <c:idx val="1"/>
          <c:order val="1"/>
          <c:tx>
            <c:v>Hyötypotentiaali</c:v>
          </c:tx>
          <c:spPr>
            <a:solidFill>
              <a:schemeClr val="accent2"/>
            </a:solidFill>
            <a:ln>
              <a:noFill/>
            </a:ln>
            <a:effectLst/>
          </c:spPr>
          <c:invertIfNegative val="0"/>
          <c:val>
            <c:numRef>
              <c:f>'3.0.6 Kust.-hyöty-yhteenveto K6'!$B$53:$K$53</c:f>
              <c:numCache>
                <c:formatCode>#\ ##0.00\ "€"</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37DC-460D-8937-E0C94AD82821}"/>
            </c:ext>
          </c:extLst>
        </c:ser>
        <c:dLbls>
          <c:showLegendKey val="0"/>
          <c:showVal val="0"/>
          <c:showCatName val="0"/>
          <c:showSerName val="0"/>
          <c:showPercent val="0"/>
          <c:showBubbleSize val="0"/>
        </c:dLbls>
        <c:gapWidth val="200"/>
        <c:overlap val="100"/>
        <c:axId val="504318176"/>
        <c:axId val="504308376"/>
      </c:barChart>
      <c:catAx>
        <c:axId val="504318176"/>
        <c:scaling>
          <c:orientation val="minMax"/>
        </c:scaling>
        <c:delete val="0"/>
        <c:axPos val="b"/>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i-FI"/>
          </a:p>
        </c:txPr>
        <c:crossAx val="504308376"/>
        <c:crosses val="autoZero"/>
        <c:auto val="1"/>
        <c:lblAlgn val="ctr"/>
        <c:lblOffset val="100"/>
        <c:noMultiLvlLbl val="0"/>
      </c:catAx>
      <c:valAx>
        <c:axId val="504308376"/>
        <c:scaling>
          <c:orientation val="minMax"/>
        </c:scaling>
        <c:delete val="0"/>
        <c:axPos val="l"/>
        <c:majorGridlines>
          <c:spPr>
            <a:ln w="9525" cap="flat" cmpd="sng" algn="ctr">
              <a:solidFill>
                <a:schemeClr val="tx1">
                  <a:lumMod val="15000"/>
                  <a:lumOff val="85000"/>
                </a:schemeClr>
              </a:solidFill>
              <a:round/>
            </a:ln>
            <a:effectLst/>
          </c:spPr>
        </c:majorGridlines>
        <c:numFmt formatCode="#\ ##0\ &quot;€&quot;"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i-FI"/>
          </a:p>
        </c:txPr>
        <c:crossAx val="50431817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i-F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i-FI"/>
    </a:p>
  </c:txPr>
  <c:printSettings>
    <c:headerFooter/>
    <c:pageMargins b="0.75" l="0.7" r="0.7" t="0.75" header="0.3" footer="0.3"/>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i-FI"/>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i-FI"/>
              <a:t>Kannattavuus vuositasolla ja kumulatiivisesti</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i-FI"/>
        </a:p>
      </c:txPr>
    </c:title>
    <c:autoTitleDeleted val="0"/>
    <c:plotArea>
      <c:layout/>
      <c:lineChart>
        <c:grouping val="standard"/>
        <c:varyColors val="0"/>
        <c:ser>
          <c:idx val="0"/>
          <c:order val="0"/>
          <c:tx>
            <c:v>Kannattavuus vuositasolla</c:v>
          </c:tx>
          <c:spPr>
            <a:ln w="28575" cap="rnd">
              <a:solidFill>
                <a:srgbClr val="00B0F0"/>
              </a:solidFill>
              <a:round/>
            </a:ln>
            <a:effectLst/>
          </c:spPr>
          <c:marker>
            <c:symbol val="none"/>
          </c:marker>
          <c:val>
            <c:numRef>
              <c:f>'3.0.7 Kust.-hyöty-yhteenveto K7'!$B$20:$K$20</c:f>
              <c:numCache>
                <c:formatCode>#\ ##0.00\ "€"</c:formatCode>
                <c:ptCount val="10"/>
                <c:pt idx="0">
                  <c:v>0</c:v>
                </c:pt>
                <c:pt idx="1">
                  <c:v>0</c:v>
                </c:pt>
                <c:pt idx="2">
                  <c:v>0</c:v>
                </c:pt>
                <c:pt idx="3">
                  <c:v>0</c:v>
                </c:pt>
                <c:pt idx="4">
                  <c:v>0</c:v>
                </c:pt>
                <c:pt idx="5">
                  <c:v>0</c:v>
                </c:pt>
                <c:pt idx="6">
                  <c:v>0</c:v>
                </c:pt>
                <c:pt idx="7">
                  <c:v>0</c:v>
                </c:pt>
                <c:pt idx="8">
                  <c:v>0</c:v>
                </c:pt>
                <c:pt idx="9">
                  <c:v>0</c:v>
                </c:pt>
              </c:numCache>
            </c:numRef>
          </c:val>
          <c:smooth val="0"/>
          <c:extLst>
            <c:ext xmlns:c16="http://schemas.microsoft.com/office/drawing/2014/chart" uri="{C3380CC4-5D6E-409C-BE32-E72D297353CC}">
              <c16:uniqueId val="{00000000-EBB4-4DB9-93C3-1AEE5171C64E}"/>
            </c:ext>
          </c:extLst>
        </c:ser>
        <c:ser>
          <c:idx val="2"/>
          <c:order val="2"/>
          <c:tx>
            <c:v>Kumulatiivinen kannattavuus</c:v>
          </c:tx>
          <c:spPr>
            <a:ln w="28575" cap="rnd">
              <a:solidFill>
                <a:srgbClr val="92D050"/>
              </a:solidFill>
              <a:round/>
            </a:ln>
            <a:effectLst/>
          </c:spPr>
          <c:marker>
            <c:symbol val="none"/>
          </c:marker>
          <c:val>
            <c:numRef>
              <c:f>'3.0.7 Kust.-hyöty-yhteenveto K7'!$B$22:$K$22</c:f>
              <c:numCache>
                <c:formatCode>#\ ##0.00\ "€"</c:formatCode>
                <c:ptCount val="10"/>
                <c:pt idx="0">
                  <c:v>0</c:v>
                </c:pt>
                <c:pt idx="1">
                  <c:v>0</c:v>
                </c:pt>
                <c:pt idx="2">
                  <c:v>0</c:v>
                </c:pt>
                <c:pt idx="3">
                  <c:v>0</c:v>
                </c:pt>
                <c:pt idx="4">
                  <c:v>0</c:v>
                </c:pt>
                <c:pt idx="5">
                  <c:v>0</c:v>
                </c:pt>
                <c:pt idx="6">
                  <c:v>0</c:v>
                </c:pt>
                <c:pt idx="7">
                  <c:v>0</c:v>
                </c:pt>
                <c:pt idx="8">
                  <c:v>0</c:v>
                </c:pt>
                <c:pt idx="9">
                  <c:v>0</c:v>
                </c:pt>
              </c:numCache>
            </c:numRef>
          </c:val>
          <c:smooth val="0"/>
          <c:extLst>
            <c:ext xmlns:c16="http://schemas.microsoft.com/office/drawing/2014/chart" uri="{C3380CC4-5D6E-409C-BE32-E72D297353CC}">
              <c16:uniqueId val="{00000001-EBB4-4DB9-93C3-1AEE5171C64E}"/>
            </c:ext>
          </c:extLst>
        </c:ser>
        <c:dLbls>
          <c:showLegendKey val="0"/>
          <c:showVal val="0"/>
          <c:showCatName val="0"/>
          <c:showSerName val="0"/>
          <c:showPercent val="0"/>
          <c:showBubbleSize val="0"/>
        </c:dLbls>
        <c:smooth val="0"/>
        <c:axId val="504315432"/>
        <c:axId val="504310336"/>
        <c:extLst>
          <c:ext xmlns:c15="http://schemas.microsoft.com/office/drawing/2012/chart" uri="{02D57815-91ED-43cb-92C2-25804820EDAC}">
            <c15:filteredLineSeries>
              <c15:ser>
                <c:idx val="1"/>
                <c:order val="1"/>
                <c:spPr>
                  <a:ln w="28575" cap="rnd">
                    <a:solidFill>
                      <a:schemeClr val="accent2"/>
                    </a:solidFill>
                    <a:round/>
                  </a:ln>
                  <a:effectLst/>
                </c:spPr>
                <c:marker>
                  <c:symbol val="circle"/>
                  <c:size val="5"/>
                  <c:spPr>
                    <a:solidFill>
                      <a:schemeClr val="accent2"/>
                    </a:solidFill>
                    <a:ln w="9525">
                      <a:solidFill>
                        <a:schemeClr val="accent2"/>
                      </a:solidFill>
                    </a:ln>
                    <a:effectLst/>
                  </c:spPr>
                </c:marker>
                <c:val>
                  <c:numRef>
                    <c:extLst>
                      <c:ext uri="{02D57815-91ED-43cb-92C2-25804820EDAC}">
                        <c15:formulaRef>
                          <c15:sqref>'3.0.7 Kust.-hyöty-yhteenveto K7'!$B$21:$K$21</c15:sqref>
                        </c15:formulaRef>
                      </c:ext>
                    </c:extLst>
                    <c:numCache>
                      <c:formatCode>#\ ##0.00\ "€"</c:formatCode>
                      <c:ptCount val="10"/>
                    </c:numCache>
                  </c:numRef>
                </c:val>
                <c:smooth val="0"/>
                <c:extLst>
                  <c:ext xmlns:c16="http://schemas.microsoft.com/office/drawing/2014/chart" uri="{C3380CC4-5D6E-409C-BE32-E72D297353CC}">
                    <c16:uniqueId val="{00000002-EBB4-4DB9-93C3-1AEE5171C64E}"/>
                  </c:ext>
                </c:extLst>
              </c15:ser>
            </c15:filteredLineSeries>
          </c:ext>
        </c:extLst>
      </c:lineChart>
      <c:catAx>
        <c:axId val="504315432"/>
        <c:scaling>
          <c:orientation val="minMax"/>
        </c:scaling>
        <c:delete val="0"/>
        <c:axPos val="b"/>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b" anchorCtr="0"/>
          <a:lstStyle/>
          <a:p>
            <a:pPr>
              <a:defRPr sz="900" b="0" i="0" u="none" strike="noStrike" kern="1200" baseline="0">
                <a:solidFill>
                  <a:schemeClr val="tx1">
                    <a:lumMod val="65000"/>
                    <a:lumOff val="35000"/>
                  </a:schemeClr>
                </a:solidFill>
                <a:latin typeface="+mn-lt"/>
                <a:ea typeface="+mn-ea"/>
                <a:cs typeface="+mn-cs"/>
              </a:defRPr>
            </a:pPr>
            <a:endParaRPr lang="fi-FI"/>
          </a:p>
        </c:txPr>
        <c:crossAx val="504310336"/>
        <c:crosses val="autoZero"/>
        <c:auto val="1"/>
        <c:lblAlgn val="ctr"/>
        <c:lblOffset val="100"/>
        <c:noMultiLvlLbl val="0"/>
      </c:catAx>
      <c:valAx>
        <c:axId val="504310336"/>
        <c:scaling>
          <c:orientation val="minMax"/>
        </c:scaling>
        <c:delete val="0"/>
        <c:axPos val="l"/>
        <c:majorGridlines>
          <c:spPr>
            <a:ln w="9525" cap="flat" cmpd="sng" algn="ctr">
              <a:solidFill>
                <a:schemeClr val="tx1">
                  <a:lumMod val="15000"/>
                  <a:lumOff val="85000"/>
                </a:schemeClr>
              </a:solidFill>
              <a:round/>
            </a:ln>
            <a:effectLst/>
          </c:spPr>
        </c:majorGridlines>
        <c:numFmt formatCode="#,##0\ &quot;€&quot;"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i-FI"/>
          </a:p>
        </c:txPr>
        <c:crossAx val="50431543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i-F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i-FI"/>
    </a:p>
  </c:txPr>
  <c:printSettings>
    <c:headerFooter/>
    <c:pageMargins b="0.75" l="0.7" r="0.7" t="0.75" header="0.3" footer="0.3"/>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i-FI"/>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i-FI"/>
              <a:t>Kustannukset ja hyödyt vuositasolla</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i-FI"/>
        </a:p>
      </c:txPr>
    </c:title>
    <c:autoTitleDeleted val="0"/>
    <c:plotArea>
      <c:layout/>
      <c:barChart>
        <c:barDir val="col"/>
        <c:grouping val="clustered"/>
        <c:varyColors val="0"/>
        <c:ser>
          <c:idx val="0"/>
          <c:order val="0"/>
          <c:tx>
            <c:v>Kustannukset</c:v>
          </c:tx>
          <c:spPr>
            <a:solidFill>
              <a:schemeClr val="accent1"/>
            </a:solidFill>
            <a:ln>
              <a:noFill/>
            </a:ln>
            <a:effectLst/>
          </c:spPr>
          <c:invertIfNegative val="0"/>
          <c:val>
            <c:numRef>
              <c:f>'3.0.7 Kust.-hyöty-yhteenveto K7'!$B$14:$K$14</c:f>
              <c:numCache>
                <c:formatCode>#\ ##0.00\ "€"</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E984-45A9-9D60-E6DFEC11952F}"/>
            </c:ext>
          </c:extLst>
        </c:ser>
        <c:ser>
          <c:idx val="1"/>
          <c:order val="1"/>
          <c:tx>
            <c:v>Hyötypotentiaali</c:v>
          </c:tx>
          <c:spPr>
            <a:solidFill>
              <a:schemeClr val="accent2"/>
            </a:solidFill>
            <a:ln>
              <a:noFill/>
            </a:ln>
            <a:effectLst/>
          </c:spPr>
          <c:invertIfNegative val="0"/>
          <c:val>
            <c:numRef>
              <c:f>'3.0.7 Kust.-hyöty-yhteenveto K7'!$B$18:$K$18</c:f>
              <c:numCache>
                <c:formatCode>#\ ##0.00\ "€"</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984-45A9-9D60-E6DFEC11952F}"/>
            </c:ext>
          </c:extLst>
        </c:ser>
        <c:dLbls>
          <c:showLegendKey val="0"/>
          <c:showVal val="0"/>
          <c:showCatName val="0"/>
          <c:showSerName val="0"/>
          <c:showPercent val="0"/>
          <c:showBubbleSize val="0"/>
        </c:dLbls>
        <c:gapWidth val="200"/>
        <c:overlap val="100"/>
        <c:axId val="504315040"/>
        <c:axId val="504317784"/>
      </c:barChart>
      <c:catAx>
        <c:axId val="504315040"/>
        <c:scaling>
          <c:orientation val="minMax"/>
        </c:scaling>
        <c:delete val="0"/>
        <c:axPos val="b"/>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i-FI"/>
          </a:p>
        </c:txPr>
        <c:crossAx val="504317784"/>
        <c:crosses val="autoZero"/>
        <c:auto val="1"/>
        <c:lblAlgn val="ctr"/>
        <c:lblOffset val="100"/>
        <c:noMultiLvlLbl val="0"/>
      </c:catAx>
      <c:valAx>
        <c:axId val="504317784"/>
        <c:scaling>
          <c:orientation val="minMax"/>
        </c:scaling>
        <c:delete val="0"/>
        <c:axPos val="l"/>
        <c:majorGridlines>
          <c:spPr>
            <a:ln w="9525" cap="flat" cmpd="sng" algn="ctr">
              <a:solidFill>
                <a:schemeClr val="tx1">
                  <a:lumMod val="15000"/>
                  <a:lumOff val="85000"/>
                </a:schemeClr>
              </a:solidFill>
              <a:round/>
            </a:ln>
            <a:effectLst/>
          </c:spPr>
        </c:majorGridlines>
        <c:numFmt formatCode="#\ ##0\ &quot;€&quot;"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i-FI"/>
          </a:p>
        </c:txPr>
        <c:crossAx val="50431504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i-F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i-FI"/>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i-FI"/>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i-FI"/>
              <a:t>Kannattavuus vuositasolla ja kumulatiivisesti</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i-FI"/>
        </a:p>
      </c:txPr>
    </c:title>
    <c:autoTitleDeleted val="0"/>
    <c:plotArea>
      <c:layout/>
      <c:lineChart>
        <c:grouping val="standard"/>
        <c:varyColors val="0"/>
        <c:ser>
          <c:idx val="3"/>
          <c:order val="0"/>
          <c:tx>
            <c:v>Kannattavuus vuositasolla</c:v>
          </c:tx>
          <c:spPr>
            <a:ln w="28575" cap="rnd">
              <a:solidFill>
                <a:schemeClr val="accent4"/>
              </a:solidFill>
              <a:round/>
            </a:ln>
            <a:effectLst/>
          </c:spPr>
          <c:marker>
            <c:symbol val="none"/>
          </c:marker>
          <c:val>
            <c:numRef>
              <c:f>'3.0.7 Kust.-hyöty-yhteenveto K7'!$B$55:$K$55</c:f>
              <c:numCache>
                <c:formatCode>#\ ##0.00\ "€"</c:formatCode>
                <c:ptCount val="10"/>
                <c:pt idx="0">
                  <c:v>0</c:v>
                </c:pt>
                <c:pt idx="1">
                  <c:v>0</c:v>
                </c:pt>
                <c:pt idx="2">
                  <c:v>0</c:v>
                </c:pt>
                <c:pt idx="3">
                  <c:v>0</c:v>
                </c:pt>
                <c:pt idx="4">
                  <c:v>0</c:v>
                </c:pt>
                <c:pt idx="5">
                  <c:v>0</c:v>
                </c:pt>
                <c:pt idx="6">
                  <c:v>0</c:v>
                </c:pt>
                <c:pt idx="7">
                  <c:v>0</c:v>
                </c:pt>
                <c:pt idx="8">
                  <c:v>0</c:v>
                </c:pt>
                <c:pt idx="9">
                  <c:v>0</c:v>
                </c:pt>
              </c:numCache>
            </c:numRef>
          </c:val>
          <c:smooth val="0"/>
          <c:extLst>
            <c:ext xmlns:c16="http://schemas.microsoft.com/office/drawing/2014/chart" uri="{C3380CC4-5D6E-409C-BE32-E72D297353CC}">
              <c16:uniqueId val="{00000000-75B3-4070-9721-8D165B8B1C54}"/>
            </c:ext>
          </c:extLst>
        </c:ser>
        <c:ser>
          <c:idx val="4"/>
          <c:order val="1"/>
          <c:tx>
            <c:v>Kumulatiivinen kannattavuus</c:v>
          </c:tx>
          <c:spPr>
            <a:ln w="28575" cap="rnd">
              <a:solidFill>
                <a:schemeClr val="accent5"/>
              </a:solidFill>
              <a:round/>
            </a:ln>
            <a:effectLst/>
          </c:spPr>
          <c:marker>
            <c:symbol val="none"/>
          </c:marker>
          <c:val>
            <c:numRef>
              <c:f>'3.0.7 Kust.-hyöty-yhteenveto K7'!$B$57:$K$57</c:f>
              <c:numCache>
                <c:formatCode>#\ ##0.00\ "€"</c:formatCode>
                <c:ptCount val="10"/>
                <c:pt idx="0">
                  <c:v>0</c:v>
                </c:pt>
                <c:pt idx="1">
                  <c:v>0</c:v>
                </c:pt>
                <c:pt idx="2">
                  <c:v>0</c:v>
                </c:pt>
                <c:pt idx="3">
                  <c:v>0</c:v>
                </c:pt>
                <c:pt idx="4">
                  <c:v>0</c:v>
                </c:pt>
                <c:pt idx="5">
                  <c:v>0</c:v>
                </c:pt>
                <c:pt idx="6">
                  <c:v>0</c:v>
                </c:pt>
                <c:pt idx="7">
                  <c:v>0</c:v>
                </c:pt>
                <c:pt idx="8">
                  <c:v>0</c:v>
                </c:pt>
                <c:pt idx="9">
                  <c:v>0</c:v>
                </c:pt>
              </c:numCache>
            </c:numRef>
          </c:val>
          <c:smooth val="0"/>
          <c:extLst>
            <c:ext xmlns:c16="http://schemas.microsoft.com/office/drawing/2014/chart" uri="{C3380CC4-5D6E-409C-BE32-E72D297353CC}">
              <c16:uniqueId val="{00000001-75B3-4070-9721-8D165B8B1C54}"/>
            </c:ext>
          </c:extLst>
        </c:ser>
        <c:dLbls>
          <c:showLegendKey val="0"/>
          <c:showVal val="0"/>
          <c:showCatName val="0"/>
          <c:showSerName val="0"/>
          <c:showPercent val="0"/>
          <c:showBubbleSize val="0"/>
        </c:dLbls>
        <c:smooth val="0"/>
        <c:axId val="504310728"/>
        <c:axId val="504313864"/>
        <c:extLst/>
      </c:lineChart>
      <c:catAx>
        <c:axId val="504310728"/>
        <c:scaling>
          <c:orientation val="minMax"/>
        </c:scaling>
        <c:delete val="0"/>
        <c:axPos val="b"/>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b" anchorCtr="0"/>
          <a:lstStyle/>
          <a:p>
            <a:pPr>
              <a:defRPr sz="900" b="0" i="0" u="none" strike="noStrike" kern="1200" baseline="0">
                <a:solidFill>
                  <a:schemeClr val="tx1">
                    <a:lumMod val="65000"/>
                    <a:lumOff val="35000"/>
                  </a:schemeClr>
                </a:solidFill>
                <a:latin typeface="+mn-lt"/>
                <a:ea typeface="+mn-ea"/>
                <a:cs typeface="+mn-cs"/>
              </a:defRPr>
            </a:pPr>
            <a:endParaRPr lang="fi-FI"/>
          </a:p>
        </c:txPr>
        <c:crossAx val="504313864"/>
        <c:crosses val="autoZero"/>
        <c:auto val="1"/>
        <c:lblAlgn val="ctr"/>
        <c:lblOffset val="100"/>
        <c:noMultiLvlLbl val="0"/>
      </c:catAx>
      <c:valAx>
        <c:axId val="504313864"/>
        <c:scaling>
          <c:orientation val="minMax"/>
        </c:scaling>
        <c:delete val="0"/>
        <c:axPos val="l"/>
        <c:majorGridlines>
          <c:spPr>
            <a:ln w="9525" cap="flat" cmpd="sng" algn="ctr">
              <a:solidFill>
                <a:schemeClr val="tx1">
                  <a:lumMod val="15000"/>
                  <a:lumOff val="85000"/>
                </a:schemeClr>
              </a:solidFill>
              <a:round/>
            </a:ln>
            <a:effectLst/>
          </c:spPr>
        </c:majorGridlines>
        <c:numFmt formatCode="#,##0\ &quot;€&quot;"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i-FI"/>
          </a:p>
        </c:txPr>
        <c:crossAx val="50431072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i-F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i-FI"/>
    </a:p>
  </c:txPr>
  <c:printSettings>
    <c:headerFooter/>
    <c:pageMargins b="0.75" l="0.7" r="0.7" t="0.75" header="0.3" footer="0.3"/>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i-FI"/>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i-FI"/>
              <a:t>Kannattavuus vuositasolla ja kumulatiivisesti</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i-FI"/>
        </a:p>
      </c:txPr>
    </c:title>
    <c:autoTitleDeleted val="0"/>
    <c:plotArea>
      <c:layout/>
      <c:lineChart>
        <c:grouping val="standard"/>
        <c:varyColors val="0"/>
        <c:ser>
          <c:idx val="0"/>
          <c:order val="0"/>
          <c:tx>
            <c:v>Kannattavuus vuositasolla (nopea)</c:v>
          </c:tx>
          <c:spPr>
            <a:ln w="28575" cap="rnd">
              <a:solidFill>
                <a:srgbClr val="00B0F0"/>
              </a:solidFill>
              <a:round/>
            </a:ln>
            <a:effectLst/>
          </c:spPr>
          <c:marker>
            <c:symbol val="none"/>
          </c:marker>
          <c:val>
            <c:numRef>
              <c:f>'3.0.7 Kust.-hyöty-yhteenveto K7'!$B$20:$K$20</c:f>
              <c:numCache>
                <c:formatCode>#\ ##0.00\ "€"</c:formatCode>
                <c:ptCount val="10"/>
                <c:pt idx="0">
                  <c:v>0</c:v>
                </c:pt>
                <c:pt idx="1">
                  <c:v>0</c:v>
                </c:pt>
                <c:pt idx="2">
                  <c:v>0</c:v>
                </c:pt>
                <c:pt idx="3">
                  <c:v>0</c:v>
                </c:pt>
                <c:pt idx="4">
                  <c:v>0</c:v>
                </c:pt>
                <c:pt idx="5">
                  <c:v>0</c:v>
                </c:pt>
                <c:pt idx="6">
                  <c:v>0</c:v>
                </c:pt>
                <c:pt idx="7">
                  <c:v>0</c:v>
                </c:pt>
                <c:pt idx="8">
                  <c:v>0</c:v>
                </c:pt>
                <c:pt idx="9">
                  <c:v>0</c:v>
                </c:pt>
              </c:numCache>
            </c:numRef>
          </c:val>
          <c:smooth val="0"/>
          <c:extLst>
            <c:ext xmlns:c16="http://schemas.microsoft.com/office/drawing/2014/chart" uri="{C3380CC4-5D6E-409C-BE32-E72D297353CC}">
              <c16:uniqueId val="{00000000-1353-436B-A4A1-DE4863EEC47D}"/>
            </c:ext>
          </c:extLst>
        </c:ser>
        <c:ser>
          <c:idx val="2"/>
          <c:order val="1"/>
          <c:tx>
            <c:v>Kumulatiivinen kannattavuus (nopea)</c:v>
          </c:tx>
          <c:spPr>
            <a:ln w="28575" cap="rnd">
              <a:solidFill>
                <a:srgbClr val="92D050"/>
              </a:solidFill>
              <a:round/>
            </a:ln>
            <a:effectLst/>
          </c:spPr>
          <c:marker>
            <c:symbol val="none"/>
          </c:marker>
          <c:val>
            <c:numRef>
              <c:f>'3.0.7 Kust.-hyöty-yhteenveto K7'!$B$22:$K$22</c:f>
              <c:numCache>
                <c:formatCode>#\ ##0.00\ "€"</c:formatCode>
                <c:ptCount val="10"/>
                <c:pt idx="0">
                  <c:v>0</c:v>
                </c:pt>
                <c:pt idx="1">
                  <c:v>0</c:v>
                </c:pt>
                <c:pt idx="2">
                  <c:v>0</c:v>
                </c:pt>
                <c:pt idx="3">
                  <c:v>0</c:v>
                </c:pt>
                <c:pt idx="4">
                  <c:v>0</c:v>
                </c:pt>
                <c:pt idx="5">
                  <c:v>0</c:v>
                </c:pt>
                <c:pt idx="6">
                  <c:v>0</c:v>
                </c:pt>
                <c:pt idx="7">
                  <c:v>0</c:v>
                </c:pt>
                <c:pt idx="8">
                  <c:v>0</c:v>
                </c:pt>
                <c:pt idx="9">
                  <c:v>0</c:v>
                </c:pt>
              </c:numCache>
            </c:numRef>
          </c:val>
          <c:smooth val="0"/>
          <c:extLst>
            <c:ext xmlns:c16="http://schemas.microsoft.com/office/drawing/2014/chart" uri="{C3380CC4-5D6E-409C-BE32-E72D297353CC}">
              <c16:uniqueId val="{00000001-1353-436B-A4A1-DE4863EEC47D}"/>
            </c:ext>
          </c:extLst>
        </c:ser>
        <c:ser>
          <c:idx val="1"/>
          <c:order val="2"/>
          <c:tx>
            <c:v>Kannattavuus vuositasolla (hidas)</c:v>
          </c:tx>
          <c:spPr>
            <a:ln w="28575" cap="rnd">
              <a:solidFill>
                <a:schemeClr val="accent2"/>
              </a:solidFill>
              <a:round/>
            </a:ln>
            <a:effectLst/>
          </c:spPr>
          <c:marker>
            <c:symbol val="none"/>
          </c:marker>
          <c:val>
            <c:numRef>
              <c:f>'3.0.7 Kust.-hyöty-yhteenveto K7'!$B$55:$K$55</c:f>
              <c:numCache>
                <c:formatCode>#\ ##0.00\ "€"</c:formatCode>
                <c:ptCount val="10"/>
                <c:pt idx="0">
                  <c:v>0</c:v>
                </c:pt>
                <c:pt idx="1">
                  <c:v>0</c:v>
                </c:pt>
                <c:pt idx="2">
                  <c:v>0</c:v>
                </c:pt>
                <c:pt idx="3">
                  <c:v>0</c:v>
                </c:pt>
                <c:pt idx="4">
                  <c:v>0</c:v>
                </c:pt>
                <c:pt idx="5">
                  <c:v>0</c:v>
                </c:pt>
                <c:pt idx="6">
                  <c:v>0</c:v>
                </c:pt>
                <c:pt idx="7">
                  <c:v>0</c:v>
                </c:pt>
                <c:pt idx="8">
                  <c:v>0</c:v>
                </c:pt>
                <c:pt idx="9">
                  <c:v>0</c:v>
                </c:pt>
              </c:numCache>
            </c:numRef>
          </c:val>
          <c:smooth val="0"/>
          <c:extLst>
            <c:ext xmlns:c16="http://schemas.microsoft.com/office/drawing/2014/chart" uri="{C3380CC4-5D6E-409C-BE32-E72D297353CC}">
              <c16:uniqueId val="{00000002-1353-436B-A4A1-DE4863EEC47D}"/>
            </c:ext>
          </c:extLst>
        </c:ser>
        <c:ser>
          <c:idx val="3"/>
          <c:order val="3"/>
          <c:tx>
            <c:v>Kumulatiivinen kannattavuus (hidas)</c:v>
          </c:tx>
          <c:spPr>
            <a:ln w="28575" cap="rnd">
              <a:solidFill>
                <a:schemeClr val="accent4"/>
              </a:solidFill>
              <a:round/>
            </a:ln>
            <a:effectLst/>
          </c:spPr>
          <c:marker>
            <c:symbol val="none"/>
          </c:marker>
          <c:val>
            <c:numRef>
              <c:f>'3.0.7 Kust.-hyöty-yhteenveto K7'!$B$57:$K$57</c:f>
              <c:numCache>
                <c:formatCode>#\ ##0.00\ "€"</c:formatCode>
                <c:ptCount val="10"/>
                <c:pt idx="0">
                  <c:v>0</c:v>
                </c:pt>
                <c:pt idx="1">
                  <c:v>0</c:v>
                </c:pt>
                <c:pt idx="2">
                  <c:v>0</c:v>
                </c:pt>
                <c:pt idx="3">
                  <c:v>0</c:v>
                </c:pt>
                <c:pt idx="4">
                  <c:v>0</c:v>
                </c:pt>
                <c:pt idx="5">
                  <c:v>0</c:v>
                </c:pt>
                <c:pt idx="6">
                  <c:v>0</c:v>
                </c:pt>
                <c:pt idx="7">
                  <c:v>0</c:v>
                </c:pt>
                <c:pt idx="8">
                  <c:v>0</c:v>
                </c:pt>
                <c:pt idx="9">
                  <c:v>0</c:v>
                </c:pt>
              </c:numCache>
            </c:numRef>
          </c:val>
          <c:smooth val="0"/>
          <c:extLst>
            <c:ext xmlns:c16="http://schemas.microsoft.com/office/drawing/2014/chart" uri="{C3380CC4-5D6E-409C-BE32-E72D297353CC}">
              <c16:uniqueId val="{00000003-1353-436B-A4A1-DE4863EEC47D}"/>
            </c:ext>
          </c:extLst>
        </c:ser>
        <c:dLbls>
          <c:showLegendKey val="0"/>
          <c:showVal val="0"/>
          <c:showCatName val="0"/>
          <c:showSerName val="0"/>
          <c:showPercent val="0"/>
          <c:showBubbleSize val="0"/>
        </c:dLbls>
        <c:smooth val="0"/>
        <c:axId val="504317000"/>
        <c:axId val="504311120"/>
        <c:extLst/>
      </c:lineChart>
      <c:catAx>
        <c:axId val="504317000"/>
        <c:scaling>
          <c:orientation val="minMax"/>
        </c:scaling>
        <c:delete val="0"/>
        <c:axPos val="b"/>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b" anchorCtr="0"/>
          <a:lstStyle/>
          <a:p>
            <a:pPr>
              <a:defRPr sz="900" b="0" i="0" u="none" strike="noStrike" kern="1200" baseline="0">
                <a:solidFill>
                  <a:schemeClr val="tx1">
                    <a:lumMod val="65000"/>
                    <a:lumOff val="35000"/>
                  </a:schemeClr>
                </a:solidFill>
                <a:latin typeface="+mn-lt"/>
                <a:ea typeface="+mn-ea"/>
                <a:cs typeface="+mn-cs"/>
              </a:defRPr>
            </a:pPr>
            <a:endParaRPr lang="fi-FI"/>
          </a:p>
        </c:txPr>
        <c:crossAx val="504311120"/>
        <c:crosses val="autoZero"/>
        <c:auto val="1"/>
        <c:lblAlgn val="ctr"/>
        <c:lblOffset val="100"/>
        <c:noMultiLvlLbl val="0"/>
      </c:catAx>
      <c:valAx>
        <c:axId val="504311120"/>
        <c:scaling>
          <c:orientation val="minMax"/>
        </c:scaling>
        <c:delete val="0"/>
        <c:axPos val="l"/>
        <c:majorGridlines>
          <c:spPr>
            <a:ln w="9525" cap="flat" cmpd="sng" algn="ctr">
              <a:solidFill>
                <a:schemeClr val="tx1">
                  <a:lumMod val="15000"/>
                  <a:lumOff val="85000"/>
                </a:schemeClr>
              </a:solidFill>
              <a:round/>
            </a:ln>
            <a:effectLst/>
          </c:spPr>
        </c:majorGridlines>
        <c:numFmt formatCode="#,##0\ &quot;€&quot;"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i-FI"/>
          </a:p>
        </c:txPr>
        <c:crossAx val="50431700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i-F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i-FI"/>
    </a:p>
  </c:txPr>
  <c:printSettings>
    <c:headerFooter/>
    <c:pageMargins b="0.75" l="0.7" r="0.7" t="0.75" header="0.3" footer="0.3"/>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i-FI"/>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i-FI"/>
              <a:t>Kustannukset</a:t>
            </a:r>
            <a:r>
              <a:rPr lang="fi-FI" baseline="0"/>
              <a:t> ja hyödyt vuositasolla</a:t>
            </a:r>
            <a:endParaRPr lang="fi-FI"/>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i-FI"/>
        </a:p>
      </c:txPr>
    </c:title>
    <c:autoTitleDeleted val="0"/>
    <c:plotArea>
      <c:layout/>
      <c:barChart>
        <c:barDir val="col"/>
        <c:grouping val="clustered"/>
        <c:varyColors val="0"/>
        <c:ser>
          <c:idx val="0"/>
          <c:order val="0"/>
          <c:tx>
            <c:v>Kustannukset</c:v>
          </c:tx>
          <c:spPr>
            <a:solidFill>
              <a:schemeClr val="accent1"/>
            </a:solidFill>
            <a:ln>
              <a:noFill/>
            </a:ln>
            <a:effectLst/>
          </c:spPr>
          <c:invertIfNegative val="0"/>
          <c:val>
            <c:numRef>
              <c:f>'3.0.7 Kust.-hyöty-yhteenveto K7'!$B$14:$K$14</c:f>
              <c:numCache>
                <c:formatCode>#\ ##0.00\ "€"</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A604-4D9E-A3AF-AD2AD838D94A}"/>
            </c:ext>
          </c:extLst>
        </c:ser>
        <c:ser>
          <c:idx val="1"/>
          <c:order val="1"/>
          <c:tx>
            <c:v>Hyötypotentiaali (nopea)</c:v>
          </c:tx>
          <c:spPr>
            <a:solidFill>
              <a:schemeClr val="accent2"/>
            </a:solidFill>
            <a:ln>
              <a:noFill/>
            </a:ln>
            <a:effectLst/>
          </c:spPr>
          <c:invertIfNegative val="0"/>
          <c:val>
            <c:numRef>
              <c:f>'3.0.7 Kust.-hyöty-yhteenveto K7'!$B$18:$K$18</c:f>
              <c:numCache>
                <c:formatCode>#\ ##0.00\ "€"</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A604-4D9E-A3AF-AD2AD838D94A}"/>
            </c:ext>
          </c:extLst>
        </c:ser>
        <c:ser>
          <c:idx val="2"/>
          <c:order val="2"/>
          <c:tx>
            <c:v>Hyötypotentaali (hidas)</c:v>
          </c:tx>
          <c:spPr>
            <a:solidFill>
              <a:schemeClr val="accent3"/>
            </a:solidFill>
            <a:ln>
              <a:noFill/>
            </a:ln>
            <a:effectLst/>
          </c:spPr>
          <c:invertIfNegative val="0"/>
          <c:val>
            <c:numRef>
              <c:f>'3.0.7 Kust.-hyöty-yhteenveto K7'!$B$53:$K$53</c:f>
              <c:numCache>
                <c:formatCode>#\ ##0.00\ "€"</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A604-4D9E-A3AF-AD2AD838D94A}"/>
            </c:ext>
          </c:extLst>
        </c:ser>
        <c:dLbls>
          <c:showLegendKey val="0"/>
          <c:showVal val="0"/>
          <c:showCatName val="0"/>
          <c:showSerName val="0"/>
          <c:showPercent val="0"/>
          <c:showBubbleSize val="0"/>
        </c:dLbls>
        <c:gapWidth val="200"/>
        <c:axId val="504307592"/>
        <c:axId val="504311512"/>
      </c:barChart>
      <c:catAx>
        <c:axId val="504307592"/>
        <c:scaling>
          <c:orientation val="minMax"/>
        </c:scaling>
        <c:delete val="0"/>
        <c:axPos val="b"/>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i-FI"/>
          </a:p>
        </c:txPr>
        <c:crossAx val="504311512"/>
        <c:crosses val="autoZero"/>
        <c:auto val="1"/>
        <c:lblAlgn val="ctr"/>
        <c:lblOffset val="100"/>
        <c:noMultiLvlLbl val="0"/>
      </c:catAx>
      <c:valAx>
        <c:axId val="504311512"/>
        <c:scaling>
          <c:orientation val="minMax"/>
        </c:scaling>
        <c:delete val="0"/>
        <c:axPos val="l"/>
        <c:majorGridlines>
          <c:spPr>
            <a:ln w="9525" cap="flat" cmpd="sng" algn="ctr">
              <a:solidFill>
                <a:schemeClr val="tx1">
                  <a:lumMod val="15000"/>
                  <a:lumOff val="85000"/>
                </a:schemeClr>
              </a:solidFill>
              <a:round/>
            </a:ln>
            <a:effectLst/>
          </c:spPr>
        </c:majorGridlines>
        <c:numFmt formatCode="#\ ##0\ &quot;€&quot;"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i-FI"/>
          </a:p>
        </c:txPr>
        <c:crossAx val="50430759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i-FI"/>
        </a:p>
      </c:txPr>
    </c:legend>
    <c:plotVisOnly val="1"/>
    <c:dispBlanksAs val="gap"/>
    <c:showDLblsOverMax val="0"/>
  </c:chart>
  <c:spPr>
    <a:solidFill>
      <a:schemeClr val="bg1"/>
    </a:solidFill>
    <a:ln w="9525" cap="flat" cmpd="sng" algn="ctr">
      <a:solidFill>
        <a:schemeClr val="bg2"/>
      </a:solidFill>
      <a:round/>
    </a:ln>
    <a:effectLst/>
  </c:spPr>
  <c:txPr>
    <a:bodyPr/>
    <a:lstStyle/>
    <a:p>
      <a:pPr>
        <a:defRPr/>
      </a:pPr>
      <a:endParaRPr lang="fi-FI"/>
    </a:p>
  </c:txPr>
  <c:printSettings>
    <c:headerFooter/>
    <c:pageMargins b="0.75" l="0.7" r="0.7" t="0.75" header="0.3" footer="0.3"/>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i-FI"/>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i-FI"/>
              <a:t>Kustannukset ja hyödyt vuositasolla</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i-FI"/>
        </a:p>
      </c:txPr>
    </c:title>
    <c:autoTitleDeleted val="0"/>
    <c:plotArea>
      <c:layout/>
      <c:barChart>
        <c:barDir val="col"/>
        <c:grouping val="clustered"/>
        <c:varyColors val="0"/>
        <c:ser>
          <c:idx val="0"/>
          <c:order val="0"/>
          <c:tx>
            <c:v>Kustannukset</c:v>
          </c:tx>
          <c:spPr>
            <a:solidFill>
              <a:schemeClr val="accent1"/>
            </a:solidFill>
            <a:ln>
              <a:noFill/>
            </a:ln>
            <a:effectLst/>
          </c:spPr>
          <c:invertIfNegative val="0"/>
          <c:val>
            <c:numRef>
              <c:f>'3.0.7 Kust.-hyöty-yhteenveto K7'!$B$49:$K$49</c:f>
              <c:numCache>
                <c:formatCode>#\ ##0.00\ "€"</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BF2B-40A9-9C7D-722C75785C75}"/>
            </c:ext>
          </c:extLst>
        </c:ser>
        <c:ser>
          <c:idx val="1"/>
          <c:order val="1"/>
          <c:tx>
            <c:v>Hyötypotentiaali</c:v>
          </c:tx>
          <c:spPr>
            <a:solidFill>
              <a:schemeClr val="accent2"/>
            </a:solidFill>
            <a:ln>
              <a:noFill/>
            </a:ln>
            <a:effectLst/>
          </c:spPr>
          <c:invertIfNegative val="0"/>
          <c:val>
            <c:numRef>
              <c:f>'3.0.7 Kust.-hyöty-yhteenveto K7'!$B$53:$K$53</c:f>
              <c:numCache>
                <c:formatCode>#\ ##0.00\ "€"</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BF2B-40A9-9C7D-722C75785C75}"/>
            </c:ext>
          </c:extLst>
        </c:ser>
        <c:dLbls>
          <c:showLegendKey val="0"/>
          <c:showVal val="0"/>
          <c:showCatName val="0"/>
          <c:showSerName val="0"/>
          <c:showPercent val="0"/>
          <c:showBubbleSize val="0"/>
        </c:dLbls>
        <c:gapWidth val="200"/>
        <c:overlap val="100"/>
        <c:axId val="504318176"/>
        <c:axId val="504308376"/>
      </c:barChart>
      <c:catAx>
        <c:axId val="504318176"/>
        <c:scaling>
          <c:orientation val="minMax"/>
        </c:scaling>
        <c:delete val="0"/>
        <c:axPos val="b"/>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i-FI"/>
          </a:p>
        </c:txPr>
        <c:crossAx val="504308376"/>
        <c:crosses val="autoZero"/>
        <c:auto val="1"/>
        <c:lblAlgn val="ctr"/>
        <c:lblOffset val="100"/>
        <c:noMultiLvlLbl val="0"/>
      </c:catAx>
      <c:valAx>
        <c:axId val="504308376"/>
        <c:scaling>
          <c:orientation val="minMax"/>
        </c:scaling>
        <c:delete val="0"/>
        <c:axPos val="l"/>
        <c:majorGridlines>
          <c:spPr>
            <a:ln w="9525" cap="flat" cmpd="sng" algn="ctr">
              <a:solidFill>
                <a:schemeClr val="tx1">
                  <a:lumMod val="15000"/>
                  <a:lumOff val="85000"/>
                </a:schemeClr>
              </a:solidFill>
              <a:round/>
            </a:ln>
            <a:effectLst/>
          </c:spPr>
        </c:majorGridlines>
        <c:numFmt formatCode="#\ ##0\ &quot;€&quot;"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i-FI"/>
          </a:p>
        </c:txPr>
        <c:crossAx val="50431817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i-F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i-FI"/>
    </a:p>
  </c:txPr>
  <c:printSettings>
    <c:headerFooter/>
    <c:pageMargins b="0.75" l="0.7" r="0.7" t="0.75" header="0.3" footer="0.3"/>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i-FI"/>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i-FI"/>
              <a:t>Kannattavuus vuositasolla ja kumulatiivisesti</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i-FI"/>
        </a:p>
      </c:txPr>
    </c:title>
    <c:autoTitleDeleted val="0"/>
    <c:plotArea>
      <c:layout/>
      <c:lineChart>
        <c:grouping val="standard"/>
        <c:varyColors val="0"/>
        <c:ser>
          <c:idx val="0"/>
          <c:order val="0"/>
          <c:tx>
            <c:v>Kannattavuus vuositasolla</c:v>
          </c:tx>
          <c:spPr>
            <a:ln w="28575" cap="rnd">
              <a:solidFill>
                <a:srgbClr val="00B0F0"/>
              </a:solidFill>
              <a:round/>
            </a:ln>
            <a:effectLst/>
          </c:spPr>
          <c:marker>
            <c:symbol val="none"/>
          </c:marker>
          <c:val>
            <c:numRef>
              <c:f>'3.0.8 Kust.-hyöty-yhteenveto K8'!$B$20:$K$20</c:f>
              <c:numCache>
                <c:formatCode>#\ ##0.00\ "€"</c:formatCode>
                <c:ptCount val="10"/>
                <c:pt idx="0">
                  <c:v>0</c:v>
                </c:pt>
                <c:pt idx="1">
                  <c:v>0</c:v>
                </c:pt>
                <c:pt idx="2">
                  <c:v>0</c:v>
                </c:pt>
                <c:pt idx="3">
                  <c:v>0</c:v>
                </c:pt>
                <c:pt idx="4">
                  <c:v>0</c:v>
                </c:pt>
                <c:pt idx="5">
                  <c:v>0</c:v>
                </c:pt>
                <c:pt idx="6">
                  <c:v>0</c:v>
                </c:pt>
                <c:pt idx="7">
                  <c:v>0</c:v>
                </c:pt>
                <c:pt idx="8">
                  <c:v>0</c:v>
                </c:pt>
                <c:pt idx="9">
                  <c:v>0</c:v>
                </c:pt>
              </c:numCache>
            </c:numRef>
          </c:val>
          <c:smooth val="0"/>
          <c:extLst>
            <c:ext xmlns:c16="http://schemas.microsoft.com/office/drawing/2014/chart" uri="{C3380CC4-5D6E-409C-BE32-E72D297353CC}">
              <c16:uniqueId val="{00000000-917B-4C77-9F30-D63D496E4498}"/>
            </c:ext>
          </c:extLst>
        </c:ser>
        <c:ser>
          <c:idx val="2"/>
          <c:order val="2"/>
          <c:tx>
            <c:v>Kumulatiivinen kannattavuus</c:v>
          </c:tx>
          <c:spPr>
            <a:ln w="28575" cap="rnd">
              <a:solidFill>
                <a:srgbClr val="92D050"/>
              </a:solidFill>
              <a:round/>
            </a:ln>
            <a:effectLst/>
          </c:spPr>
          <c:marker>
            <c:symbol val="none"/>
          </c:marker>
          <c:val>
            <c:numRef>
              <c:f>'3.0.8 Kust.-hyöty-yhteenveto K8'!$B$22:$K$22</c:f>
              <c:numCache>
                <c:formatCode>#\ ##0.00\ "€"</c:formatCode>
                <c:ptCount val="10"/>
                <c:pt idx="0">
                  <c:v>0</c:v>
                </c:pt>
                <c:pt idx="1">
                  <c:v>0</c:v>
                </c:pt>
                <c:pt idx="2">
                  <c:v>0</c:v>
                </c:pt>
                <c:pt idx="3">
                  <c:v>0</c:v>
                </c:pt>
                <c:pt idx="4">
                  <c:v>0</c:v>
                </c:pt>
                <c:pt idx="5">
                  <c:v>0</c:v>
                </c:pt>
                <c:pt idx="6">
                  <c:v>0</c:v>
                </c:pt>
                <c:pt idx="7">
                  <c:v>0</c:v>
                </c:pt>
                <c:pt idx="8">
                  <c:v>0</c:v>
                </c:pt>
                <c:pt idx="9">
                  <c:v>0</c:v>
                </c:pt>
              </c:numCache>
            </c:numRef>
          </c:val>
          <c:smooth val="0"/>
          <c:extLst>
            <c:ext xmlns:c16="http://schemas.microsoft.com/office/drawing/2014/chart" uri="{C3380CC4-5D6E-409C-BE32-E72D297353CC}">
              <c16:uniqueId val="{00000001-917B-4C77-9F30-D63D496E4498}"/>
            </c:ext>
          </c:extLst>
        </c:ser>
        <c:dLbls>
          <c:showLegendKey val="0"/>
          <c:showVal val="0"/>
          <c:showCatName val="0"/>
          <c:showSerName val="0"/>
          <c:showPercent val="0"/>
          <c:showBubbleSize val="0"/>
        </c:dLbls>
        <c:smooth val="0"/>
        <c:axId val="504315432"/>
        <c:axId val="504310336"/>
        <c:extLst>
          <c:ext xmlns:c15="http://schemas.microsoft.com/office/drawing/2012/chart" uri="{02D57815-91ED-43cb-92C2-25804820EDAC}">
            <c15:filteredLineSeries>
              <c15:ser>
                <c:idx val="1"/>
                <c:order val="1"/>
                <c:spPr>
                  <a:ln w="28575" cap="rnd">
                    <a:solidFill>
                      <a:schemeClr val="accent2"/>
                    </a:solidFill>
                    <a:round/>
                  </a:ln>
                  <a:effectLst/>
                </c:spPr>
                <c:marker>
                  <c:symbol val="circle"/>
                  <c:size val="5"/>
                  <c:spPr>
                    <a:solidFill>
                      <a:schemeClr val="accent2"/>
                    </a:solidFill>
                    <a:ln w="9525">
                      <a:solidFill>
                        <a:schemeClr val="accent2"/>
                      </a:solidFill>
                    </a:ln>
                    <a:effectLst/>
                  </c:spPr>
                </c:marker>
                <c:val>
                  <c:numRef>
                    <c:extLst>
                      <c:ext uri="{02D57815-91ED-43cb-92C2-25804820EDAC}">
                        <c15:formulaRef>
                          <c15:sqref>'3.0.8 Kust.-hyöty-yhteenveto K8'!$B$21:$K$21</c15:sqref>
                        </c15:formulaRef>
                      </c:ext>
                    </c:extLst>
                    <c:numCache>
                      <c:formatCode>#\ ##0.00\ "€"</c:formatCode>
                      <c:ptCount val="10"/>
                    </c:numCache>
                  </c:numRef>
                </c:val>
                <c:smooth val="0"/>
                <c:extLst>
                  <c:ext xmlns:c16="http://schemas.microsoft.com/office/drawing/2014/chart" uri="{C3380CC4-5D6E-409C-BE32-E72D297353CC}">
                    <c16:uniqueId val="{00000002-917B-4C77-9F30-D63D496E4498}"/>
                  </c:ext>
                </c:extLst>
              </c15:ser>
            </c15:filteredLineSeries>
          </c:ext>
        </c:extLst>
      </c:lineChart>
      <c:catAx>
        <c:axId val="504315432"/>
        <c:scaling>
          <c:orientation val="minMax"/>
        </c:scaling>
        <c:delete val="0"/>
        <c:axPos val="b"/>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b" anchorCtr="0"/>
          <a:lstStyle/>
          <a:p>
            <a:pPr>
              <a:defRPr sz="900" b="0" i="0" u="none" strike="noStrike" kern="1200" baseline="0">
                <a:solidFill>
                  <a:schemeClr val="tx1">
                    <a:lumMod val="65000"/>
                    <a:lumOff val="35000"/>
                  </a:schemeClr>
                </a:solidFill>
                <a:latin typeface="+mn-lt"/>
                <a:ea typeface="+mn-ea"/>
                <a:cs typeface="+mn-cs"/>
              </a:defRPr>
            </a:pPr>
            <a:endParaRPr lang="fi-FI"/>
          </a:p>
        </c:txPr>
        <c:crossAx val="504310336"/>
        <c:crosses val="autoZero"/>
        <c:auto val="1"/>
        <c:lblAlgn val="ctr"/>
        <c:lblOffset val="100"/>
        <c:noMultiLvlLbl val="0"/>
      </c:catAx>
      <c:valAx>
        <c:axId val="504310336"/>
        <c:scaling>
          <c:orientation val="minMax"/>
        </c:scaling>
        <c:delete val="0"/>
        <c:axPos val="l"/>
        <c:majorGridlines>
          <c:spPr>
            <a:ln w="9525" cap="flat" cmpd="sng" algn="ctr">
              <a:solidFill>
                <a:schemeClr val="tx1">
                  <a:lumMod val="15000"/>
                  <a:lumOff val="85000"/>
                </a:schemeClr>
              </a:solidFill>
              <a:round/>
            </a:ln>
            <a:effectLst/>
          </c:spPr>
        </c:majorGridlines>
        <c:numFmt formatCode="#,##0\ &quot;€&quot;"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i-FI"/>
          </a:p>
        </c:txPr>
        <c:crossAx val="50431543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i-F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i-FI"/>
    </a:p>
  </c:txPr>
  <c:printSettings>
    <c:headerFooter/>
    <c:pageMargins b="0.75" l="0.7" r="0.7" t="0.75" header="0.3" footer="0.3"/>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i-FI"/>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i-FI"/>
              <a:t>Kustannukset ja hyödyt vuositasolla</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i-FI"/>
        </a:p>
      </c:txPr>
    </c:title>
    <c:autoTitleDeleted val="0"/>
    <c:plotArea>
      <c:layout/>
      <c:barChart>
        <c:barDir val="col"/>
        <c:grouping val="clustered"/>
        <c:varyColors val="0"/>
        <c:ser>
          <c:idx val="0"/>
          <c:order val="0"/>
          <c:tx>
            <c:v>Kustannukset</c:v>
          </c:tx>
          <c:spPr>
            <a:solidFill>
              <a:schemeClr val="accent1"/>
            </a:solidFill>
            <a:ln>
              <a:noFill/>
            </a:ln>
            <a:effectLst/>
          </c:spPr>
          <c:invertIfNegative val="0"/>
          <c:val>
            <c:numRef>
              <c:f>'3.0.8 Kust.-hyöty-yhteenveto K8'!$B$14:$K$14</c:f>
              <c:numCache>
                <c:formatCode>#\ ##0.00\ "€"</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9E68-48C5-874E-464829C455AB}"/>
            </c:ext>
          </c:extLst>
        </c:ser>
        <c:ser>
          <c:idx val="1"/>
          <c:order val="1"/>
          <c:tx>
            <c:v>Hyötypotentiaali</c:v>
          </c:tx>
          <c:spPr>
            <a:solidFill>
              <a:schemeClr val="accent2"/>
            </a:solidFill>
            <a:ln>
              <a:noFill/>
            </a:ln>
            <a:effectLst/>
          </c:spPr>
          <c:invertIfNegative val="0"/>
          <c:val>
            <c:numRef>
              <c:f>'3.0.8 Kust.-hyöty-yhteenveto K8'!$B$18:$K$18</c:f>
              <c:numCache>
                <c:formatCode>#\ ##0.00\ "€"</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9E68-48C5-874E-464829C455AB}"/>
            </c:ext>
          </c:extLst>
        </c:ser>
        <c:dLbls>
          <c:showLegendKey val="0"/>
          <c:showVal val="0"/>
          <c:showCatName val="0"/>
          <c:showSerName val="0"/>
          <c:showPercent val="0"/>
          <c:showBubbleSize val="0"/>
        </c:dLbls>
        <c:gapWidth val="200"/>
        <c:overlap val="100"/>
        <c:axId val="504315040"/>
        <c:axId val="504317784"/>
      </c:barChart>
      <c:catAx>
        <c:axId val="504315040"/>
        <c:scaling>
          <c:orientation val="minMax"/>
        </c:scaling>
        <c:delete val="0"/>
        <c:axPos val="b"/>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i-FI"/>
          </a:p>
        </c:txPr>
        <c:crossAx val="504317784"/>
        <c:crosses val="autoZero"/>
        <c:auto val="1"/>
        <c:lblAlgn val="ctr"/>
        <c:lblOffset val="100"/>
        <c:noMultiLvlLbl val="0"/>
      </c:catAx>
      <c:valAx>
        <c:axId val="504317784"/>
        <c:scaling>
          <c:orientation val="minMax"/>
        </c:scaling>
        <c:delete val="0"/>
        <c:axPos val="l"/>
        <c:majorGridlines>
          <c:spPr>
            <a:ln w="9525" cap="flat" cmpd="sng" algn="ctr">
              <a:solidFill>
                <a:schemeClr val="tx1">
                  <a:lumMod val="15000"/>
                  <a:lumOff val="85000"/>
                </a:schemeClr>
              </a:solidFill>
              <a:round/>
            </a:ln>
            <a:effectLst/>
          </c:spPr>
        </c:majorGridlines>
        <c:numFmt formatCode="#\ ##0\ &quot;€&quot;"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i-FI"/>
          </a:p>
        </c:txPr>
        <c:crossAx val="50431504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i-F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i-FI"/>
    </a:p>
  </c:txPr>
  <c:printSettings>
    <c:headerFooter/>
    <c:pageMargins b="0.75" l="0.7" r="0.7" t="0.75" header="0.3" footer="0.3"/>
    <c:pageSetup/>
  </c:printSettings>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i-FI"/>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i-FI"/>
              <a:t>Kannattavuus vuositasolla ja kumulatiivisesti</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i-FI"/>
        </a:p>
      </c:txPr>
    </c:title>
    <c:autoTitleDeleted val="0"/>
    <c:plotArea>
      <c:layout/>
      <c:lineChart>
        <c:grouping val="standard"/>
        <c:varyColors val="0"/>
        <c:ser>
          <c:idx val="3"/>
          <c:order val="0"/>
          <c:tx>
            <c:v>Kannattavuus vuositasolla</c:v>
          </c:tx>
          <c:spPr>
            <a:ln w="28575" cap="rnd">
              <a:solidFill>
                <a:schemeClr val="accent4"/>
              </a:solidFill>
              <a:round/>
            </a:ln>
            <a:effectLst/>
          </c:spPr>
          <c:marker>
            <c:symbol val="none"/>
          </c:marker>
          <c:val>
            <c:numRef>
              <c:f>'3.0.8 Kust.-hyöty-yhteenveto K8'!$B$55:$K$55</c:f>
              <c:numCache>
                <c:formatCode>#\ ##0.00\ "€"</c:formatCode>
                <c:ptCount val="10"/>
                <c:pt idx="0">
                  <c:v>0</c:v>
                </c:pt>
                <c:pt idx="1">
                  <c:v>0</c:v>
                </c:pt>
                <c:pt idx="2">
                  <c:v>0</c:v>
                </c:pt>
                <c:pt idx="3">
                  <c:v>0</c:v>
                </c:pt>
                <c:pt idx="4">
                  <c:v>0</c:v>
                </c:pt>
                <c:pt idx="5">
                  <c:v>0</c:v>
                </c:pt>
                <c:pt idx="6">
                  <c:v>0</c:v>
                </c:pt>
                <c:pt idx="7">
                  <c:v>0</c:v>
                </c:pt>
                <c:pt idx="8">
                  <c:v>0</c:v>
                </c:pt>
                <c:pt idx="9">
                  <c:v>0</c:v>
                </c:pt>
              </c:numCache>
            </c:numRef>
          </c:val>
          <c:smooth val="0"/>
          <c:extLst>
            <c:ext xmlns:c16="http://schemas.microsoft.com/office/drawing/2014/chart" uri="{C3380CC4-5D6E-409C-BE32-E72D297353CC}">
              <c16:uniqueId val="{00000000-561D-4958-9281-4481553C314C}"/>
            </c:ext>
          </c:extLst>
        </c:ser>
        <c:ser>
          <c:idx val="4"/>
          <c:order val="1"/>
          <c:tx>
            <c:v>Kumulatiivinen kannattavuus</c:v>
          </c:tx>
          <c:spPr>
            <a:ln w="28575" cap="rnd">
              <a:solidFill>
                <a:schemeClr val="accent5"/>
              </a:solidFill>
              <a:round/>
            </a:ln>
            <a:effectLst/>
          </c:spPr>
          <c:marker>
            <c:symbol val="none"/>
          </c:marker>
          <c:val>
            <c:numRef>
              <c:f>'3.0.8 Kust.-hyöty-yhteenveto K8'!$B$57:$K$57</c:f>
              <c:numCache>
                <c:formatCode>#\ ##0.00\ "€"</c:formatCode>
                <c:ptCount val="10"/>
                <c:pt idx="0">
                  <c:v>0</c:v>
                </c:pt>
                <c:pt idx="1">
                  <c:v>0</c:v>
                </c:pt>
                <c:pt idx="2">
                  <c:v>0</c:v>
                </c:pt>
                <c:pt idx="3">
                  <c:v>0</c:v>
                </c:pt>
                <c:pt idx="4">
                  <c:v>0</c:v>
                </c:pt>
                <c:pt idx="5">
                  <c:v>0</c:v>
                </c:pt>
                <c:pt idx="6">
                  <c:v>0</c:v>
                </c:pt>
                <c:pt idx="7">
                  <c:v>0</c:v>
                </c:pt>
                <c:pt idx="8">
                  <c:v>0</c:v>
                </c:pt>
                <c:pt idx="9">
                  <c:v>0</c:v>
                </c:pt>
              </c:numCache>
            </c:numRef>
          </c:val>
          <c:smooth val="0"/>
          <c:extLst>
            <c:ext xmlns:c16="http://schemas.microsoft.com/office/drawing/2014/chart" uri="{C3380CC4-5D6E-409C-BE32-E72D297353CC}">
              <c16:uniqueId val="{00000001-561D-4958-9281-4481553C314C}"/>
            </c:ext>
          </c:extLst>
        </c:ser>
        <c:dLbls>
          <c:showLegendKey val="0"/>
          <c:showVal val="0"/>
          <c:showCatName val="0"/>
          <c:showSerName val="0"/>
          <c:showPercent val="0"/>
          <c:showBubbleSize val="0"/>
        </c:dLbls>
        <c:smooth val="0"/>
        <c:axId val="504310728"/>
        <c:axId val="504313864"/>
        <c:extLst/>
      </c:lineChart>
      <c:catAx>
        <c:axId val="504310728"/>
        <c:scaling>
          <c:orientation val="minMax"/>
        </c:scaling>
        <c:delete val="0"/>
        <c:axPos val="b"/>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b" anchorCtr="0"/>
          <a:lstStyle/>
          <a:p>
            <a:pPr>
              <a:defRPr sz="900" b="0" i="0" u="none" strike="noStrike" kern="1200" baseline="0">
                <a:solidFill>
                  <a:schemeClr val="tx1">
                    <a:lumMod val="65000"/>
                    <a:lumOff val="35000"/>
                  </a:schemeClr>
                </a:solidFill>
                <a:latin typeface="+mn-lt"/>
                <a:ea typeface="+mn-ea"/>
                <a:cs typeface="+mn-cs"/>
              </a:defRPr>
            </a:pPr>
            <a:endParaRPr lang="fi-FI"/>
          </a:p>
        </c:txPr>
        <c:crossAx val="504313864"/>
        <c:crosses val="autoZero"/>
        <c:auto val="1"/>
        <c:lblAlgn val="ctr"/>
        <c:lblOffset val="100"/>
        <c:noMultiLvlLbl val="0"/>
      </c:catAx>
      <c:valAx>
        <c:axId val="504313864"/>
        <c:scaling>
          <c:orientation val="minMax"/>
        </c:scaling>
        <c:delete val="0"/>
        <c:axPos val="l"/>
        <c:majorGridlines>
          <c:spPr>
            <a:ln w="9525" cap="flat" cmpd="sng" algn="ctr">
              <a:solidFill>
                <a:schemeClr val="tx1">
                  <a:lumMod val="15000"/>
                  <a:lumOff val="85000"/>
                </a:schemeClr>
              </a:solidFill>
              <a:round/>
            </a:ln>
            <a:effectLst/>
          </c:spPr>
        </c:majorGridlines>
        <c:numFmt formatCode="#,##0\ &quot;€&quot;"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i-FI"/>
          </a:p>
        </c:txPr>
        <c:crossAx val="50431072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i-F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i-FI"/>
    </a:p>
  </c:txPr>
  <c:printSettings>
    <c:headerFooter/>
    <c:pageMargins b="0.75" l="0.7" r="0.7" t="0.75" header="0.3" footer="0.3"/>
    <c:pageSetup/>
  </c:printSettings>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i-FI"/>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i-FI"/>
              <a:t>Kannattavuus vuositasolla ja kumulatiivisesti</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i-FI"/>
        </a:p>
      </c:txPr>
    </c:title>
    <c:autoTitleDeleted val="0"/>
    <c:plotArea>
      <c:layout/>
      <c:lineChart>
        <c:grouping val="standard"/>
        <c:varyColors val="0"/>
        <c:ser>
          <c:idx val="0"/>
          <c:order val="0"/>
          <c:tx>
            <c:v>Kannattavuus vuositasolla (nopea)</c:v>
          </c:tx>
          <c:spPr>
            <a:ln w="28575" cap="rnd">
              <a:solidFill>
                <a:srgbClr val="00B0F0"/>
              </a:solidFill>
              <a:round/>
            </a:ln>
            <a:effectLst/>
          </c:spPr>
          <c:marker>
            <c:symbol val="none"/>
          </c:marker>
          <c:val>
            <c:numRef>
              <c:f>'3.0.8 Kust.-hyöty-yhteenveto K8'!$B$20:$K$20</c:f>
              <c:numCache>
                <c:formatCode>#\ ##0.00\ "€"</c:formatCode>
                <c:ptCount val="10"/>
                <c:pt idx="0">
                  <c:v>0</c:v>
                </c:pt>
                <c:pt idx="1">
                  <c:v>0</c:v>
                </c:pt>
                <c:pt idx="2">
                  <c:v>0</c:v>
                </c:pt>
                <c:pt idx="3">
                  <c:v>0</c:v>
                </c:pt>
                <c:pt idx="4">
                  <c:v>0</c:v>
                </c:pt>
                <c:pt idx="5">
                  <c:v>0</c:v>
                </c:pt>
                <c:pt idx="6">
                  <c:v>0</c:v>
                </c:pt>
                <c:pt idx="7">
                  <c:v>0</c:v>
                </c:pt>
                <c:pt idx="8">
                  <c:v>0</c:v>
                </c:pt>
                <c:pt idx="9">
                  <c:v>0</c:v>
                </c:pt>
              </c:numCache>
            </c:numRef>
          </c:val>
          <c:smooth val="0"/>
          <c:extLst>
            <c:ext xmlns:c16="http://schemas.microsoft.com/office/drawing/2014/chart" uri="{C3380CC4-5D6E-409C-BE32-E72D297353CC}">
              <c16:uniqueId val="{00000000-2548-44E9-BEDC-041AE6916606}"/>
            </c:ext>
          </c:extLst>
        </c:ser>
        <c:ser>
          <c:idx val="2"/>
          <c:order val="1"/>
          <c:tx>
            <c:v>Kumulatiivinen kannattavuus (nopea)</c:v>
          </c:tx>
          <c:spPr>
            <a:ln w="28575" cap="rnd">
              <a:solidFill>
                <a:srgbClr val="92D050"/>
              </a:solidFill>
              <a:round/>
            </a:ln>
            <a:effectLst/>
          </c:spPr>
          <c:marker>
            <c:symbol val="none"/>
          </c:marker>
          <c:val>
            <c:numRef>
              <c:f>'3.0.8 Kust.-hyöty-yhteenveto K8'!$B$22:$K$22</c:f>
              <c:numCache>
                <c:formatCode>#\ ##0.00\ "€"</c:formatCode>
                <c:ptCount val="10"/>
                <c:pt idx="0">
                  <c:v>0</c:v>
                </c:pt>
                <c:pt idx="1">
                  <c:v>0</c:v>
                </c:pt>
                <c:pt idx="2">
                  <c:v>0</c:v>
                </c:pt>
                <c:pt idx="3">
                  <c:v>0</c:v>
                </c:pt>
                <c:pt idx="4">
                  <c:v>0</c:v>
                </c:pt>
                <c:pt idx="5">
                  <c:v>0</c:v>
                </c:pt>
                <c:pt idx="6">
                  <c:v>0</c:v>
                </c:pt>
                <c:pt idx="7">
                  <c:v>0</c:v>
                </c:pt>
                <c:pt idx="8">
                  <c:v>0</c:v>
                </c:pt>
                <c:pt idx="9">
                  <c:v>0</c:v>
                </c:pt>
              </c:numCache>
            </c:numRef>
          </c:val>
          <c:smooth val="0"/>
          <c:extLst>
            <c:ext xmlns:c16="http://schemas.microsoft.com/office/drawing/2014/chart" uri="{C3380CC4-5D6E-409C-BE32-E72D297353CC}">
              <c16:uniqueId val="{00000001-2548-44E9-BEDC-041AE6916606}"/>
            </c:ext>
          </c:extLst>
        </c:ser>
        <c:ser>
          <c:idx val="1"/>
          <c:order val="2"/>
          <c:tx>
            <c:v>Kannattavuus vuositasolla (hidas)</c:v>
          </c:tx>
          <c:spPr>
            <a:ln w="28575" cap="rnd">
              <a:solidFill>
                <a:schemeClr val="accent2"/>
              </a:solidFill>
              <a:round/>
            </a:ln>
            <a:effectLst/>
          </c:spPr>
          <c:marker>
            <c:symbol val="none"/>
          </c:marker>
          <c:val>
            <c:numRef>
              <c:f>'3.0.8 Kust.-hyöty-yhteenveto K8'!$B$55:$K$55</c:f>
              <c:numCache>
                <c:formatCode>#\ ##0.00\ "€"</c:formatCode>
                <c:ptCount val="10"/>
                <c:pt idx="0">
                  <c:v>0</c:v>
                </c:pt>
                <c:pt idx="1">
                  <c:v>0</c:v>
                </c:pt>
                <c:pt idx="2">
                  <c:v>0</c:v>
                </c:pt>
                <c:pt idx="3">
                  <c:v>0</c:v>
                </c:pt>
                <c:pt idx="4">
                  <c:v>0</c:v>
                </c:pt>
                <c:pt idx="5">
                  <c:v>0</c:v>
                </c:pt>
                <c:pt idx="6">
                  <c:v>0</c:v>
                </c:pt>
                <c:pt idx="7">
                  <c:v>0</c:v>
                </c:pt>
                <c:pt idx="8">
                  <c:v>0</c:v>
                </c:pt>
                <c:pt idx="9">
                  <c:v>0</c:v>
                </c:pt>
              </c:numCache>
            </c:numRef>
          </c:val>
          <c:smooth val="0"/>
          <c:extLst>
            <c:ext xmlns:c16="http://schemas.microsoft.com/office/drawing/2014/chart" uri="{C3380CC4-5D6E-409C-BE32-E72D297353CC}">
              <c16:uniqueId val="{00000002-2548-44E9-BEDC-041AE6916606}"/>
            </c:ext>
          </c:extLst>
        </c:ser>
        <c:ser>
          <c:idx val="3"/>
          <c:order val="3"/>
          <c:tx>
            <c:v>Kumulatiivinen kannattavuus (hidas)</c:v>
          </c:tx>
          <c:spPr>
            <a:ln w="28575" cap="rnd">
              <a:solidFill>
                <a:schemeClr val="accent4"/>
              </a:solidFill>
              <a:round/>
            </a:ln>
            <a:effectLst/>
          </c:spPr>
          <c:marker>
            <c:symbol val="none"/>
          </c:marker>
          <c:val>
            <c:numRef>
              <c:f>'3.0.8 Kust.-hyöty-yhteenveto K8'!$B$57:$K$57</c:f>
              <c:numCache>
                <c:formatCode>#\ ##0.00\ "€"</c:formatCode>
                <c:ptCount val="10"/>
                <c:pt idx="0">
                  <c:v>0</c:v>
                </c:pt>
                <c:pt idx="1">
                  <c:v>0</c:v>
                </c:pt>
                <c:pt idx="2">
                  <c:v>0</c:v>
                </c:pt>
                <c:pt idx="3">
                  <c:v>0</c:v>
                </c:pt>
                <c:pt idx="4">
                  <c:v>0</c:v>
                </c:pt>
                <c:pt idx="5">
                  <c:v>0</c:v>
                </c:pt>
                <c:pt idx="6">
                  <c:v>0</c:v>
                </c:pt>
                <c:pt idx="7">
                  <c:v>0</c:v>
                </c:pt>
                <c:pt idx="8">
                  <c:v>0</c:v>
                </c:pt>
                <c:pt idx="9">
                  <c:v>0</c:v>
                </c:pt>
              </c:numCache>
            </c:numRef>
          </c:val>
          <c:smooth val="0"/>
          <c:extLst>
            <c:ext xmlns:c16="http://schemas.microsoft.com/office/drawing/2014/chart" uri="{C3380CC4-5D6E-409C-BE32-E72D297353CC}">
              <c16:uniqueId val="{00000003-2548-44E9-BEDC-041AE6916606}"/>
            </c:ext>
          </c:extLst>
        </c:ser>
        <c:dLbls>
          <c:showLegendKey val="0"/>
          <c:showVal val="0"/>
          <c:showCatName val="0"/>
          <c:showSerName val="0"/>
          <c:showPercent val="0"/>
          <c:showBubbleSize val="0"/>
        </c:dLbls>
        <c:smooth val="0"/>
        <c:axId val="504317000"/>
        <c:axId val="504311120"/>
        <c:extLst/>
      </c:lineChart>
      <c:catAx>
        <c:axId val="504317000"/>
        <c:scaling>
          <c:orientation val="minMax"/>
        </c:scaling>
        <c:delete val="0"/>
        <c:axPos val="b"/>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b" anchorCtr="0"/>
          <a:lstStyle/>
          <a:p>
            <a:pPr>
              <a:defRPr sz="900" b="0" i="0" u="none" strike="noStrike" kern="1200" baseline="0">
                <a:solidFill>
                  <a:schemeClr val="tx1">
                    <a:lumMod val="65000"/>
                    <a:lumOff val="35000"/>
                  </a:schemeClr>
                </a:solidFill>
                <a:latin typeface="+mn-lt"/>
                <a:ea typeface="+mn-ea"/>
                <a:cs typeface="+mn-cs"/>
              </a:defRPr>
            </a:pPr>
            <a:endParaRPr lang="fi-FI"/>
          </a:p>
        </c:txPr>
        <c:crossAx val="504311120"/>
        <c:crosses val="autoZero"/>
        <c:auto val="1"/>
        <c:lblAlgn val="ctr"/>
        <c:lblOffset val="100"/>
        <c:noMultiLvlLbl val="0"/>
      </c:catAx>
      <c:valAx>
        <c:axId val="504311120"/>
        <c:scaling>
          <c:orientation val="minMax"/>
        </c:scaling>
        <c:delete val="0"/>
        <c:axPos val="l"/>
        <c:majorGridlines>
          <c:spPr>
            <a:ln w="9525" cap="flat" cmpd="sng" algn="ctr">
              <a:solidFill>
                <a:schemeClr val="tx1">
                  <a:lumMod val="15000"/>
                  <a:lumOff val="85000"/>
                </a:schemeClr>
              </a:solidFill>
              <a:round/>
            </a:ln>
            <a:effectLst/>
          </c:spPr>
        </c:majorGridlines>
        <c:numFmt formatCode="#,##0\ &quot;€&quot;"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i-FI"/>
          </a:p>
        </c:txPr>
        <c:crossAx val="50431700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i-F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i-FI"/>
    </a:p>
  </c:txPr>
  <c:printSettings>
    <c:headerFooter/>
    <c:pageMargins b="0.75" l="0.7" r="0.7" t="0.75" header="0.3" footer="0.3"/>
    <c:pageSetup/>
  </c:printSettings>
</c:chartSpace>
</file>

<file path=xl/charts/chart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i-FI"/>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i-FI"/>
              <a:t>Kustannukset</a:t>
            </a:r>
            <a:r>
              <a:rPr lang="fi-FI" baseline="0"/>
              <a:t> ja hyödyt vuositasolla</a:t>
            </a:r>
            <a:endParaRPr lang="fi-FI"/>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i-FI"/>
        </a:p>
      </c:txPr>
    </c:title>
    <c:autoTitleDeleted val="0"/>
    <c:plotArea>
      <c:layout/>
      <c:barChart>
        <c:barDir val="col"/>
        <c:grouping val="clustered"/>
        <c:varyColors val="0"/>
        <c:ser>
          <c:idx val="0"/>
          <c:order val="0"/>
          <c:tx>
            <c:v>Kustannukset</c:v>
          </c:tx>
          <c:spPr>
            <a:solidFill>
              <a:schemeClr val="accent1"/>
            </a:solidFill>
            <a:ln>
              <a:noFill/>
            </a:ln>
            <a:effectLst/>
          </c:spPr>
          <c:invertIfNegative val="0"/>
          <c:val>
            <c:numRef>
              <c:f>'3.0.8 Kust.-hyöty-yhteenveto K8'!$B$14:$K$14</c:f>
              <c:numCache>
                <c:formatCode>#\ ##0.00\ "€"</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4D29-401C-A458-7746D684F1AB}"/>
            </c:ext>
          </c:extLst>
        </c:ser>
        <c:ser>
          <c:idx val="1"/>
          <c:order val="1"/>
          <c:tx>
            <c:v>Hyötypotentiaali (nopea)</c:v>
          </c:tx>
          <c:spPr>
            <a:solidFill>
              <a:schemeClr val="accent2"/>
            </a:solidFill>
            <a:ln>
              <a:noFill/>
            </a:ln>
            <a:effectLst/>
          </c:spPr>
          <c:invertIfNegative val="0"/>
          <c:val>
            <c:numRef>
              <c:f>'3.0.8 Kust.-hyöty-yhteenveto K8'!$B$18:$K$18</c:f>
              <c:numCache>
                <c:formatCode>#\ ##0.00\ "€"</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4D29-401C-A458-7746D684F1AB}"/>
            </c:ext>
          </c:extLst>
        </c:ser>
        <c:ser>
          <c:idx val="2"/>
          <c:order val="2"/>
          <c:tx>
            <c:v>Hyötypotentaali (hidas)</c:v>
          </c:tx>
          <c:spPr>
            <a:solidFill>
              <a:schemeClr val="accent3"/>
            </a:solidFill>
            <a:ln>
              <a:noFill/>
            </a:ln>
            <a:effectLst/>
          </c:spPr>
          <c:invertIfNegative val="0"/>
          <c:val>
            <c:numRef>
              <c:f>'3.0.8 Kust.-hyöty-yhteenveto K8'!$B$53:$K$53</c:f>
              <c:numCache>
                <c:formatCode>#\ ##0.00\ "€"</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4D29-401C-A458-7746D684F1AB}"/>
            </c:ext>
          </c:extLst>
        </c:ser>
        <c:dLbls>
          <c:showLegendKey val="0"/>
          <c:showVal val="0"/>
          <c:showCatName val="0"/>
          <c:showSerName val="0"/>
          <c:showPercent val="0"/>
          <c:showBubbleSize val="0"/>
        </c:dLbls>
        <c:gapWidth val="200"/>
        <c:axId val="504307592"/>
        <c:axId val="504311512"/>
      </c:barChart>
      <c:catAx>
        <c:axId val="504307592"/>
        <c:scaling>
          <c:orientation val="minMax"/>
        </c:scaling>
        <c:delete val="0"/>
        <c:axPos val="b"/>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i-FI"/>
          </a:p>
        </c:txPr>
        <c:crossAx val="504311512"/>
        <c:crosses val="autoZero"/>
        <c:auto val="1"/>
        <c:lblAlgn val="ctr"/>
        <c:lblOffset val="100"/>
        <c:noMultiLvlLbl val="0"/>
      </c:catAx>
      <c:valAx>
        <c:axId val="504311512"/>
        <c:scaling>
          <c:orientation val="minMax"/>
        </c:scaling>
        <c:delete val="0"/>
        <c:axPos val="l"/>
        <c:majorGridlines>
          <c:spPr>
            <a:ln w="9525" cap="flat" cmpd="sng" algn="ctr">
              <a:solidFill>
                <a:schemeClr val="tx1">
                  <a:lumMod val="15000"/>
                  <a:lumOff val="85000"/>
                </a:schemeClr>
              </a:solidFill>
              <a:round/>
            </a:ln>
            <a:effectLst/>
          </c:spPr>
        </c:majorGridlines>
        <c:numFmt formatCode="#\ ##0\ &quot;€&quot;"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i-FI"/>
          </a:p>
        </c:txPr>
        <c:crossAx val="50430759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i-FI"/>
        </a:p>
      </c:txPr>
    </c:legend>
    <c:plotVisOnly val="1"/>
    <c:dispBlanksAs val="gap"/>
    <c:showDLblsOverMax val="0"/>
  </c:chart>
  <c:spPr>
    <a:solidFill>
      <a:schemeClr val="bg1"/>
    </a:solidFill>
    <a:ln w="9525" cap="flat" cmpd="sng" algn="ctr">
      <a:solidFill>
        <a:schemeClr val="bg2"/>
      </a:solidFill>
      <a:round/>
    </a:ln>
    <a:effectLst/>
  </c:spPr>
  <c:txPr>
    <a:bodyPr/>
    <a:lstStyle/>
    <a:p>
      <a:pPr>
        <a:defRPr/>
      </a:pPr>
      <a:endParaRPr lang="fi-FI"/>
    </a:p>
  </c:txPr>
  <c:printSettings>
    <c:headerFooter/>
    <c:pageMargins b="0.75" l="0.7" r="0.7" t="0.75" header="0.3" footer="0.3"/>
    <c:pageSetup/>
  </c:printSettings>
</c:chartSpace>
</file>

<file path=xl/charts/chart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i-FI"/>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i-FI"/>
              <a:t>Kustannukset ja hyödyt vuositasolla</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i-FI"/>
        </a:p>
      </c:txPr>
    </c:title>
    <c:autoTitleDeleted val="0"/>
    <c:plotArea>
      <c:layout/>
      <c:barChart>
        <c:barDir val="col"/>
        <c:grouping val="clustered"/>
        <c:varyColors val="0"/>
        <c:ser>
          <c:idx val="0"/>
          <c:order val="0"/>
          <c:tx>
            <c:v>Kustannukset</c:v>
          </c:tx>
          <c:spPr>
            <a:solidFill>
              <a:schemeClr val="accent1"/>
            </a:solidFill>
            <a:ln>
              <a:noFill/>
            </a:ln>
            <a:effectLst/>
          </c:spPr>
          <c:invertIfNegative val="0"/>
          <c:val>
            <c:numRef>
              <c:f>'3.0.8 Kust.-hyöty-yhteenveto K8'!$B$49:$K$49</c:f>
              <c:numCache>
                <c:formatCode>#\ ##0.00\ "€"</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7815-4A97-BAFB-FF7754A76438}"/>
            </c:ext>
          </c:extLst>
        </c:ser>
        <c:ser>
          <c:idx val="1"/>
          <c:order val="1"/>
          <c:tx>
            <c:v>Hyötypotentiaali</c:v>
          </c:tx>
          <c:spPr>
            <a:solidFill>
              <a:schemeClr val="accent2"/>
            </a:solidFill>
            <a:ln>
              <a:noFill/>
            </a:ln>
            <a:effectLst/>
          </c:spPr>
          <c:invertIfNegative val="0"/>
          <c:val>
            <c:numRef>
              <c:f>'3.0.8 Kust.-hyöty-yhteenveto K8'!$B$53:$K$53</c:f>
              <c:numCache>
                <c:formatCode>#\ ##0.00\ "€"</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7815-4A97-BAFB-FF7754A76438}"/>
            </c:ext>
          </c:extLst>
        </c:ser>
        <c:dLbls>
          <c:showLegendKey val="0"/>
          <c:showVal val="0"/>
          <c:showCatName val="0"/>
          <c:showSerName val="0"/>
          <c:showPercent val="0"/>
          <c:showBubbleSize val="0"/>
        </c:dLbls>
        <c:gapWidth val="200"/>
        <c:overlap val="100"/>
        <c:axId val="504318176"/>
        <c:axId val="504308376"/>
      </c:barChart>
      <c:catAx>
        <c:axId val="504318176"/>
        <c:scaling>
          <c:orientation val="minMax"/>
        </c:scaling>
        <c:delete val="0"/>
        <c:axPos val="b"/>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i-FI"/>
          </a:p>
        </c:txPr>
        <c:crossAx val="504308376"/>
        <c:crosses val="autoZero"/>
        <c:auto val="1"/>
        <c:lblAlgn val="ctr"/>
        <c:lblOffset val="100"/>
        <c:noMultiLvlLbl val="0"/>
      </c:catAx>
      <c:valAx>
        <c:axId val="504308376"/>
        <c:scaling>
          <c:orientation val="minMax"/>
        </c:scaling>
        <c:delete val="0"/>
        <c:axPos val="l"/>
        <c:majorGridlines>
          <c:spPr>
            <a:ln w="9525" cap="flat" cmpd="sng" algn="ctr">
              <a:solidFill>
                <a:schemeClr val="tx1">
                  <a:lumMod val="15000"/>
                  <a:lumOff val="85000"/>
                </a:schemeClr>
              </a:solidFill>
              <a:round/>
            </a:ln>
            <a:effectLst/>
          </c:spPr>
        </c:majorGridlines>
        <c:numFmt formatCode="#\ ##0\ &quot;€&quot;"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i-FI"/>
          </a:p>
        </c:txPr>
        <c:crossAx val="50431817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i-F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i-FI"/>
    </a:p>
  </c:txPr>
  <c:printSettings>
    <c:headerFooter/>
    <c:pageMargins b="0.75" l="0.7" r="0.7" t="0.75" header="0.3" footer="0.3"/>
    <c:pageSetup/>
  </c:printSettings>
</c:chartSpace>
</file>

<file path=xl/charts/chart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i-FI"/>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i-FI"/>
              <a:t>Kannattavuus vuositasolla ja kumulatiivisesti</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i-FI"/>
        </a:p>
      </c:txPr>
    </c:title>
    <c:autoTitleDeleted val="0"/>
    <c:plotArea>
      <c:layout/>
      <c:lineChart>
        <c:grouping val="standard"/>
        <c:varyColors val="0"/>
        <c:ser>
          <c:idx val="0"/>
          <c:order val="0"/>
          <c:tx>
            <c:v>Kannattavuus vuositasolla</c:v>
          </c:tx>
          <c:spPr>
            <a:ln w="28575" cap="rnd">
              <a:solidFill>
                <a:srgbClr val="00B0F0"/>
              </a:solidFill>
              <a:round/>
            </a:ln>
            <a:effectLst/>
          </c:spPr>
          <c:marker>
            <c:symbol val="none"/>
          </c:marker>
          <c:val>
            <c:numRef>
              <c:f>'3.0.9 Kust.-hyöty-yhteenveto K9'!$B$20:$K$20</c:f>
              <c:numCache>
                <c:formatCode>#\ ##0.00\ "€"</c:formatCode>
                <c:ptCount val="10"/>
                <c:pt idx="0">
                  <c:v>0</c:v>
                </c:pt>
                <c:pt idx="1">
                  <c:v>0</c:v>
                </c:pt>
                <c:pt idx="2">
                  <c:v>0</c:v>
                </c:pt>
                <c:pt idx="3">
                  <c:v>0</c:v>
                </c:pt>
                <c:pt idx="4">
                  <c:v>0</c:v>
                </c:pt>
                <c:pt idx="5">
                  <c:v>0</c:v>
                </c:pt>
                <c:pt idx="6">
                  <c:v>0</c:v>
                </c:pt>
                <c:pt idx="7">
                  <c:v>0</c:v>
                </c:pt>
                <c:pt idx="8">
                  <c:v>0</c:v>
                </c:pt>
                <c:pt idx="9">
                  <c:v>0</c:v>
                </c:pt>
              </c:numCache>
            </c:numRef>
          </c:val>
          <c:smooth val="0"/>
          <c:extLst>
            <c:ext xmlns:c16="http://schemas.microsoft.com/office/drawing/2014/chart" uri="{C3380CC4-5D6E-409C-BE32-E72D297353CC}">
              <c16:uniqueId val="{00000000-FE3C-4F46-B757-31B0A2A9563F}"/>
            </c:ext>
          </c:extLst>
        </c:ser>
        <c:ser>
          <c:idx val="2"/>
          <c:order val="2"/>
          <c:tx>
            <c:v>Kumulatiivinen kannattavuus</c:v>
          </c:tx>
          <c:spPr>
            <a:ln w="28575" cap="rnd">
              <a:solidFill>
                <a:srgbClr val="92D050"/>
              </a:solidFill>
              <a:round/>
            </a:ln>
            <a:effectLst/>
          </c:spPr>
          <c:marker>
            <c:symbol val="none"/>
          </c:marker>
          <c:val>
            <c:numRef>
              <c:f>'3.0.9 Kust.-hyöty-yhteenveto K9'!$B$22:$K$22</c:f>
              <c:numCache>
                <c:formatCode>#\ ##0.00\ "€"</c:formatCode>
                <c:ptCount val="10"/>
                <c:pt idx="0">
                  <c:v>0</c:v>
                </c:pt>
                <c:pt idx="1">
                  <c:v>0</c:v>
                </c:pt>
                <c:pt idx="2">
                  <c:v>0</c:v>
                </c:pt>
                <c:pt idx="3">
                  <c:v>0</c:v>
                </c:pt>
                <c:pt idx="4">
                  <c:v>0</c:v>
                </c:pt>
                <c:pt idx="5">
                  <c:v>0</c:v>
                </c:pt>
                <c:pt idx="6">
                  <c:v>0</c:v>
                </c:pt>
                <c:pt idx="7">
                  <c:v>0</c:v>
                </c:pt>
                <c:pt idx="8">
                  <c:v>0</c:v>
                </c:pt>
                <c:pt idx="9">
                  <c:v>0</c:v>
                </c:pt>
              </c:numCache>
            </c:numRef>
          </c:val>
          <c:smooth val="0"/>
          <c:extLst>
            <c:ext xmlns:c16="http://schemas.microsoft.com/office/drawing/2014/chart" uri="{C3380CC4-5D6E-409C-BE32-E72D297353CC}">
              <c16:uniqueId val="{00000001-FE3C-4F46-B757-31B0A2A9563F}"/>
            </c:ext>
          </c:extLst>
        </c:ser>
        <c:dLbls>
          <c:showLegendKey val="0"/>
          <c:showVal val="0"/>
          <c:showCatName val="0"/>
          <c:showSerName val="0"/>
          <c:showPercent val="0"/>
          <c:showBubbleSize val="0"/>
        </c:dLbls>
        <c:smooth val="0"/>
        <c:axId val="504315432"/>
        <c:axId val="504310336"/>
        <c:extLst>
          <c:ext xmlns:c15="http://schemas.microsoft.com/office/drawing/2012/chart" uri="{02D57815-91ED-43cb-92C2-25804820EDAC}">
            <c15:filteredLineSeries>
              <c15:ser>
                <c:idx val="1"/>
                <c:order val="1"/>
                <c:spPr>
                  <a:ln w="28575" cap="rnd">
                    <a:solidFill>
                      <a:schemeClr val="accent2"/>
                    </a:solidFill>
                    <a:round/>
                  </a:ln>
                  <a:effectLst/>
                </c:spPr>
                <c:marker>
                  <c:symbol val="circle"/>
                  <c:size val="5"/>
                  <c:spPr>
                    <a:solidFill>
                      <a:schemeClr val="accent2"/>
                    </a:solidFill>
                    <a:ln w="9525">
                      <a:solidFill>
                        <a:schemeClr val="accent2"/>
                      </a:solidFill>
                    </a:ln>
                    <a:effectLst/>
                  </c:spPr>
                </c:marker>
                <c:val>
                  <c:numRef>
                    <c:extLst>
                      <c:ext uri="{02D57815-91ED-43cb-92C2-25804820EDAC}">
                        <c15:formulaRef>
                          <c15:sqref>'3.0.9 Kust.-hyöty-yhteenveto K9'!$B$21:$K$21</c15:sqref>
                        </c15:formulaRef>
                      </c:ext>
                    </c:extLst>
                    <c:numCache>
                      <c:formatCode>#\ ##0.00\ "€"</c:formatCode>
                      <c:ptCount val="10"/>
                    </c:numCache>
                  </c:numRef>
                </c:val>
                <c:smooth val="0"/>
                <c:extLst>
                  <c:ext xmlns:c16="http://schemas.microsoft.com/office/drawing/2014/chart" uri="{C3380CC4-5D6E-409C-BE32-E72D297353CC}">
                    <c16:uniqueId val="{00000002-FE3C-4F46-B757-31B0A2A9563F}"/>
                  </c:ext>
                </c:extLst>
              </c15:ser>
            </c15:filteredLineSeries>
          </c:ext>
        </c:extLst>
      </c:lineChart>
      <c:catAx>
        <c:axId val="504315432"/>
        <c:scaling>
          <c:orientation val="minMax"/>
        </c:scaling>
        <c:delete val="0"/>
        <c:axPos val="b"/>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b" anchorCtr="0"/>
          <a:lstStyle/>
          <a:p>
            <a:pPr>
              <a:defRPr sz="900" b="0" i="0" u="none" strike="noStrike" kern="1200" baseline="0">
                <a:solidFill>
                  <a:schemeClr val="tx1">
                    <a:lumMod val="65000"/>
                    <a:lumOff val="35000"/>
                  </a:schemeClr>
                </a:solidFill>
                <a:latin typeface="+mn-lt"/>
                <a:ea typeface="+mn-ea"/>
                <a:cs typeface="+mn-cs"/>
              </a:defRPr>
            </a:pPr>
            <a:endParaRPr lang="fi-FI"/>
          </a:p>
        </c:txPr>
        <c:crossAx val="504310336"/>
        <c:crosses val="autoZero"/>
        <c:auto val="1"/>
        <c:lblAlgn val="ctr"/>
        <c:lblOffset val="100"/>
        <c:noMultiLvlLbl val="0"/>
      </c:catAx>
      <c:valAx>
        <c:axId val="504310336"/>
        <c:scaling>
          <c:orientation val="minMax"/>
        </c:scaling>
        <c:delete val="0"/>
        <c:axPos val="l"/>
        <c:majorGridlines>
          <c:spPr>
            <a:ln w="9525" cap="flat" cmpd="sng" algn="ctr">
              <a:solidFill>
                <a:schemeClr val="tx1">
                  <a:lumMod val="15000"/>
                  <a:lumOff val="85000"/>
                </a:schemeClr>
              </a:solidFill>
              <a:round/>
            </a:ln>
            <a:effectLst/>
          </c:spPr>
        </c:majorGridlines>
        <c:numFmt formatCode="#,##0\ &quot;€&quot;"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i-FI"/>
          </a:p>
        </c:txPr>
        <c:crossAx val="50431543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i-F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i-FI"/>
    </a:p>
  </c:txPr>
  <c:printSettings>
    <c:headerFooter/>
    <c:pageMargins b="0.75" l="0.7" r="0.7" t="0.75" header="0.3" footer="0.3"/>
    <c:pageSetup/>
  </c:printSettings>
</c:chartSpace>
</file>

<file path=xl/charts/chart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i-FI"/>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i-FI"/>
              <a:t>Kustannukset ja hyödyt vuositasolla</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i-FI"/>
        </a:p>
      </c:txPr>
    </c:title>
    <c:autoTitleDeleted val="0"/>
    <c:plotArea>
      <c:layout/>
      <c:barChart>
        <c:barDir val="col"/>
        <c:grouping val="clustered"/>
        <c:varyColors val="0"/>
        <c:ser>
          <c:idx val="0"/>
          <c:order val="0"/>
          <c:tx>
            <c:v>Kustannukset</c:v>
          </c:tx>
          <c:spPr>
            <a:solidFill>
              <a:schemeClr val="accent1"/>
            </a:solidFill>
            <a:ln>
              <a:noFill/>
            </a:ln>
            <a:effectLst/>
          </c:spPr>
          <c:invertIfNegative val="0"/>
          <c:val>
            <c:numRef>
              <c:f>'3.0.9 Kust.-hyöty-yhteenveto K9'!$B$14:$K$14</c:f>
              <c:numCache>
                <c:formatCode>#\ ##0.00\ "€"</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36E0-4ACD-93A1-945EAA8E344A}"/>
            </c:ext>
          </c:extLst>
        </c:ser>
        <c:ser>
          <c:idx val="1"/>
          <c:order val="1"/>
          <c:tx>
            <c:v>Hyötypotentiaali</c:v>
          </c:tx>
          <c:spPr>
            <a:solidFill>
              <a:schemeClr val="accent2"/>
            </a:solidFill>
            <a:ln>
              <a:noFill/>
            </a:ln>
            <a:effectLst/>
          </c:spPr>
          <c:invertIfNegative val="0"/>
          <c:val>
            <c:numRef>
              <c:f>'3.0.9 Kust.-hyöty-yhteenveto K9'!$B$18:$K$18</c:f>
              <c:numCache>
                <c:formatCode>#\ ##0.00\ "€"</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36E0-4ACD-93A1-945EAA8E344A}"/>
            </c:ext>
          </c:extLst>
        </c:ser>
        <c:dLbls>
          <c:showLegendKey val="0"/>
          <c:showVal val="0"/>
          <c:showCatName val="0"/>
          <c:showSerName val="0"/>
          <c:showPercent val="0"/>
          <c:showBubbleSize val="0"/>
        </c:dLbls>
        <c:gapWidth val="200"/>
        <c:overlap val="100"/>
        <c:axId val="504315040"/>
        <c:axId val="504317784"/>
      </c:barChart>
      <c:catAx>
        <c:axId val="504315040"/>
        <c:scaling>
          <c:orientation val="minMax"/>
        </c:scaling>
        <c:delete val="0"/>
        <c:axPos val="b"/>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i-FI"/>
          </a:p>
        </c:txPr>
        <c:crossAx val="504317784"/>
        <c:crosses val="autoZero"/>
        <c:auto val="1"/>
        <c:lblAlgn val="ctr"/>
        <c:lblOffset val="100"/>
        <c:noMultiLvlLbl val="0"/>
      </c:catAx>
      <c:valAx>
        <c:axId val="504317784"/>
        <c:scaling>
          <c:orientation val="minMax"/>
        </c:scaling>
        <c:delete val="0"/>
        <c:axPos val="l"/>
        <c:majorGridlines>
          <c:spPr>
            <a:ln w="9525" cap="flat" cmpd="sng" algn="ctr">
              <a:solidFill>
                <a:schemeClr val="tx1">
                  <a:lumMod val="15000"/>
                  <a:lumOff val="85000"/>
                </a:schemeClr>
              </a:solidFill>
              <a:round/>
            </a:ln>
            <a:effectLst/>
          </c:spPr>
        </c:majorGridlines>
        <c:numFmt formatCode="#\ ##0\ &quot;€&quot;"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i-FI"/>
          </a:p>
        </c:txPr>
        <c:crossAx val="50431504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i-F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i-FI"/>
    </a:p>
  </c:txPr>
  <c:printSettings>
    <c:headerFooter/>
    <c:pageMargins b="0.75" l="0.7" r="0.7" t="0.75" header="0.3" footer="0.3"/>
    <c:pageSetup/>
  </c:printSettings>
</c:chartSpace>
</file>

<file path=xl/charts/chart5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i-FI"/>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i-FI"/>
              <a:t>Kannattavuus vuositasolla ja kumulatiivisesti</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i-FI"/>
        </a:p>
      </c:txPr>
    </c:title>
    <c:autoTitleDeleted val="0"/>
    <c:plotArea>
      <c:layout/>
      <c:lineChart>
        <c:grouping val="standard"/>
        <c:varyColors val="0"/>
        <c:ser>
          <c:idx val="3"/>
          <c:order val="0"/>
          <c:tx>
            <c:v>Kannattavuus vuositasolla</c:v>
          </c:tx>
          <c:spPr>
            <a:ln w="28575" cap="rnd">
              <a:solidFill>
                <a:schemeClr val="accent4"/>
              </a:solidFill>
              <a:round/>
            </a:ln>
            <a:effectLst/>
          </c:spPr>
          <c:marker>
            <c:symbol val="none"/>
          </c:marker>
          <c:val>
            <c:numRef>
              <c:f>'3.0.9 Kust.-hyöty-yhteenveto K9'!$B$55:$K$55</c:f>
              <c:numCache>
                <c:formatCode>#\ ##0.00\ "€"</c:formatCode>
                <c:ptCount val="10"/>
                <c:pt idx="0">
                  <c:v>0</c:v>
                </c:pt>
                <c:pt idx="1">
                  <c:v>0</c:v>
                </c:pt>
                <c:pt idx="2">
                  <c:v>0</c:v>
                </c:pt>
                <c:pt idx="3">
                  <c:v>0</c:v>
                </c:pt>
                <c:pt idx="4">
                  <c:v>0</c:v>
                </c:pt>
                <c:pt idx="5">
                  <c:v>0</c:v>
                </c:pt>
                <c:pt idx="6">
                  <c:v>0</c:v>
                </c:pt>
                <c:pt idx="7">
                  <c:v>0</c:v>
                </c:pt>
                <c:pt idx="8">
                  <c:v>0</c:v>
                </c:pt>
                <c:pt idx="9">
                  <c:v>0</c:v>
                </c:pt>
              </c:numCache>
            </c:numRef>
          </c:val>
          <c:smooth val="0"/>
          <c:extLst>
            <c:ext xmlns:c16="http://schemas.microsoft.com/office/drawing/2014/chart" uri="{C3380CC4-5D6E-409C-BE32-E72D297353CC}">
              <c16:uniqueId val="{00000000-B06E-4297-BDB0-383E1AD31C45}"/>
            </c:ext>
          </c:extLst>
        </c:ser>
        <c:ser>
          <c:idx val="4"/>
          <c:order val="1"/>
          <c:tx>
            <c:v>Kumulatiivinen kannattavuus</c:v>
          </c:tx>
          <c:spPr>
            <a:ln w="28575" cap="rnd">
              <a:solidFill>
                <a:schemeClr val="accent5"/>
              </a:solidFill>
              <a:round/>
            </a:ln>
            <a:effectLst/>
          </c:spPr>
          <c:marker>
            <c:symbol val="none"/>
          </c:marker>
          <c:val>
            <c:numRef>
              <c:f>'3.0.9 Kust.-hyöty-yhteenveto K9'!$B$57:$K$57</c:f>
              <c:numCache>
                <c:formatCode>#\ ##0.00\ "€"</c:formatCode>
                <c:ptCount val="10"/>
                <c:pt idx="0">
                  <c:v>0</c:v>
                </c:pt>
                <c:pt idx="1">
                  <c:v>0</c:v>
                </c:pt>
                <c:pt idx="2">
                  <c:v>0</c:v>
                </c:pt>
                <c:pt idx="3">
                  <c:v>0</c:v>
                </c:pt>
                <c:pt idx="4">
                  <c:v>0</c:v>
                </c:pt>
                <c:pt idx="5">
                  <c:v>0</c:v>
                </c:pt>
                <c:pt idx="6">
                  <c:v>0</c:v>
                </c:pt>
                <c:pt idx="7">
                  <c:v>0</c:v>
                </c:pt>
                <c:pt idx="8">
                  <c:v>0</c:v>
                </c:pt>
                <c:pt idx="9">
                  <c:v>0</c:v>
                </c:pt>
              </c:numCache>
            </c:numRef>
          </c:val>
          <c:smooth val="0"/>
          <c:extLst>
            <c:ext xmlns:c16="http://schemas.microsoft.com/office/drawing/2014/chart" uri="{C3380CC4-5D6E-409C-BE32-E72D297353CC}">
              <c16:uniqueId val="{00000001-B06E-4297-BDB0-383E1AD31C45}"/>
            </c:ext>
          </c:extLst>
        </c:ser>
        <c:dLbls>
          <c:showLegendKey val="0"/>
          <c:showVal val="0"/>
          <c:showCatName val="0"/>
          <c:showSerName val="0"/>
          <c:showPercent val="0"/>
          <c:showBubbleSize val="0"/>
        </c:dLbls>
        <c:smooth val="0"/>
        <c:axId val="504310728"/>
        <c:axId val="504313864"/>
        <c:extLst/>
      </c:lineChart>
      <c:catAx>
        <c:axId val="504310728"/>
        <c:scaling>
          <c:orientation val="minMax"/>
        </c:scaling>
        <c:delete val="0"/>
        <c:axPos val="b"/>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b" anchorCtr="0"/>
          <a:lstStyle/>
          <a:p>
            <a:pPr>
              <a:defRPr sz="900" b="0" i="0" u="none" strike="noStrike" kern="1200" baseline="0">
                <a:solidFill>
                  <a:schemeClr val="tx1">
                    <a:lumMod val="65000"/>
                    <a:lumOff val="35000"/>
                  </a:schemeClr>
                </a:solidFill>
                <a:latin typeface="+mn-lt"/>
                <a:ea typeface="+mn-ea"/>
                <a:cs typeface="+mn-cs"/>
              </a:defRPr>
            </a:pPr>
            <a:endParaRPr lang="fi-FI"/>
          </a:p>
        </c:txPr>
        <c:crossAx val="504313864"/>
        <c:crosses val="autoZero"/>
        <c:auto val="1"/>
        <c:lblAlgn val="ctr"/>
        <c:lblOffset val="100"/>
        <c:noMultiLvlLbl val="0"/>
      </c:catAx>
      <c:valAx>
        <c:axId val="504313864"/>
        <c:scaling>
          <c:orientation val="minMax"/>
        </c:scaling>
        <c:delete val="0"/>
        <c:axPos val="l"/>
        <c:majorGridlines>
          <c:spPr>
            <a:ln w="9525" cap="flat" cmpd="sng" algn="ctr">
              <a:solidFill>
                <a:schemeClr val="tx1">
                  <a:lumMod val="15000"/>
                  <a:lumOff val="85000"/>
                </a:schemeClr>
              </a:solidFill>
              <a:round/>
            </a:ln>
            <a:effectLst/>
          </c:spPr>
        </c:majorGridlines>
        <c:numFmt formatCode="#,##0\ &quot;€&quot;"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i-FI"/>
          </a:p>
        </c:txPr>
        <c:crossAx val="50431072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i-F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i-FI"/>
    </a:p>
  </c:txPr>
  <c:printSettings>
    <c:headerFooter/>
    <c:pageMargins b="0.75" l="0.7" r="0.7" t="0.75" header="0.3" footer="0.3"/>
    <c:pageSetup/>
  </c:printSettings>
</c:chartSpace>
</file>

<file path=xl/charts/chart5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i-FI"/>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i-FI"/>
              <a:t>Kannattavuus vuositasolla ja kumulatiivisesti</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i-FI"/>
        </a:p>
      </c:txPr>
    </c:title>
    <c:autoTitleDeleted val="0"/>
    <c:plotArea>
      <c:layout/>
      <c:lineChart>
        <c:grouping val="standard"/>
        <c:varyColors val="0"/>
        <c:ser>
          <c:idx val="0"/>
          <c:order val="0"/>
          <c:tx>
            <c:v>Kannattavuus vuositasolla (nopea)</c:v>
          </c:tx>
          <c:spPr>
            <a:ln w="28575" cap="rnd">
              <a:solidFill>
                <a:srgbClr val="00B0F0"/>
              </a:solidFill>
              <a:round/>
            </a:ln>
            <a:effectLst/>
          </c:spPr>
          <c:marker>
            <c:symbol val="none"/>
          </c:marker>
          <c:val>
            <c:numRef>
              <c:f>'3.0.9 Kust.-hyöty-yhteenveto K9'!$B$20:$K$20</c:f>
              <c:numCache>
                <c:formatCode>#\ ##0.00\ "€"</c:formatCode>
                <c:ptCount val="10"/>
                <c:pt idx="0">
                  <c:v>0</c:v>
                </c:pt>
                <c:pt idx="1">
                  <c:v>0</c:v>
                </c:pt>
                <c:pt idx="2">
                  <c:v>0</c:v>
                </c:pt>
                <c:pt idx="3">
                  <c:v>0</c:v>
                </c:pt>
                <c:pt idx="4">
                  <c:v>0</c:v>
                </c:pt>
                <c:pt idx="5">
                  <c:v>0</c:v>
                </c:pt>
                <c:pt idx="6">
                  <c:v>0</c:v>
                </c:pt>
                <c:pt idx="7">
                  <c:v>0</c:v>
                </c:pt>
                <c:pt idx="8">
                  <c:v>0</c:v>
                </c:pt>
                <c:pt idx="9">
                  <c:v>0</c:v>
                </c:pt>
              </c:numCache>
            </c:numRef>
          </c:val>
          <c:smooth val="0"/>
          <c:extLst>
            <c:ext xmlns:c16="http://schemas.microsoft.com/office/drawing/2014/chart" uri="{C3380CC4-5D6E-409C-BE32-E72D297353CC}">
              <c16:uniqueId val="{00000000-98E7-46D9-A2F9-490B42950B91}"/>
            </c:ext>
          </c:extLst>
        </c:ser>
        <c:ser>
          <c:idx val="2"/>
          <c:order val="1"/>
          <c:tx>
            <c:v>Kumulatiivinen kannattavuus (nopea)</c:v>
          </c:tx>
          <c:spPr>
            <a:ln w="28575" cap="rnd">
              <a:solidFill>
                <a:srgbClr val="92D050"/>
              </a:solidFill>
              <a:round/>
            </a:ln>
            <a:effectLst/>
          </c:spPr>
          <c:marker>
            <c:symbol val="none"/>
          </c:marker>
          <c:val>
            <c:numRef>
              <c:f>'3.0.9 Kust.-hyöty-yhteenveto K9'!$B$22:$K$22</c:f>
              <c:numCache>
                <c:formatCode>#\ ##0.00\ "€"</c:formatCode>
                <c:ptCount val="10"/>
                <c:pt idx="0">
                  <c:v>0</c:v>
                </c:pt>
                <c:pt idx="1">
                  <c:v>0</c:v>
                </c:pt>
                <c:pt idx="2">
                  <c:v>0</c:v>
                </c:pt>
                <c:pt idx="3">
                  <c:v>0</c:v>
                </c:pt>
                <c:pt idx="4">
                  <c:v>0</c:v>
                </c:pt>
                <c:pt idx="5">
                  <c:v>0</c:v>
                </c:pt>
                <c:pt idx="6">
                  <c:v>0</c:v>
                </c:pt>
                <c:pt idx="7">
                  <c:v>0</c:v>
                </c:pt>
                <c:pt idx="8">
                  <c:v>0</c:v>
                </c:pt>
                <c:pt idx="9">
                  <c:v>0</c:v>
                </c:pt>
              </c:numCache>
            </c:numRef>
          </c:val>
          <c:smooth val="0"/>
          <c:extLst>
            <c:ext xmlns:c16="http://schemas.microsoft.com/office/drawing/2014/chart" uri="{C3380CC4-5D6E-409C-BE32-E72D297353CC}">
              <c16:uniqueId val="{00000001-98E7-46D9-A2F9-490B42950B91}"/>
            </c:ext>
          </c:extLst>
        </c:ser>
        <c:ser>
          <c:idx val="1"/>
          <c:order val="2"/>
          <c:tx>
            <c:v>Kannattavuus vuositasolla (hidas)</c:v>
          </c:tx>
          <c:spPr>
            <a:ln w="28575" cap="rnd">
              <a:solidFill>
                <a:schemeClr val="accent2"/>
              </a:solidFill>
              <a:round/>
            </a:ln>
            <a:effectLst/>
          </c:spPr>
          <c:marker>
            <c:symbol val="none"/>
          </c:marker>
          <c:val>
            <c:numRef>
              <c:f>'3.0.9 Kust.-hyöty-yhteenveto K9'!$B$55:$K$55</c:f>
              <c:numCache>
                <c:formatCode>#\ ##0.00\ "€"</c:formatCode>
                <c:ptCount val="10"/>
                <c:pt idx="0">
                  <c:v>0</c:v>
                </c:pt>
                <c:pt idx="1">
                  <c:v>0</c:v>
                </c:pt>
                <c:pt idx="2">
                  <c:v>0</c:v>
                </c:pt>
                <c:pt idx="3">
                  <c:v>0</c:v>
                </c:pt>
                <c:pt idx="4">
                  <c:v>0</c:v>
                </c:pt>
                <c:pt idx="5">
                  <c:v>0</c:v>
                </c:pt>
                <c:pt idx="6">
                  <c:v>0</c:v>
                </c:pt>
                <c:pt idx="7">
                  <c:v>0</c:v>
                </c:pt>
                <c:pt idx="8">
                  <c:v>0</c:v>
                </c:pt>
                <c:pt idx="9">
                  <c:v>0</c:v>
                </c:pt>
              </c:numCache>
            </c:numRef>
          </c:val>
          <c:smooth val="0"/>
          <c:extLst>
            <c:ext xmlns:c16="http://schemas.microsoft.com/office/drawing/2014/chart" uri="{C3380CC4-5D6E-409C-BE32-E72D297353CC}">
              <c16:uniqueId val="{00000002-98E7-46D9-A2F9-490B42950B91}"/>
            </c:ext>
          </c:extLst>
        </c:ser>
        <c:ser>
          <c:idx val="3"/>
          <c:order val="3"/>
          <c:tx>
            <c:v>Kumulatiivinen kannattavuus (hidas)</c:v>
          </c:tx>
          <c:spPr>
            <a:ln w="28575" cap="rnd">
              <a:solidFill>
                <a:schemeClr val="accent4"/>
              </a:solidFill>
              <a:round/>
            </a:ln>
            <a:effectLst/>
          </c:spPr>
          <c:marker>
            <c:symbol val="none"/>
          </c:marker>
          <c:val>
            <c:numRef>
              <c:f>'3.0.9 Kust.-hyöty-yhteenveto K9'!$B$57:$K$57</c:f>
              <c:numCache>
                <c:formatCode>#\ ##0.00\ "€"</c:formatCode>
                <c:ptCount val="10"/>
                <c:pt idx="0">
                  <c:v>0</c:v>
                </c:pt>
                <c:pt idx="1">
                  <c:v>0</c:v>
                </c:pt>
                <c:pt idx="2">
                  <c:v>0</c:v>
                </c:pt>
                <c:pt idx="3">
                  <c:v>0</c:v>
                </c:pt>
                <c:pt idx="4">
                  <c:v>0</c:v>
                </c:pt>
                <c:pt idx="5">
                  <c:v>0</c:v>
                </c:pt>
                <c:pt idx="6">
                  <c:v>0</c:v>
                </c:pt>
                <c:pt idx="7">
                  <c:v>0</c:v>
                </c:pt>
                <c:pt idx="8">
                  <c:v>0</c:v>
                </c:pt>
                <c:pt idx="9">
                  <c:v>0</c:v>
                </c:pt>
              </c:numCache>
            </c:numRef>
          </c:val>
          <c:smooth val="0"/>
          <c:extLst>
            <c:ext xmlns:c16="http://schemas.microsoft.com/office/drawing/2014/chart" uri="{C3380CC4-5D6E-409C-BE32-E72D297353CC}">
              <c16:uniqueId val="{00000003-98E7-46D9-A2F9-490B42950B91}"/>
            </c:ext>
          </c:extLst>
        </c:ser>
        <c:dLbls>
          <c:showLegendKey val="0"/>
          <c:showVal val="0"/>
          <c:showCatName val="0"/>
          <c:showSerName val="0"/>
          <c:showPercent val="0"/>
          <c:showBubbleSize val="0"/>
        </c:dLbls>
        <c:smooth val="0"/>
        <c:axId val="504317000"/>
        <c:axId val="504311120"/>
        <c:extLst/>
      </c:lineChart>
      <c:catAx>
        <c:axId val="504317000"/>
        <c:scaling>
          <c:orientation val="minMax"/>
        </c:scaling>
        <c:delete val="0"/>
        <c:axPos val="b"/>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b" anchorCtr="0"/>
          <a:lstStyle/>
          <a:p>
            <a:pPr>
              <a:defRPr sz="900" b="0" i="0" u="none" strike="noStrike" kern="1200" baseline="0">
                <a:solidFill>
                  <a:schemeClr val="tx1">
                    <a:lumMod val="65000"/>
                    <a:lumOff val="35000"/>
                  </a:schemeClr>
                </a:solidFill>
                <a:latin typeface="+mn-lt"/>
                <a:ea typeface="+mn-ea"/>
                <a:cs typeface="+mn-cs"/>
              </a:defRPr>
            </a:pPr>
            <a:endParaRPr lang="fi-FI"/>
          </a:p>
        </c:txPr>
        <c:crossAx val="504311120"/>
        <c:crosses val="autoZero"/>
        <c:auto val="1"/>
        <c:lblAlgn val="ctr"/>
        <c:lblOffset val="100"/>
        <c:noMultiLvlLbl val="0"/>
      </c:catAx>
      <c:valAx>
        <c:axId val="504311120"/>
        <c:scaling>
          <c:orientation val="minMax"/>
        </c:scaling>
        <c:delete val="0"/>
        <c:axPos val="l"/>
        <c:majorGridlines>
          <c:spPr>
            <a:ln w="9525" cap="flat" cmpd="sng" algn="ctr">
              <a:solidFill>
                <a:schemeClr val="tx1">
                  <a:lumMod val="15000"/>
                  <a:lumOff val="85000"/>
                </a:schemeClr>
              </a:solidFill>
              <a:round/>
            </a:ln>
            <a:effectLst/>
          </c:spPr>
        </c:majorGridlines>
        <c:numFmt formatCode="#,##0\ &quot;€&quot;"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i-FI"/>
          </a:p>
        </c:txPr>
        <c:crossAx val="50431700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i-F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i-FI"/>
    </a:p>
  </c:txPr>
  <c:printSettings>
    <c:headerFooter/>
    <c:pageMargins b="0.75" l="0.7" r="0.7" t="0.75" header="0.3" footer="0.3"/>
    <c:pageSetup/>
  </c:printSettings>
</c:chartSpace>
</file>

<file path=xl/charts/chart5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i-FI"/>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i-FI"/>
              <a:t>Kustannukset</a:t>
            </a:r>
            <a:r>
              <a:rPr lang="fi-FI" baseline="0"/>
              <a:t> ja hyödyt vuositasolla</a:t>
            </a:r>
            <a:endParaRPr lang="fi-FI"/>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i-FI"/>
        </a:p>
      </c:txPr>
    </c:title>
    <c:autoTitleDeleted val="0"/>
    <c:plotArea>
      <c:layout/>
      <c:barChart>
        <c:barDir val="col"/>
        <c:grouping val="clustered"/>
        <c:varyColors val="0"/>
        <c:ser>
          <c:idx val="0"/>
          <c:order val="0"/>
          <c:tx>
            <c:v>Kustannukset</c:v>
          </c:tx>
          <c:spPr>
            <a:solidFill>
              <a:schemeClr val="accent1"/>
            </a:solidFill>
            <a:ln>
              <a:noFill/>
            </a:ln>
            <a:effectLst/>
          </c:spPr>
          <c:invertIfNegative val="0"/>
          <c:val>
            <c:numRef>
              <c:f>'3.0.9 Kust.-hyöty-yhteenveto K9'!$B$14:$K$14</c:f>
              <c:numCache>
                <c:formatCode>#\ ##0.00\ "€"</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39B2-4DCA-9C22-CA0EA19C48E5}"/>
            </c:ext>
          </c:extLst>
        </c:ser>
        <c:ser>
          <c:idx val="1"/>
          <c:order val="1"/>
          <c:tx>
            <c:v>Hyötypotentiaali (nopea)</c:v>
          </c:tx>
          <c:spPr>
            <a:solidFill>
              <a:schemeClr val="accent2"/>
            </a:solidFill>
            <a:ln>
              <a:noFill/>
            </a:ln>
            <a:effectLst/>
          </c:spPr>
          <c:invertIfNegative val="0"/>
          <c:val>
            <c:numRef>
              <c:f>'3.0.9 Kust.-hyöty-yhteenveto K9'!$B$18:$K$18</c:f>
              <c:numCache>
                <c:formatCode>#\ ##0.00\ "€"</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39B2-4DCA-9C22-CA0EA19C48E5}"/>
            </c:ext>
          </c:extLst>
        </c:ser>
        <c:ser>
          <c:idx val="2"/>
          <c:order val="2"/>
          <c:tx>
            <c:v>Hyötypotentaali (hidas)</c:v>
          </c:tx>
          <c:spPr>
            <a:solidFill>
              <a:schemeClr val="accent3"/>
            </a:solidFill>
            <a:ln>
              <a:noFill/>
            </a:ln>
            <a:effectLst/>
          </c:spPr>
          <c:invertIfNegative val="0"/>
          <c:val>
            <c:numRef>
              <c:f>'3.0.9 Kust.-hyöty-yhteenveto K9'!$B$53:$K$53</c:f>
              <c:numCache>
                <c:formatCode>#\ ##0.00\ "€"</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39B2-4DCA-9C22-CA0EA19C48E5}"/>
            </c:ext>
          </c:extLst>
        </c:ser>
        <c:dLbls>
          <c:showLegendKey val="0"/>
          <c:showVal val="0"/>
          <c:showCatName val="0"/>
          <c:showSerName val="0"/>
          <c:showPercent val="0"/>
          <c:showBubbleSize val="0"/>
        </c:dLbls>
        <c:gapWidth val="200"/>
        <c:axId val="504307592"/>
        <c:axId val="504311512"/>
      </c:barChart>
      <c:catAx>
        <c:axId val="504307592"/>
        <c:scaling>
          <c:orientation val="minMax"/>
        </c:scaling>
        <c:delete val="0"/>
        <c:axPos val="b"/>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i-FI"/>
          </a:p>
        </c:txPr>
        <c:crossAx val="504311512"/>
        <c:crosses val="autoZero"/>
        <c:auto val="1"/>
        <c:lblAlgn val="ctr"/>
        <c:lblOffset val="100"/>
        <c:noMultiLvlLbl val="0"/>
      </c:catAx>
      <c:valAx>
        <c:axId val="504311512"/>
        <c:scaling>
          <c:orientation val="minMax"/>
        </c:scaling>
        <c:delete val="0"/>
        <c:axPos val="l"/>
        <c:majorGridlines>
          <c:spPr>
            <a:ln w="9525" cap="flat" cmpd="sng" algn="ctr">
              <a:solidFill>
                <a:schemeClr val="tx1">
                  <a:lumMod val="15000"/>
                  <a:lumOff val="85000"/>
                </a:schemeClr>
              </a:solidFill>
              <a:round/>
            </a:ln>
            <a:effectLst/>
          </c:spPr>
        </c:majorGridlines>
        <c:numFmt formatCode="#\ ##0\ &quot;€&quot;"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i-FI"/>
          </a:p>
        </c:txPr>
        <c:crossAx val="50430759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i-FI"/>
        </a:p>
      </c:txPr>
    </c:legend>
    <c:plotVisOnly val="1"/>
    <c:dispBlanksAs val="gap"/>
    <c:showDLblsOverMax val="0"/>
  </c:chart>
  <c:spPr>
    <a:solidFill>
      <a:schemeClr val="bg1"/>
    </a:solidFill>
    <a:ln w="9525" cap="flat" cmpd="sng" algn="ctr">
      <a:solidFill>
        <a:schemeClr val="bg2"/>
      </a:solidFill>
      <a:round/>
    </a:ln>
    <a:effectLst/>
  </c:spPr>
  <c:txPr>
    <a:bodyPr/>
    <a:lstStyle/>
    <a:p>
      <a:pPr>
        <a:defRPr/>
      </a:pPr>
      <a:endParaRPr lang="fi-FI"/>
    </a:p>
  </c:txPr>
  <c:printSettings>
    <c:headerFooter/>
    <c:pageMargins b="0.75" l="0.7" r="0.7" t="0.75" header="0.3" footer="0.3"/>
    <c:pageSetup/>
  </c:printSettings>
</c:chartSpace>
</file>

<file path=xl/charts/chart6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i-FI"/>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i-FI"/>
              <a:t>Kustannukset ja hyödyt vuositasolla</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i-FI"/>
        </a:p>
      </c:txPr>
    </c:title>
    <c:autoTitleDeleted val="0"/>
    <c:plotArea>
      <c:layout/>
      <c:barChart>
        <c:barDir val="col"/>
        <c:grouping val="clustered"/>
        <c:varyColors val="0"/>
        <c:ser>
          <c:idx val="0"/>
          <c:order val="0"/>
          <c:tx>
            <c:v>Kustannukset</c:v>
          </c:tx>
          <c:spPr>
            <a:solidFill>
              <a:schemeClr val="accent1"/>
            </a:solidFill>
            <a:ln>
              <a:noFill/>
            </a:ln>
            <a:effectLst/>
          </c:spPr>
          <c:invertIfNegative val="0"/>
          <c:val>
            <c:numRef>
              <c:f>'3.0.9 Kust.-hyöty-yhteenveto K9'!$B$49:$K$49</c:f>
              <c:numCache>
                <c:formatCode>#\ ##0.00\ "€"</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4F8F-4063-B841-51CC395A37CE}"/>
            </c:ext>
          </c:extLst>
        </c:ser>
        <c:ser>
          <c:idx val="1"/>
          <c:order val="1"/>
          <c:tx>
            <c:v>Hyötypotentiaali</c:v>
          </c:tx>
          <c:spPr>
            <a:solidFill>
              <a:schemeClr val="accent2"/>
            </a:solidFill>
            <a:ln>
              <a:noFill/>
            </a:ln>
            <a:effectLst/>
          </c:spPr>
          <c:invertIfNegative val="0"/>
          <c:val>
            <c:numRef>
              <c:f>'3.0.9 Kust.-hyöty-yhteenveto K9'!$B$53:$K$53</c:f>
              <c:numCache>
                <c:formatCode>#\ ##0.00\ "€"</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4F8F-4063-B841-51CC395A37CE}"/>
            </c:ext>
          </c:extLst>
        </c:ser>
        <c:dLbls>
          <c:showLegendKey val="0"/>
          <c:showVal val="0"/>
          <c:showCatName val="0"/>
          <c:showSerName val="0"/>
          <c:showPercent val="0"/>
          <c:showBubbleSize val="0"/>
        </c:dLbls>
        <c:gapWidth val="200"/>
        <c:overlap val="100"/>
        <c:axId val="504318176"/>
        <c:axId val="504308376"/>
      </c:barChart>
      <c:catAx>
        <c:axId val="504318176"/>
        <c:scaling>
          <c:orientation val="minMax"/>
        </c:scaling>
        <c:delete val="0"/>
        <c:axPos val="b"/>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i-FI"/>
          </a:p>
        </c:txPr>
        <c:crossAx val="504308376"/>
        <c:crosses val="autoZero"/>
        <c:auto val="1"/>
        <c:lblAlgn val="ctr"/>
        <c:lblOffset val="100"/>
        <c:noMultiLvlLbl val="0"/>
      </c:catAx>
      <c:valAx>
        <c:axId val="504308376"/>
        <c:scaling>
          <c:orientation val="minMax"/>
        </c:scaling>
        <c:delete val="0"/>
        <c:axPos val="l"/>
        <c:majorGridlines>
          <c:spPr>
            <a:ln w="9525" cap="flat" cmpd="sng" algn="ctr">
              <a:solidFill>
                <a:schemeClr val="tx1">
                  <a:lumMod val="15000"/>
                  <a:lumOff val="85000"/>
                </a:schemeClr>
              </a:solidFill>
              <a:round/>
            </a:ln>
            <a:effectLst/>
          </c:spPr>
        </c:majorGridlines>
        <c:numFmt formatCode="#\ ##0\ &quot;€&quot;"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i-FI"/>
          </a:p>
        </c:txPr>
        <c:crossAx val="50431817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i-F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i-FI"/>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5.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7.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8.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3.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4.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7.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9.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0.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3.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5.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6.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9.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2.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5.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7.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8.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_rels/drawing3.xml.rels><?xml version="1.0" encoding="UTF-8" standalone="yes"?>
<Relationships xmlns="http://schemas.openxmlformats.org/package/2006/relationships"><Relationship Id="rId3" Type="http://schemas.openxmlformats.org/officeDocument/2006/relationships/chart" Target="../charts/chart9.xml"/><Relationship Id="rId2" Type="http://schemas.openxmlformats.org/officeDocument/2006/relationships/chart" Target="../charts/chart8.xml"/><Relationship Id="rId1" Type="http://schemas.openxmlformats.org/officeDocument/2006/relationships/chart" Target="../charts/chart7.xml"/><Relationship Id="rId6" Type="http://schemas.openxmlformats.org/officeDocument/2006/relationships/chart" Target="../charts/chart12.xml"/><Relationship Id="rId5" Type="http://schemas.openxmlformats.org/officeDocument/2006/relationships/chart" Target="../charts/chart11.xml"/><Relationship Id="rId4" Type="http://schemas.openxmlformats.org/officeDocument/2006/relationships/chart" Target="../charts/chart10.xml"/></Relationships>
</file>

<file path=xl/drawings/_rels/drawing4.xml.rels><?xml version="1.0" encoding="UTF-8" standalone="yes"?>
<Relationships xmlns="http://schemas.openxmlformats.org/package/2006/relationships"><Relationship Id="rId3" Type="http://schemas.openxmlformats.org/officeDocument/2006/relationships/chart" Target="../charts/chart15.xml"/><Relationship Id="rId2" Type="http://schemas.openxmlformats.org/officeDocument/2006/relationships/chart" Target="../charts/chart14.xml"/><Relationship Id="rId1" Type="http://schemas.openxmlformats.org/officeDocument/2006/relationships/chart" Target="../charts/chart13.xml"/><Relationship Id="rId6" Type="http://schemas.openxmlformats.org/officeDocument/2006/relationships/chart" Target="../charts/chart18.xml"/><Relationship Id="rId5" Type="http://schemas.openxmlformats.org/officeDocument/2006/relationships/chart" Target="../charts/chart17.xml"/><Relationship Id="rId4" Type="http://schemas.openxmlformats.org/officeDocument/2006/relationships/chart" Target="../charts/chart16.xml"/></Relationships>
</file>

<file path=xl/drawings/_rels/drawing5.xml.rels><?xml version="1.0" encoding="UTF-8" standalone="yes"?>
<Relationships xmlns="http://schemas.openxmlformats.org/package/2006/relationships"><Relationship Id="rId3" Type="http://schemas.openxmlformats.org/officeDocument/2006/relationships/chart" Target="../charts/chart21.xml"/><Relationship Id="rId2" Type="http://schemas.openxmlformats.org/officeDocument/2006/relationships/chart" Target="../charts/chart20.xml"/><Relationship Id="rId1" Type="http://schemas.openxmlformats.org/officeDocument/2006/relationships/chart" Target="../charts/chart19.xml"/><Relationship Id="rId6" Type="http://schemas.openxmlformats.org/officeDocument/2006/relationships/chart" Target="../charts/chart24.xml"/><Relationship Id="rId5" Type="http://schemas.openxmlformats.org/officeDocument/2006/relationships/chart" Target="../charts/chart23.xml"/><Relationship Id="rId4" Type="http://schemas.openxmlformats.org/officeDocument/2006/relationships/chart" Target="../charts/chart22.xml"/></Relationships>
</file>

<file path=xl/drawings/_rels/drawing6.xml.rels><?xml version="1.0" encoding="UTF-8" standalone="yes"?>
<Relationships xmlns="http://schemas.openxmlformats.org/package/2006/relationships"><Relationship Id="rId3" Type="http://schemas.openxmlformats.org/officeDocument/2006/relationships/chart" Target="../charts/chart27.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7.xml.rels><?xml version="1.0" encoding="UTF-8" standalone="yes"?>
<Relationships xmlns="http://schemas.openxmlformats.org/package/2006/relationships"><Relationship Id="rId3" Type="http://schemas.openxmlformats.org/officeDocument/2006/relationships/chart" Target="../charts/chart33.xml"/><Relationship Id="rId2" Type="http://schemas.openxmlformats.org/officeDocument/2006/relationships/chart" Target="../charts/chart32.xml"/><Relationship Id="rId1" Type="http://schemas.openxmlformats.org/officeDocument/2006/relationships/chart" Target="../charts/chart31.xml"/><Relationship Id="rId6" Type="http://schemas.openxmlformats.org/officeDocument/2006/relationships/chart" Target="../charts/chart36.xml"/><Relationship Id="rId5" Type="http://schemas.openxmlformats.org/officeDocument/2006/relationships/chart" Target="../charts/chart35.xml"/><Relationship Id="rId4" Type="http://schemas.openxmlformats.org/officeDocument/2006/relationships/chart" Target="../charts/chart34.xml"/></Relationships>
</file>

<file path=xl/drawings/_rels/drawing8.xml.rels><?xml version="1.0" encoding="UTF-8" standalone="yes"?>
<Relationships xmlns="http://schemas.openxmlformats.org/package/2006/relationships"><Relationship Id="rId3" Type="http://schemas.openxmlformats.org/officeDocument/2006/relationships/chart" Target="../charts/chart39.xml"/><Relationship Id="rId2" Type="http://schemas.openxmlformats.org/officeDocument/2006/relationships/chart" Target="../charts/chart38.xml"/><Relationship Id="rId1" Type="http://schemas.openxmlformats.org/officeDocument/2006/relationships/chart" Target="../charts/chart37.xml"/><Relationship Id="rId6" Type="http://schemas.openxmlformats.org/officeDocument/2006/relationships/chart" Target="../charts/chart42.xml"/><Relationship Id="rId5" Type="http://schemas.openxmlformats.org/officeDocument/2006/relationships/chart" Target="../charts/chart41.xml"/><Relationship Id="rId4" Type="http://schemas.openxmlformats.org/officeDocument/2006/relationships/chart" Target="../charts/chart40.xml"/></Relationships>
</file>

<file path=xl/drawings/_rels/drawing9.xml.rels><?xml version="1.0" encoding="UTF-8" standalone="yes"?>
<Relationships xmlns="http://schemas.openxmlformats.org/package/2006/relationships"><Relationship Id="rId3" Type="http://schemas.openxmlformats.org/officeDocument/2006/relationships/chart" Target="../charts/chart45.xml"/><Relationship Id="rId2" Type="http://schemas.openxmlformats.org/officeDocument/2006/relationships/chart" Target="../charts/chart44.xml"/><Relationship Id="rId1" Type="http://schemas.openxmlformats.org/officeDocument/2006/relationships/chart" Target="../charts/chart43.xml"/><Relationship Id="rId6" Type="http://schemas.openxmlformats.org/officeDocument/2006/relationships/chart" Target="../charts/chart48.xml"/><Relationship Id="rId5" Type="http://schemas.openxmlformats.org/officeDocument/2006/relationships/chart" Target="../charts/chart47.xml"/><Relationship Id="rId4" Type="http://schemas.openxmlformats.org/officeDocument/2006/relationships/chart" Target="../charts/chart46.xml"/></Relationships>
</file>

<file path=xl/drawings/_rels/drawing10.xml.rels><?xml version="1.0" encoding="UTF-8" standalone="yes"?>
<Relationships xmlns="http://schemas.openxmlformats.org/package/2006/relationships"><Relationship Id="rId3" Type="http://schemas.openxmlformats.org/officeDocument/2006/relationships/chart" Target="../charts/chart51.xml"/><Relationship Id="rId2" Type="http://schemas.openxmlformats.org/officeDocument/2006/relationships/chart" Target="../charts/chart50.xml"/><Relationship Id="rId1" Type="http://schemas.openxmlformats.org/officeDocument/2006/relationships/chart" Target="../charts/chart49.xml"/><Relationship Id="rId6" Type="http://schemas.openxmlformats.org/officeDocument/2006/relationships/chart" Target="../charts/chart54.xml"/><Relationship Id="rId5" Type="http://schemas.openxmlformats.org/officeDocument/2006/relationships/chart" Target="../charts/chart53.xml"/><Relationship Id="rId4" Type="http://schemas.openxmlformats.org/officeDocument/2006/relationships/chart" Target="../charts/chart52.xml"/></Relationships>
</file>

<file path=xl/drawings/_rels/drawing11.xml.rels><?xml version="1.0" encoding="UTF-8" standalone="yes"?>
<Relationships xmlns="http://schemas.openxmlformats.org/package/2006/relationships"><Relationship Id="rId3" Type="http://schemas.openxmlformats.org/officeDocument/2006/relationships/chart" Target="../charts/chart57.xml"/><Relationship Id="rId2" Type="http://schemas.openxmlformats.org/officeDocument/2006/relationships/chart" Target="../charts/chart56.xml"/><Relationship Id="rId1" Type="http://schemas.openxmlformats.org/officeDocument/2006/relationships/chart" Target="../charts/chart55.xml"/><Relationship Id="rId6" Type="http://schemas.openxmlformats.org/officeDocument/2006/relationships/chart" Target="../charts/chart60.xml"/><Relationship Id="rId5" Type="http://schemas.openxmlformats.org/officeDocument/2006/relationships/chart" Target="../charts/chart59.xml"/><Relationship Id="rId4" Type="http://schemas.openxmlformats.org/officeDocument/2006/relationships/chart" Target="../charts/chart58.xml"/></Relationships>
</file>

<file path=xl/drawings/drawing1.xml><?xml version="1.0" encoding="utf-8"?>
<xdr:wsDr xmlns:xdr="http://schemas.openxmlformats.org/drawingml/2006/spreadsheetDrawing" xmlns:a="http://schemas.openxmlformats.org/drawingml/2006/main">
  <xdr:twoCellAnchor editAs="oneCell">
    <xdr:from>
      <xdr:col>9</xdr:col>
      <xdr:colOff>295275</xdr:colOff>
      <xdr:row>6</xdr:row>
      <xdr:rowOff>358775</xdr:rowOff>
    </xdr:from>
    <xdr:to>
      <xdr:col>16</xdr:col>
      <xdr:colOff>120650</xdr:colOff>
      <xdr:row>21</xdr:row>
      <xdr:rowOff>114300</xdr:rowOff>
    </xdr:to>
    <xdr:pic>
      <xdr:nvPicPr>
        <xdr:cNvPr id="2" name="Kuva 10">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87150" y="1320800"/>
          <a:ext cx="4092575" cy="250825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2202180</xdr:colOff>
      <xdr:row>23</xdr:row>
      <xdr:rowOff>3810</xdr:rowOff>
    </xdr:from>
    <xdr:to>
      <xdr:col>5</xdr:col>
      <xdr:colOff>251460</xdr:colOff>
      <xdr:row>39</xdr:row>
      <xdr:rowOff>64770</xdr:rowOff>
    </xdr:to>
    <xdr:graphicFrame macro="">
      <xdr:nvGraphicFramePr>
        <xdr:cNvPr id="2" name="Chart 1">
          <a:extLst>
            <a:ext uri="{FF2B5EF4-FFF2-40B4-BE49-F238E27FC236}">
              <a16:creationId xmlns:a16="http://schemas.microsoft.com/office/drawing/2014/main"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0</xdr:colOff>
      <xdr:row>23</xdr:row>
      <xdr:rowOff>3810</xdr:rowOff>
    </xdr:from>
    <xdr:to>
      <xdr:col>10</xdr:col>
      <xdr:colOff>358140</xdr:colOff>
      <xdr:row>39</xdr:row>
      <xdr:rowOff>64770</xdr:rowOff>
    </xdr:to>
    <xdr:graphicFrame macro="">
      <xdr:nvGraphicFramePr>
        <xdr:cNvPr id="3" name="Chart 2">
          <a:extLst>
            <a:ext uri="{FF2B5EF4-FFF2-40B4-BE49-F238E27FC236}">
              <a16:creationId xmlns:a16="http://schemas.microsoft.com/office/drawing/2014/main" id="{00000000-0008-0000-0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28575</xdr:colOff>
      <xdr:row>56</xdr:row>
      <xdr:rowOff>5715</xdr:rowOff>
    </xdr:from>
    <xdr:to>
      <xdr:col>5</xdr:col>
      <xdr:colOff>615315</xdr:colOff>
      <xdr:row>72</xdr:row>
      <xdr:rowOff>66675</xdr:rowOff>
    </xdr:to>
    <xdr:graphicFrame macro="">
      <xdr:nvGraphicFramePr>
        <xdr:cNvPr id="4" name="Chart 3">
          <a:extLst>
            <a:ext uri="{FF2B5EF4-FFF2-40B4-BE49-F238E27FC236}">
              <a16:creationId xmlns:a16="http://schemas.microsoft.com/office/drawing/2014/main" id="{00000000-0008-0000-03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77</xdr:row>
      <xdr:rowOff>0</xdr:rowOff>
    </xdr:from>
    <xdr:to>
      <xdr:col>5</xdr:col>
      <xdr:colOff>586740</xdr:colOff>
      <xdr:row>93</xdr:row>
      <xdr:rowOff>60960</xdr:rowOff>
    </xdr:to>
    <xdr:graphicFrame macro="">
      <xdr:nvGraphicFramePr>
        <xdr:cNvPr id="5" name="Chart 4">
          <a:extLst>
            <a:ext uri="{FF2B5EF4-FFF2-40B4-BE49-F238E27FC236}">
              <a16:creationId xmlns:a16="http://schemas.microsoft.com/office/drawing/2014/main" id="{00000000-0008-0000-03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xdr:col>
      <xdr:colOff>0</xdr:colOff>
      <xdr:row>77</xdr:row>
      <xdr:rowOff>0</xdr:rowOff>
    </xdr:from>
    <xdr:to>
      <xdr:col>10</xdr:col>
      <xdr:colOff>358140</xdr:colOff>
      <xdr:row>93</xdr:row>
      <xdr:rowOff>60960</xdr:rowOff>
    </xdr:to>
    <xdr:graphicFrame macro="">
      <xdr:nvGraphicFramePr>
        <xdr:cNvPr id="6" name="Chart 5" title="xxx">
          <a:extLst>
            <a:ext uri="{FF2B5EF4-FFF2-40B4-BE49-F238E27FC236}">
              <a16:creationId xmlns:a16="http://schemas.microsoft.com/office/drawing/2014/main" id="{00000000-0008-0000-03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5</xdr:col>
      <xdr:colOff>1028700</xdr:colOff>
      <xdr:row>56</xdr:row>
      <xdr:rowOff>5715</xdr:rowOff>
    </xdr:from>
    <xdr:to>
      <xdr:col>10</xdr:col>
      <xdr:colOff>348615</xdr:colOff>
      <xdr:row>72</xdr:row>
      <xdr:rowOff>66675</xdr:rowOff>
    </xdr:to>
    <xdr:graphicFrame macro="">
      <xdr:nvGraphicFramePr>
        <xdr:cNvPr id="7" name="Chart 6">
          <a:extLst>
            <a:ext uri="{FF2B5EF4-FFF2-40B4-BE49-F238E27FC236}">
              <a16:creationId xmlns:a16="http://schemas.microsoft.com/office/drawing/2014/main" id="{00000000-0008-0000-03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11</xdr:col>
      <xdr:colOff>171450</xdr:colOff>
      <xdr:row>21</xdr:row>
      <xdr:rowOff>47625</xdr:rowOff>
    </xdr:from>
    <xdr:to>
      <xdr:col>14</xdr:col>
      <xdr:colOff>326199</xdr:colOff>
      <xdr:row>26</xdr:row>
      <xdr:rowOff>38100</xdr:rowOff>
    </xdr:to>
    <xdr:sp macro="" textlink="">
      <xdr:nvSpPr>
        <xdr:cNvPr id="9" name="Rectangular Callout 8">
          <a:extLst>
            <a:ext uri="{FF2B5EF4-FFF2-40B4-BE49-F238E27FC236}">
              <a16:creationId xmlns:a16="http://schemas.microsoft.com/office/drawing/2014/main" id="{00000000-0008-0000-0300-000009000000}"/>
            </a:ext>
          </a:extLst>
        </xdr:cNvPr>
        <xdr:cNvSpPr/>
      </xdr:nvSpPr>
      <xdr:spPr>
        <a:xfrm>
          <a:off x="12963525" y="3714750"/>
          <a:ext cx="2488374" cy="800100"/>
        </a:xfrm>
        <a:prstGeom prst="wedgeRectCallout">
          <a:avLst>
            <a:gd name="adj1" fmla="val -67735"/>
            <a:gd name="adj2" fmla="val 5482"/>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lang="fi-FI" sz="1100"/>
            <a:t>OHJE:</a:t>
          </a:r>
          <a:r>
            <a:rPr lang="fi-FI" sz="1100" baseline="0"/>
            <a:t> Tälle välilehdelle ei ole tarkoitus tehdä mitään muutoksia, kuvaajia ja taulukoita voi kopioda esimerkiksi Powerpoint-kalvoille.</a:t>
          </a:r>
          <a:endParaRPr lang="fi-FI"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2202180</xdr:colOff>
      <xdr:row>25</xdr:row>
      <xdr:rowOff>3810</xdr:rowOff>
    </xdr:from>
    <xdr:to>
      <xdr:col>5</xdr:col>
      <xdr:colOff>251460</xdr:colOff>
      <xdr:row>41</xdr:row>
      <xdr:rowOff>64770</xdr:rowOff>
    </xdr:to>
    <xdr:graphicFrame macro="">
      <xdr:nvGraphicFramePr>
        <xdr:cNvPr id="4" name="Chart 3">
          <a:extLst>
            <a:ext uri="{FF2B5EF4-FFF2-40B4-BE49-F238E27FC236}">
              <a16:creationId xmlns:a16="http://schemas.microsoft.com/office/drawing/2014/main" id="{00000000-0008-0000-04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0</xdr:colOff>
      <xdr:row>25</xdr:row>
      <xdr:rowOff>3810</xdr:rowOff>
    </xdr:from>
    <xdr:to>
      <xdr:col>10</xdr:col>
      <xdr:colOff>358140</xdr:colOff>
      <xdr:row>41</xdr:row>
      <xdr:rowOff>64770</xdr:rowOff>
    </xdr:to>
    <xdr:graphicFrame macro="">
      <xdr:nvGraphicFramePr>
        <xdr:cNvPr id="6" name="Chart 5">
          <a:extLst>
            <a:ext uri="{FF2B5EF4-FFF2-40B4-BE49-F238E27FC236}">
              <a16:creationId xmlns:a16="http://schemas.microsoft.com/office/drawing/2014/main" id="{00000000-0008-0000-04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28575</xdr:colOff>
      <xdr:row>58</xdr:row>
      <xdr:rowOff>5715</xdr:rowOff>
    </xdr:from>
    <xdr:to>
      <xdr:col>5</xdr:col>
      <xdr:colOff>615315</xdr:colOff>
      <xdr:row>74</xdr:row>
      <xdr:rowOff>66675</xdr:rowOff>
    </xdr:to>
    <xdr:graphicFrame macro="">
      <xdr:nvGraphicFramePr>
        <xdr:cNvPr id="5" name="Chart 4">
          <a:extLst>
            <a:ext uri="{FF2B5EF4-FFF2-40B4-BE49-F238E27FC236}">
              <a16:creationId xmlns:a16="http://schemas.microsoft.com/office/drawing/2014/main" id="{00000000-0008-0000-04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79</xdr:row>
      <xdr:rowOff>0</xdr:rowOff>
    </xdr:from>
    <xdr:to>
      <xdr:col>5</xdr:col>
      <xdr:colOff>586740</xdr:colOff>
      <xdr:row>95</xdr:row>
      <xdr:rowOff>60960</xdr:rowOff>
    </xdr:to>
    <xdr:graphicFrame macro="">
      <xdr:nvGraphicFramePr>
        <xdr:cNvPr id="8" name="Chart 7">
          <a:extLst>
            <a:ext uri="{FF2B5EF4-FFF2-40B4-BE49-F238E27FC236}">
              <a16:creationId xmlns:a16="http://schemas.microsoft.com/office/drawing/2014/main" id="{00000000-0008-0000-04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xdr:col>
      <xdr:colOff>0</xdr:colOff>
      <xdr:row>79</xdr:row>
      <xdr:rowOff>0</xdr:rowOff>
    </xdr:from>
    <xdr:to>
      <xdr:col>10</xdr:col>
      <xdr:colOff>358140</xdr:colOff>
      <xdr:row>95</xdr:row>
      <xdr:rowOff>60960</xdr:rowOff>
    </xdr:to>
    <xdr:graphicFrame macro="">
      <xdr:nvGraphicFramePr>
        <xdr:cNvPr id="9" name="Chart 8" title="xxx">
          <a:extLst>
            <a:ext uri="{FF2B5EF4-FFF2-40B4-BE49-F238E27FC236}">
              <a16:creationId xmlns:a16="http://schemas.microsoft.com/office/drawing/2014/main" id="{00000000-0008-0000-04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5</xdr:col>
      <xdr:colOff>1028700</xdr:colOff>
      <xdr:row>58</xdr:row>
      <xdr:rowOff>5715</xdr:rowOff>
    </xdr:from>
    <xdr:to>
      <xdr:col>10</xdr:col>
      <xdr:colOff>348615</xdr:colOff>
      <xdr:row>74</xdr:row>
      <xdr:rowOff>66675</xdr:rowOff>
    </xdr:to>
    <xdr:graphicFrame macro="">
      <xdr:nvGraphicFramePr>
        <xdr:cNvPr id="10" name="Chart 9">
          <a:extLst>
            <a:ext uri="{FF2B5EF4-FFF2-40B4-BE49-F238E27FC236}">
              <a16:creationId xmlns:a16="http://schemas.microsoft.com/office/drawing/2014/main" id="{00000000-0008-0000-04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11</xdr:col>
      <xdr:colOff>9525</xdr:colOff>
      <xdr:row>23</xdr:row>
      <xdr:rowOff>9525</xdr:rowOff>
    </xdr:from>
    <xdr:to>
      <xdr:col>14</xdr:col>
      <xdr:colOff>164274</xdr:colOff>
      <xdr:row>28</xdr:row>
      <xdr:rowOff>0</xdr:rowOff>
    </xdr:to>
    <xdr:sp macro="" textlink="">
      <xdr:nvSpPr>
        <xdr:cNvPr id="11" name="Rectangular Callout 10">
          <a:extLst>
            <a:ext uri="{FF2B5EF4-FFF2-40B4-BE49-F238E27FC236}">
              <a16:creationId xmlns:a16="http://schemas.microsoft.com/office/drawing/2014/main" id="{00000000-0008-0000-0400-00000B000000}"/>
            </a:ext>
          </a:extLst>
        </xdr:cNvPr>
        <xdr:cNvSpPr/>
      </xdr:nvSpPr>
      <xdr:spPr>
        <a:xfrm>
          <a:off x="12763500" y="4000500"/>
          <a:ext cx="2488374" cy="800100"/>
        </a:xfrm>
        <a:prstGeom prst="wedgeRectCallout">
          <a:avLst>
            <a:gd name="adj1" fmla="val -67735"/>
            <a:gd name="adj2" fmla="val 5482"/>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lang="fi-FI" sz="1100"/>
            <a:t>OHJE:</a:t>
          </a:r>
          <a:r>
            <a:rPr lang="fi-FI" sz="1100" baseline="0"/>
            <a:t> Tälle välilehdelle ei ole tarkoitus tehdä mitään muutoksia, kuvaajia ja taulukoita voi kopioda esimerkiksi Powerpoint-kalvoille.</a:t>
          </a:r>
          <a:endParaRPr lang="fi-FI"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2202180</xdr:colOff>
      <xdr:row>25</xdr:row>
      <xdr:rowOff>3810</xdr:rowOff>
    </xdr:from>
    <xdr:to>
      <xdr:col>5</xdr:col>
      <xdr:colOff>251460</xdr:colOff>
      <xdr:row>41</xdr:row>
      <xdr:rowOff>64770</xdr:rowOff>
    </xdr:to>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0</xdr:colOff>
      <xdr:row>25</xdr:row>
      <xdr:rowOff>3810</xdr:rowOff>
    </xdr:from>
    <xdr:to>
      <xdr:col>10</xdr:col>
      <xdr:colOff>358140</xdr:colOff>
      <xdr:row>41</xdr:row>
      <xdr:rowOff>64770</xdr:rowOff>
    </xdr:to>
    <xdr:graphicFrame macro="">
      <xdr:nvGraphicFramePr>
        <xdr:cNvPr id="3" name="Chart 2">
          <a:extLst>
            <a:ext uri="{FF2B5EF4-FFF2-40B4-BE49-F238E27FC236}">
              <a16:creationId xmlns:a16="http://schemas.microsoft.com/office/drawing/2014/main" id="{00000000-0008-0000-05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28575</xdr:colOff>
      <xdr:row>58</xdr:row>
      <xdr:rowOff>5715</xdr:rowOff>
    </xdr:from>
    <xdr:to>
      <xdr:col>5</xdr:col>
      <xdr:colOff>615315</xdr:colOff>
      <xdr:row>74</xdr:row>
      <xdr:rowOff>66675</xdr:rowOff>
    </xdr:to>
    <xdr:graphicFrame macro="">
      <xdr:nvGraphicFramePr>
        <xdr:cNvPr id="4" name="Chart 3">
          <a:extLst>
            <a:ext uri="{FF2B5EF4-FFF2-40B4-BE49-F238E27FC236}">
              <a16:creationId xmlns:a16="http://schemas.microsoft.com/office/drawing/2014/main" id="{00000000-0008-0000-05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79</xdr:row>
      <xdr:rowOff>0</xdr:rowOff>
    </xdr:from>
    <xdr:to>
      <xdr:col>5</xdr:col>
      <xdr:colOff>586740</xdr:colOff>
      <xdr:row>95</xdr:row>
      <xdr:rowOff>60960</xdr:rowOff>
    </xdr:to>
    <xdr:graphicFrame macro="">
      <xdr:nvGraphicFramePr>
        <xdr:cNvPr id="5" name="Chart 4">
          <a:extLst>
            <a:ext uri="{FF2B5EF4-FFF2-40B4-BE49-F238E27FC236}">
              <a16:creationId xmlns:a16="http://schemas.microsoft.com/office/drawing/2014/main" id="{00000000-0008-0000-05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xdr:col>
      <xdr:colOff>0</xdr:colOff>
      <xdr:row>79</xdr:row>
      <xdr:rowOff>0</xdr:rowOff>
    </xdr:from>
    <xdr:to>
      <xdr:col>10</xdr:col>
      <xdr:colOff>358140</xdr:colOff>
      <xdr:row>95</xdr:row>
      <xdr:rowOff>60960</xdr:rowOff>
    </xdr:to>
    <xdr:graphicFrame macro="">
      <xdr:nvGraphicFramePr>
        <xdr:cNvPr id="6" name="Chart 5" title="xxx">
          <a:extLst>
            <a:ext uri="{FF2B5EF4-FFF2-40B4-BE49-F238E27FC236}">
              <a16:creationId xmlns:a16="http://schemas.microsoft.com/office/drawing/2014/main" id="{00000000-0008-0000-05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5</xdr:col>
      <xdr:colOff>1028700</xdr:colOff>
      <xdr:row>58</xdr:row>
      <xdr:rowOff>5715</xdr:rowOff>
    </xdr:from>
    <xdr:to>
      <xdr:col>10</xdr:col>
      <xdr:colOff>348615</xdr:colOff>
      <xdr:row>74</xdr:row>
      <xdr:rowOff>66675</xdr:rowOff>
    </xdr:to>
    <xdr:graphicFrame macro="">
      <xdr:nvGraphicFramePr>
        <xdr:cNvPr id="7" name="Chart 6">
          <a:extLst>
            <a:ext uri="{FF2B5EF4-FFF2-40B4-BE49-F238E27FC236}">
              <a16:creationId xmlns:a16="http://schemas.microsoft.com/office/drawing/2014/main" id="{00000000-0008-0000-05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11</xdr:col>
      <xdr:colOff>9525</xdr:colOff>
      <xdr:row>23</xdr:row>
      <xdr:rowOff>152400</xdr:rowOff>
    </xdr:from>
    <xdr:to>
      <xdr:col>14</xdr:col>
      <xdr:colOff>164274</xdr:colOff>
      <xdr:row>28</xdr:row>
      <xdr:rowOff>142875</xdr:rowOff>
    </xdr:to>
    <xdr:sp macro="" textlink="">
      <xdr:nvSpPr>
        <xdr:cNvPr id="8" name="Rectangular Callout 7">
          <a:extLst>
            <a:ext uri="{FF2B5EF4-FFF2-40B4-BE49-F238E27FC236}">
              <a16:creationId xmlns:a16="http://schemas.microsoft.com/office/drawing/2014/main" id="{00000000-0008-0000-0500-000008000000}"/>
            </a:ext>
          </a:extLst>
        </xdr:cNvPr>
        <xdr:cNvSpPr/>
      </xdr:nvSpPr>
      <xdr:spPr>
        <a:xfrm>
          <a:off x="12763500" y="4143375"/>
          <a:ext cx="2488374" cy="800100"/>
        </a:xfrm>
        <a:prstGeom prst="wedgeRectCallout">
          <a:avLst>
            <a:gd name="adj1" fmla="val -67735"/>
            <a:gd name="adj2" fmla="val 5482"/>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lang="fi-FI" sz="1100"/>
            <a:t>OHJE:</a:t>
          </a:r>
          <a:r>
            <a:rPr lang="fi-FI" sz="1100" baseline="0"/>
            <a:t> Tälle välilehdelle ei ole tarkoitus tehdä mitään muutoksia, kuvaajia ja taulukoita voi kopioda esimerkiksi Powerpoint-kalvoille.</a:t>
          </a:r>
          <a:endParaRPr lang="fi-FI"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2202180</xdr:colOff>
      <xdr:row>25</xdr:row>
      <xdr:rowOff>3810</xdr:rowOff>
    </xdr:from>
    <xdr:to>
      <xdr:col>5</xdr:col>
      <xdr:colOff>251460</xdr:colOff>
      <xdr:row>41</xdr:row>
      <xdr:rowOff>64770</xdr:rowOff>
    </xdr:to>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0</xdr:colOff>
      <xdr:row>25</xdr:row>
      <xdr:rowOff>3810</xdr:rowOff>
    </xdr:from>
    <xdr:to>
      <xdr:col>10</xdr:col>
      <xdr:colOff>358140</xdr:colOff>
      <xdr:row>41</xdr:row>
      <xdr:rowOff>64770</xdr:rowOff>
    </xdr:to>
    <xdr:graphicFrame macro="">
      <xdr:nvGraphicFramePr>
        <xdr:cNvPr id="3" name="Chart 2">
          <a:extLst>
            <a:ext uri="{FF2B5EF4-FFF2-40B4-BE49-F238E27FC236}">
              <a16:creationId xmlns:a16="http://schemas.microsoft.com/office/drawing/2014/main" id="{00000000-0008-0000-06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28575</xdr:colOff>
      <xdr:row>58</xdr:row>
      <xdr:rowOff>5715</xdr:rowOff>
    </xdr:from>
    <xdr:to>
      <xdr:col>5</xdr:col>
      <xdr:colOff>615315</xdr:colOff>
      <xdr:row>74</xdr:row>
      <xdr:rowOff>66675</xdr:rowOff>
    </xdr:to>
    <xdr:graphicFrame macro="">
      <xdr:nvGraphicFramePr>
        <xdr:cNvPr id="4" name="Chart 3">
          <a:extLst>
            <a:ext uri="{FF2B5EF4-FFF2-40B4-BE49-F238E27FC236}">
              <a16:creationId xmlns:a16="http://schemas.microsoft.com/office/drawing/2014/main" id="{00000000-0008-0000-06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79</xdr:row>
      <xdr:rowOff>0</xdr:rowOff>
    </xdr:from>
    <xdr:to>
      <xdr:col>5</xdr:col>
      <xdr:colOff>586740</xdr:colOff>
      <xdr:row>95</xdr:row>
      <xdr:rowOff>60960</xdr:rowOff>
    </xdr:to>
    <xdr:graphicFrame macro="">
      <xdr:nvGraphicFramePr>
        <xdr:cNvPr id="5" name="Chart 4">
          <a:extLst>
            <a:ext uri="{FF2B5EF4-FFF2-40B4-BE49-F238E27FC236}">
              <a16:creationId xmlns:a16="http://schemas.microsoft.com/office/drawing/2014/main" id="{00000000-0008-0000-06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xdr:col>
      <xdr:colOff>0</xdr:colOff>
      <xdr:row>79</xdr:row>
      <xdr:rowOff>0</xdr:rowOff>
    </xdr:from>
    <xdr:to>
      <xdr:col>10</xdr:col>
      <xdr:colOff>358140</xdr:colOff>
      <xdr:row>95</xdr:row>
      <xdr:rowOff>60960</xdr:rowOff>
    </xdr:to>
    <xdr:graphicFrame macro="">
      <xdr:nvGraphicFramePr>
        <xdr:cNvPr id="6" name="Chart 5" title="xxx">
          <a:extLst>
            <a:ext uri="{FF2B5EF4-FFF2-40B4-BE49-F238E27FC236}">
              <a16:creationId xmlns:a16="http://schemas.microsoft.com/office/drawing/2014/main" id="{00000000-0008-0000-06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5</xdr:col>
      <xdr:colOff>1028700</xdr:colOff>
      <xdr:row>58</xdr:row>
      <xdr:rowOff>5715</xdr:rowOff>
    </xdr:from>
    <xdr:to>
      <xdr:col>10</xdr:col>
      <xdr:colOff>348615</xdr:colOff>
      <xdr:row>74</xdr:row>
      <xdr:rowOff>66675</xdr:rowOff>
    </xdr:to>
    <xdr:graphicFrame macro="">
      <xdr:nvGraphicFramePr>
        <xdr:cNvPr id="7" name="Chart 6">
          <a:extLst>
            <a:ext uri="{FF2B5EF4-FFF2-40B4-BE49-F238E27FC236}">
              <a16:creationId xmlns:a16="http://schemas.microsoft.com/office/drawing/2014/main" id="{00000000-0008-0000-06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11</xdr:col>
      <xdr:colOff>219075</xdr:colOff>
      <xdr:row>22</xdr:row>
      <xdr:rowOff>57150</xdr:rowOff>
    </xdr:from>
    <xdr:to>
      <xdr:col>14</xdr:col>
      <xdr:colOff>373824</xdr:colOff>
      <xdr:row>27</xdr:row>
      <xdr:rowOff>47625</xdr:rowOff>
    </xdr:to>
    <xdr:sp macro="" textlink="">
      <xdr:nvSpPr>
        <xdr:cNvPr id="8" name="Rectangular Callout 7">
          <a:extLst>
            <a:ext uri="{FF2B5EF4-FFF2-40B4-BE49-F238E27FC236}">
              <a16:creationId xmlns:a16="http://schemas.microsoft.com/office/drawing/2014/main" id="{00000000-0008-0000-0600-000008000000}"/>
            </a:ext>
          </a:extLst>
        </xdr:cNvPr>
        <xdr:cNvSpPr/>
      </xdr:nvSpPr>
      <xdr:spPr>
        <a:xfrm>
          <a:off x="12973050" y="3886200"/>
          <a:ext cx="2488374" cy="800100"/>
        </a:xfrm>
        <a:prstGeom prst="wedgeRectCallout">
          <a:avLst>
            <a:gd name="adj1" fmla="val -67735"/>
            <a:gd name="adj2" fmla="val 5482"/>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lang="fi-FI" sz="1100"/>
            <a:t>OHJE:</a:t>
          </a:r>
          <a:r>
            <a:rPr lang="fi-FI" sz="1100" baseline="0"/>
            <a:t> Tälle välilehdelle ei ole tarkoitus tehdä mitään muutoksia, kuvaajia ja taulukoita voi kopioda esimerkiksi Powerpoint-kalvoille.</a:t>
          </a:r>
          <a:endParaRPr lang="fi-FI"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2202180</xdr:colOff>
      <xdr:row>25</xdr:row>
      <xdr:rowOff>3810</xdr:rowOff>
    </xdr:from>
    <xdr:to>
      <xdr:col>5</xdr:col>
      <xdr:colOff>251460</xdr:colOff>
      <xdr:row>41</xdr:row>
      <xdr:rowOff>64770</xdr:rowOff>
    </xdr:to>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0</xdr:colOff>
      <xdr:row>25</xdr:row>
      <xdr:rowOff>3810</xdr:rowOff>
    </xdr:from>
    <xdr:to>
      <xdr:col>10</xdr:col>
      <xdr:colOff>358140</xdr:colOff>
      <xdr:row>41</xdr:row>
      <xdr:rowOff>64770</xdr:rowOff>
    </xdr:to>
    <xdr:graphicFrame macro="">
      <xdr:nvGraphicFramePr>
        <xdr:cNvPr id="3" name="Chart 2">
          <a:extLst>
            <a:ext uri="{FF2B5EF4-FFF2-40B4-BE49-F238E27FC236}">
              <a16:creationId xmlns:a16="http://schemas.microsoft.com/office/drawing/2014/main" id="{00000000-0008-0000-07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28575</xdr:colOff>
      <xdr:row>58</xdr:row>
      <xdr:rowOff>5715</xdr:rowOff>
    </xdr:from>
    <xdr:to>
      <xdr:col>5</xdr:col>
      <xdr:colOff>615315</xdr:colOff>
      <xdr:row>74</xdr:row>
      <xdr:rowOff>66675</xdr:rowOff>
    </xdr:to>
    <xdr:graphicFrame macro="">
      <xdr:nvGraphicFramePr>
        <xdr:cNvPr id="4" name="Chart 3">
          <a:extLst>
            <a:ext uri="{FF2B5EF4-FFF2-40B4-BE49-F238E27FC236}">
              <a16:creationId xmlns:a16="http://schemas.microsoft.com/office/drawing/2014/main" id="{00000000-0008-0000-07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79</xdr:row>
      <xdr:rowOff>0</xdr:rowOff>
    </xdr:from>
    <xdr:to>
      <xdr:col>5</xdr:col>
      <xdr:colOff>586740</xdr:colOff>
      <xdr:row>95</xdr:row>
      <xdr:rowOff>60960</xdr:rowOff>
    </xdr:to>
    <xdr:graphicFrame macro="">
      <xdr:nvGraphicFramePr>
        <xdr:cNvPr id="5" name="Chart 4">
          <a:extLst>
            <a:ext uri="{FF2B5EF4-FFF2-40B4-BE49-F238E27FC236}">
              <a16:creationId xmlns:a16="http://schemas.microsoft.com/office/drawing/2014/main" id="{00000000-0008-0000-07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xdr:col>
      <xdr:colOff>0</xdr:colOff>
      <xdr:row>79</xdr:row>
      <xdr:rowOff>0</xdr:rowOff>
    </xdr:from>
    <xdr:to>
      <xdr:col>10</xdr:col>
      <xdr:colOff>358140</xdr:colOff>
      <xdr:row>95</xdr:row>
      <xdr:rowOff>60960</xdr:rowOff>
    </xdr:to>
    <xdr:graphicFrame macro="">
      <xdr:nvGraphicFramePr>
        <xdr:cNvPr id="6" name="Chart 5" title="xxx">
          <a:extLst>
            <a:ext uri="{FF2B5EF4-FFF2-40B4-BE49-F238E27FC236}">
              <a16:creationId xmlns:a16="http://schemas.microsoft.com/office/drawing/2014/main" id="{00000000-0008-0000-07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5</xdr:col>
      <xdr:colOff>1028700</xdr:colOff>
      <xdr:row>58</xdr:row>
      <xdr:rowOff>5715</xdr:rowOff>
    </xdr:from>
    <xdr:to>
      <xdr:col>10</xdr:col>
      <xdr:colOff>348615</xdr:colOff>
      <xdr:row>74</xdr:row>
      <xdr:rowOff>66675</xdr:rowOff>
    </xdr:to>
    <xdr:graphicFrame macro="">
      <xdr:nvGraphicFramePr>
        <xdr:cNvPr id="7" name="Chart 6">
          <a:extLst>
            <a:ext uri="{FF2B5EF4-FFF2-40B4-BE49-F238E27FC236}">
              <a16:creationId xmlns:a16="http://schemas.microsoft.com/office/drawing/2014/main" id="{00000000-0008-0000-07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11</xdr:col>
      <xdr:colOff>180975</xdr:colOff>
      <xdr:row>22</xdr:row>
      <xdr:rowOff>104775</xdr:rowOff>
    </xdr:from>
    <xdr:to>
      <xdr:col>14</xdr:col>
      <xdr:colOff>335724</xdr:colOff>
      <xdr:row>27</xdr:row>
      <xdr:rowOff>95250</xdr:rowOff>
    </xdr:to>
    <xdr:sp macro="" textlink="">
      <xdr:nvSpPr>
        <xdr:cNvPr id="8" name="Rectangular Callout 7">
          <a:extLst>
            <a:ext uri="{FF2B5EF4-FFF2-40B4-BE49-F238E27FC236}">
              <a16:creationId xmlns:a16="http://schemas.microsoft.com/office/drawing/2014/main" id="{00000000-0008-0000-0700-000008000000}"/>
            </a:ext>
          </a:extLst>
        </xdr:cNvPr>
        <xdr:cNvSpPr/>
      </xdr:nvSpPr>
      <xdr:spPr>
        <a:xfrm>
          <a:off x="12934950" y="3933825"/>
          <a:ext cx="2488374" cy="800100"/>
        </a:xfrm>
        <a:prstGeom prst="wedgeRectCallout">
          <a:avLst>
            <a:gd name="adj1" fmla="val -67735"/>
            <a:gd name="adj2" fmla="val 5482"/>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lang="fi-FI" sz="1100"/>
            <a:t>OHJE:</a:t>
          </a:r>
          <a:r>
            <a:rPr lang="fi-FI" sz="1100" baseline="0"/>
            <a:t> Tälle välilehdelle ei ole tarkoitus tehdä mitään muutoksia, kuvaajia ja taulukoita voi kopioda esimerkiksi Powerpoint-kalvoille.</a:t>
          </a:r>
          <a:endParaRPr lang="fi-FI"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2202180</xdr:colOff>
      <xdr:row>25</xdr:row>
      <xdr:rowOff>3810</xdr:rowOff>
    </xdr:from>
    <xdr:to>
      <xdr:col>5</xdr:col>
      <xdr:colOff>251460</xdr:colOff>
      <xdr:row>41</xdr:row>
      <xdr:rowOff>64770</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0</xdr:colOff>
      <xdr:row>25</xdr:row>
      <xdr:rowOff>3810</xdr:rowOff>
    </xdr:from>
    <xdr:to>
      <xdr:col>10</xdr:col>
      <xdr:colOff>358140</xdr:colOff>
      <xdr:row>41</xdr:row>
      <xdr:rowOff>64770</xdr:rowOff>
    </xdr:to>
    <xdr:graphicFrame macro="">
      <xdr:nvGraphicFramePr>
        <xdr:cNvPr id="3" name="Chart 2">
          <a:extLst>
            <a:ext uri="{FF2B5EF4-FFF2-40B4-BE49-F238E27FC236}">
              <a16:creationId xmlns:a16="http://schemas.microsoft.com/office/drawing/2014/main" id="{00000000-0008-0000-08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28575</xdr:colOff>
      <xdr:row>58</xdr:row>
      <xdr:rowOff>5715</xdr:rowOff>
    </xdr:from>
    <xdr:to>
      <xdr:col>5</xdr:col>
      <xdr:colOff>615315</xdr:colOff>
      <xdr:row>74</xdr:row>
      <xdr:rowOff>66675</xdr:rowOff>
    </xdr:to>
    <xdr:graphicFrame macro="">
      <xdr:nvGraphicFramePr>
        <xdr:cNvPr id="4" name="Chart 3">
          <a:extLst>
            <a:ext uri="{FF2B5EF4-FFF2-40B4-BE49-F238E27FC236}">
              <a16:creationId xmlns:a16="http://schemas.microsoft.com/office/drawing/2014/main" id="{00000000-0008-0000-08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79</xdr:row>
      <xdr:rowOff>0</xdr:rowOff>
    </xdr:from>
    <xdr:to>
      <xdr:col>5</xdr:col>
      <xdr:colOff>586740</xdr:colOff>
      <xdr:row>95</xdr:row>
      <xdr:rowOff>60960</xdr:rowOff>
    </xdr:to>
    <xdr:graphicFrame macro="">
      <xdr:nvGraphicFramePr>
        <xdr:cNvPr id="5" name="Chart 4">
          <a:extLst>
            <a:ext uri="{FF2B5EF4-FFF2-40B4-BE49-F238E27FC236}">
              <a16:creationId xmlns:a16="http://schemas.microsoft.com/office/drawing/2014/main" id="{00000000-0008-0000-08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xdr:col>
      <xdr:colOff>0</xdr:colOff>
      <xdr:row>79</xdr:row>
      <xdr:rowOff>0</xdr:rowOff>
    </xdr:from>
    <xdr:to>
      <xdr:col>10</xdr:col>
      <xdr:colOff>358140</xdr:colOff>
      <xdr:row>95</xdr:row>
      <xdr:rowOff>60960</xdr:rowOff>
    </xdr:to>
    <xdr:graphicFrame macro="">
      <xdr:nvGraphicFramePr>
        <xdr:cNvPr id="6" name="Chart 5" title="xxx">
          <a:extLst>
            <a:ext uri="{FF2B5EF4-FFF2-40B4-BE49-F238E27FC236}">
              <a16:creationId xmlns:a16="http://schemas.microsoft.com/office/drawing/2014/main" id="{00000000-0008-0000-08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5</xdr:col>
      <xdr:colOff>1028700</xdr:colOff>
      <xdr:row>58</xdr:row>
      <xdr:rowOff>5715</xdr:rowOff>
    </xdr:from>
    <xdr:to>
      <xdr:col>10</xdr:col>
      <xdr:colOff>348615</xdr:colOff>
      <xdr:row>74</xdr:row>
      <xdr:rowOff>66675</xdr:rowOff>
    </xdr:to>
    <xdr:graphicFrame macro="">
      <xdr:nvGraphicFramePr>
        <xdr:cNvPr id="7" name="Chart 6">
          <a:extLst>
            <a:ext uri="{FF2B5EF4-FFF2-40B4-BE49-F238E27FC236}">
              <a16:creationId xmlns:a16="http://schemas.microsoft.com/office/drawing/2014/main" id="{00000000-0008-0000-08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11</xdr:col>
      <xdr:colOff>266700</xdr:colOff>
      <xdr:row>23</xdr:row>
      <xdr:rowOff>47625</xdr:rowOff>
    </xdr:from>
    <xdr:to>
      <xdr:col>14</xdr:col>
      <xdr:colOff>421449</xdr:colOff>
      <xdr:row>28</xdr:row>
      <xdr:rowOff>38100</xdr:rowOff>
    </xdr:to>
    <xdr:sp macro="" textlink="">
      <xdr:nvSpPr>
        <xdr:cNvPr id="8" name="Rectangular Callout 7">
          <a:extLst>
            <a:ext uri="{FF2B5EF4-FFF2-40B4-BE49-F238E27FC236}">
              <a16:creationId xmlns:a16="http://schemas.microsoft.com/office/drawing/2014/main" id="{00000000-0008-0000-0800-000008000000}"/>
            </a:ext>
          </a:extLst>
        </xdr:cNvPr>
        <xdr:cNvSpPr/>
      </xdr:nvSpPr>
      <xdr:spPr>
        <a:xfrm>
          <a:off x="13020675" y="4038600"/>
          <a:ext cx="2488374" cy="800100"/>
        </a:xfrm>
        <a:prstGeom prst="wedgeRectCallout">
          <a:avLst>
            <a:gd name="adj1" fmla="val -67735"/>
            <a:gd name="adj2" fmla="val 5482"/>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lang="fi-FI" sz="1100"/>
            <a:t>OHJE:</a:t>
          </a:r>
          <a:r>
            <a:rPr lang="fi-FI" sz="1100" baseline="0"/>
            <a:t> Tälle välilehdelle ei ole tarkoitus tehdä mitään muutoksia, kuvaajia ja taulukoita voi kopioda esimerkiksi Powerpoint-kalvoille.</a:t>
          </a:r>
          <a:endParaRPr lang="fi-FI"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2202180</xdr:colOff>
      <xdr:row>25</xdr:row>
      <xdr:rowOff>3810</xdr:rowOff>
    </xdr:from>
    <xdr:to>
      <xdr:col>5</xdr:col>
      <xdr:colOff>251460</xdr:colOff>
      <xdr:row>41</xdr:row>
      <xdr:rowOff>64770</xdr:rowOff>
    </xdr:to>
    <xdr:graphicFrame macro="">
      <xdr:nvGraphicFramePr>
        <xdr:cNvPr id="2" name="Chart 1">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0</xdr:colOff>
      <xdr:row>25</xdr:row>
      <xdr:rowOff>3810</xdr:rowOff>
    </xdr:from>
    <xdr:to>
      <xdr:col>10</xdr:col>
      <xdr:colOff>358140</xdr:colOff>
      <xdr:row>41</xdr:row>
      <xdr:rowOff>64770</xdr:rowOff>
    </xdr:to>
    <xdr:graphicFrame macro="">
      <xdr:nvGraphicFramePr>
        <xdr:cNvPr id="3" name="Chart 2">
          <a:extLst>
            <a:ext uri="{FF2B5EF4-FFF2-40B4-BE49-F238E27FC236}">
              <a16:creationId xmlns:a16="http://schemas.microsoft.com/office/drawing/2014/main" id="{00000000-0008-0000-09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28575</xdr:colOff>
      <xdr:row>58</xdr:row>
      <xdr:rowOff>5715</xdr:rowOff>
    </xdr:from>
    <xdr:to>
      <xdr:col>5</xdr:col>
      <xdr:colOff>615315</xdr:colOff>
      <xdr:row>74</xdr:row>
      <xdr:rowOff>66675</xdr:rowOff>
    </xdr:to>
    <xdr:graphicFrame macro="">
      <xdr:nvGraphicFramePr>
        <xdr:cNvPr id="4" name="Chart 3">
          <a:extLst>
            <a:ext uri="{FF2B5EF4-FFF2-40B4-BE49-F238E27FC236}">
              <a16:creationId xmlns:a16="http://schemas.microsoft.com/office/drawing/2014/main" id="{00000000-0008-0000-09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79</xdr:row>
      <xdr:rowOff>0</xdr:rowOff>
    </xdr:from>
    <xdr:to>
      <xdr:col>5</xdr:col>
      <xdr:colOff>586740</xdr:colOff>
      <xdr:row>95</xdr:row>
      <xdr:rowOff>60960</xdr:rowOff>
    </xdr:to>
    <xdr:graphicFrame macro="">
      <xdr:nvGraphicFramePr>
        <xdr:cNvPr id="5" name="Chart 4">
          <a:extLst>
            <a:ext uri="{FF2B5EF4-FFF2-40B4-BE49-F238E27FC236}">
              <a16:creationId xmlns:a16="http://schemas.microsoft.com/office/drawing/2014/main" id="{00000000-0008-0000-09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xdr:col>
      <xdr:colOff>0</xdr:colOff>
      <xdr:row>79</xdr:row>
      <xdr:rowOff>0</xdr:rowOff>
    </xdr:from>
    <xdr:to>
      <xdr:col>10</xdr:col>
      <xdr:colOff>358140</xdr:colOff>
      <xdr:row>95</xdr:row>
      <xdr:rowOff>60960</xdr:rowOff>
    </xdr:to>
    <xdr:graphicFrame macro="">
      <xdr:nvGraphicFramePr>
        <xdr:cNvPr id="6" name="Chart 5" title="xxx">
          <a:extLst>
            <a:ext uri="{FF2B5EF4-FFF2-40B4-BE49-F238E27FC236}">
              <a16:creationId xmlns:a16="http://schemas.microsoft.com/office/drawing/2014/main" id="{00000000-0008-0000-09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5</xdr:col>
      <xdr:colOff>1028700</xdr:colOff>
      <xdr:row>58</xdr:row>
      <xdr:rowOff>5715</xdr:rowOff>
    </xdr:from>
    <xdr:to>
      <xdr:col>10</xdr:col>
      <xdr:colOff>348615</xdr:colOff>
      <xdr:row>74</xdr:row>
      <xdr:rowOff>66675</xdr:rowOff>
    </xdr:to>
    <xdr:graphicFrame macro="">
      <xdr:nvGraphicFramePr>
        <xdr:cNvPr id="7" name="Chart 6">
          <a:extLst>
            <a:ext uri="{FF2B5EF4-FFF2-40B4-BE49-F238E27FC236}">
              <a16:creationId xmlns:a16="http://schemas.microsoft.com/office/drawing/2014/main" id="{00000000-0008-0000-09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11</xdr:col>
      <xdr:colOff>190500</xdr:colOff>
      <xdr:row>22</xdr:row>
      <xdr:rowOff>85725</xdr:rowOff>
    </xdr:from>
    <xdr:to>
      <xdr:col>14</xdr:col>
      <xdr:colOff>345249</xdr:colOff>
      <xdr:row>27</xdr:row>
      <xdr:rowOff>76200</xdr:rowOff>
    </xdr:to>
    <xdr:sp macro="" textlink="">
      <xdr:nvSpPr>
        <xdr:cNvPr id="8" name="Rectangular Callout 7">
          <a:extLst>
            <a:ext uri="{FF2B5EF4-FFF2-40B4-BE49-F238E27FC236}">
              <a16:creationId xmlns:a16="http://schemas.microsoft.com/office/drawing/2014/main" id="{00000000-0008-0000-0900-000008000000}"/>
            </a:ext>
          </a:extLst>
        </xdr:cNvPr>
        <xdr:cNvSpPr/>
      </xdr:nvSpPr>
      <xdr:spPr>
        <a:xfrm>
          <a:off x="12944475" y="3914775"/>
          <a:ext cx="2488374" cy="800100"/>
        </a:xfrm>
        <a:prstGeom prst="wedgeRectCallout">
          <a:avLst>
            <a:gd name="adj1" fmla="val -67735"/>
            <a:gd name="adj2" fmla="val 5482"/>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lang="fi-FI" sz="1100"/>
            <a:t>OHJE:</a:t>
          </a:r>
          <a:r>
            <a:rPr lang="fi-FI" sz="1100" baseline="0"/>
            <a:t> Tälle välilehdelle ei ole tarkoitus tehdä mitään muutoksia, kuvaajia ja taulukoita voi kopioda esimerkiksi Powerpoint-kalvoille.</a:t>
          </a:r>
          <a:endParaRPr lang="fi-FI"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2202180</xdr:colOff>
      <xdr:row>25</xdr:row>
      <xdr:rowOff>3810</xdr:rowOff>
    </xdr:from>
    <xdr:to>
      <xdr:col>5</xdr:col>
      <xdr:colOff>251460</xdr:colOff>
      <xdr:row>41</xdr:row>
      <xdr:rowOff>64770</xdr:rowOff>
    </xdr:to>
    <xdr:graphicFrame macro="">
      <xdr:nvGraphicFramePr>
        <xdr:cNvPr id="2" name="Chart 1">
          <a:extLst>
            <a:ext uri="{FF2B5EF4-FFF2-40B4-BE49-F238E27FC236}">
              <a16:creationId xmlns:a16="http://schemas.microsoft.com/office/drawing/2014/main" id="{00000000-0008-0000-0A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0</xdr:colOff>
      <xdr:row>25</xdr:row>
      <xdr:rowOff>3810</xdr:rowOff>
    </xdr:from>
    <xdr:to>
      <xdr:col>10</xdr:col>
      <xdr:colOff>358140</xdr:colOff>
      <xdr:row>41</xdr:row>
      <xdr:rowOff>64770</xdr:rowOff>
    </xdr:to>
    <xdr:graphicFrame macro="">
      <xdr:nvGraphicFramePr>
        <xdr:cNvPr id="3" name="Chart 2">
          <a:extLst>
            <a:ext uri="{FF2B5EF4-FFF2-40B4-BE49-F238E27FC236}">
              <a16:creationId xmlns:a16="http://schemas.microsoft.com/office/drawing/2014/main" id="{00000000-0008-0000-0A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28575</xdr:colOff>
      <xdr:row>58</xdr:row>
      <xdr:rowOff>5715</xdr:rowOff>
    </xdr:from>
    <xdr:to>
      <xdr:col>5</xdr:col>
      <xdr:colOff>615315</xdr:colOff>
      <xdr:row>74</xdr:row>
      <xdr:rowOff>66675</xdr:rowOff>
    </xdr:to>
    <xdr:graphicFrame macro="">
      <xdr:nvGraphicFramePr>
        <xdr:cNvPr id="4" name="Chart 3">
          <a:extLst>
            <a:ext uri="{FF2B5EF4-FFF2-40B4-BE49-F238E27FC236}">
              <a16:creationId xmlns:a16="http://schemas.microsoft.com/office/drawing/2014/main" id="{00000000-0008-0000-0A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79</xdr:row>
      <xdr:rowOff>0</xdr:rowOff>
    </xdr:from>
    <xdr:to>
      <xdr:col>5</xdr:col>
      <xdr:colOff>586740</xdr:colOff>
      <xdr:row>95</xdr:row>
      <xdr:rowOff>60960</xdr:rowOff>
    </xdr:to>
    <xdr:graphicFrame macro="">
      <xdr:nvGraphicFramePr>
        <xdr:cNvPr id="5" name="Chart 4">
          <a:extLst>
            <a:ext uri="{FF2B5EF4-FFF2-40B4-BE49-F238E27FC236}">
              <a16:creationId xmlns:a16="http://schemas.microsoft.com/office/drawing/2014/main" id="{00000000-0008-0000-0A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xdr:col>
      <xdr:colOff>0</xdr:colOff>
      <xdr:row>79</xdr:row>
      <xdr:rowOff>0</xdr:rowOff>
    </xdr:from>
    <xdr:to>
      <xdr:col>10</xdr:col>
      <xdr:colOff>358140</xdr:colOff>
      <xdr:row>95</xdr:row>
      <xdr:rowOff>60960</xdr:rowOff>
    </xdr:to>
    <xdr:graphicFrame macro="">
      <xdr:nvGraphicFramePr>
        <xdr:cNvPr id="6" name="Chart 5" title="xxx">
          <a:extLst>
            <a:ext uri="{FF2B5EF4-FFF2-40B4-BE49-F238E27FC236}">
              <a16:creationId xmlns:a16="http://schemas.microsoft.com/office/drawing/2014/main" id="{00000000-0008-0000-0A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5</xdr:col>
      <xdr:colOff>1028700</xdr:colOff>
      <xdr:row>58</xdr:row>
      <xdr:rowOff>5715</xdr:rowOff>
    </xdr:from>
    <xdr:to>
      <xdr:col>10</xdr:col>
      <xdr:colOff>348615</xdr:colOff>
      <xdr:row>74</xdr:row>
      <xdr:rowOff>66675</xdr:rowOff>
    </xdr:to>
    <xdr:graphicFrame macro="">
      <xdr:nvGraphicFramePr>
        <xdr:cNvPr id="7" name="Chart 6">
          <a:extLst>
            <a:ext uri="{FF2B5EF4-FFF2-40B4-BE49-F238E27FC236}">
              <a16:creationId xmlns:a16="http://schemas.microsoft.com/office/drawing/2014/main" id="{00000000-0008-0000-0A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11</xdr:col>
      <xdr:colOff>228600</xdr:colOff>
      <xdr:row>22</xdr:row>
      <xdr:rowOff>133350</xdr:rowOff>
    </xdr:from>
    <xdr:to>
      <xdr:col>14</xdr:col>
      <xdr:colOff>383349</xdr:colOff>
      <xdr:row>27</xdr:row>
      <xdr:rowOff>123825</xdr:rowOff>
    </xdr:to>
    <xdr:sp macro="" textlink="">
      <xdr:nvSpPr>
        <xdr:cNvPr id="8" name="Rectangular Callout 7">
          <a:extLst>
            <a:ext uri="{FF2B5EF4-FFF2-40B4-BE49-F238E27FC236}">
              <a16:creationId xmlns:a16="http://schemas.microsoft.com/office/drawing/2014/main" id="{00000000-0008-0000-0A00-000008000000}"/>
            </a:ext>
          </a:extLst>
        </xdr:cNvPr>
        <xdr:cNvSpPr/>
      </xdr:nvSpPr>
      <xdr:spPr>
        <a:xfrm>
          <a:off x="12982575" y="3962400"/>
          <a:ext cx="2488374" cy="800100"/>
        </a:xfrm>
        <a:prstGeom prst="wedgeRectCallout">
          <a:avLst>
            <a:gd name="adj1" fmla="val -67735"/>
            <a:gd name="adj2" fmla="val 5482"/>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lang="fi-FI" sz="1100"/>
            <a:t>OHJE:</a:t>
          </a:r>
          <a:r>
            <a:rPr lang="fi-FI" sz="1100" baseline="0"/>
            <a:t> Tälle välilehdelle ei ole tarkoitus tehdä mitään muutoksia, kuvaajia ja taulukoita voi kopioda esimerkiksi Powerpoint-kalvoille.</a:t>
          </a:r>
          <a:endParaRPr lang="fi-FI"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2202180</xdr:colOff>
      <xdr:row>25</xdr:row>
      <xdr:rowOff>3810</xdr:rowOff>
    </xdr:from>
    <xdr:to>
      <xdr:col>5</xdr:col>
      <xdr:colOff>251460</xdr:colOff>
      <xdr:row>41</xdr:row>
      <xdr:rowOff>64770</xdr:rowOff>
    </xdr:to>
    <xdr:graphicFrame macro="">
      <xdr:nvGraphicFramePr>
        <xdr:cNvPr id="2" name="Chart 1">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0</xdr:colOff>
      <xdr:row>25</xdr:row>
      <xdr:rowOff>3810</xdr:rowOff>
    </xdr:from>
    <xdr:to>
      <xdr:col>10</xdr:col>
      <xdr:colOff>358140</xdr:colOff>
      <xdr:row>41</xdr:row>
      <xdr:rowOff>64770</xdr:rowOff>
    </xdr:to>
    <xdr:graphicFrame macro="">
      <xdr:nvGraphicFramePr>
        <xdr:cNvPr id="3" name="Chart 2">
          <a:extLst>
            <a:ext uri="{FF2B5EF4-FFF2-40B4-BE49-F238E27FC236}">
              <a16:creationId xmlns:a16="http://schemas.microsoft.com/office/drawing/2014/main" id="{00000000-0008-0000-0B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28575</xdr:colOff>
      <xdr:row>58</xdr:row>
      <xdr:rowOff>5715</xdr:rowOff>
    </xdr:from>
    <xdr:to>
      <xdr:col>5</xdr:col>
      <xdr:colOff>615315</xdr:colOff>
      <xdr:row>74</xdr:row>
      <xdr:rowOff>66675</xdr:rowOff>
    </xdr:to>
    <xdr:graphicFrame macro="">
      <xdr:nvGraphicFramePr>
        <xdr:cNvPr id="4" name="Chart 3">
          <a:extLst>
            <a:ext uri="{FF2B5EF4-FFF2-40B4-BE49-F238E27FC236}">
              <a16:creationId xmlns:a16="http://schemas.microsoft.com/office/drawing/2014/main" id="{00000000-0008-0000-0B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79</xdr:row>
      <xdr:rowOff>0</xdr:rowOff>
    </xdr:from>
    <xdr:to>
      <xdr:col>5</xdr:col>
      <xdr:colOff>586740</xdr:colOff>
      <xdr:row>95</xdr:row>
      <xdr:rowOff>60960</xdr:rowOff>
    </xdr:to>
    <xdr:graphicFrame macro="">
      <xdr:nvGraphicFramePr>
        <xdr:cNvPr id="5" name="Chart 4">
          <a:extLst>
            <a:ext uri="{FF2B5EF4-FFF2-40B4-BE49-F238E27FC236}">
              <a16:creationId xmlns:a16="http://schemas.microsoft.com/office/drawing/2014/main" id="{00000000-0008-0000-0B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xdr:col>
      <xdr:colOff>0</xdr:colOff>
      <xdr:row>79</xdr:row>
      <xdr:rowOff>0</xdr:rowOff>
    </xdr:from>
    <xdr:to>
      <xdr:col>10</xdr:col>
      <xdr:colOff>358140</xdr:colOff>
      <xdr:row>95</xdr:row>
      <xdr:rowOff>60960</xdr:rowOff>
    </xdr:to>
    <xdr:graphicFrame macro="">
      <xdr:nvGraphicFramePr>
        <xdr:cNvPr id="6" name="Chart 5" title="xxx">
          <a:extLst>
            <a:ext uri="{FF2B5EF4-FFF2-40B4-BE49-F238E27FC236}">
              <a16:creationId xmlns:a16="http://schemas.microsoft.com/office/drawing/2014/main" id="{00000000-0008-0000-0B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5</xdr:col>
      <xdr:colOff>1028700</xdr:colOff>
      <xdr:row>58</xdr:row>
      <xdr:rowOff>5715</xdr:rowOff>
    </xdr:from>
    <xdr:to>
      <xdr:col>10</xdr:col>
      <xdr:colOff>348615</xdr:colOff>
      <xdr:row>74</xdr:row>
      <xdr:rowOff>66675</xdr:rowOff>
    </xdr:to>
    <xdr:graphicFrame macro="">
      <xdr:nvGraphicFramePr>
        <xdr:cNvPr id="7" name="Chart 6">
          <a:extLst>
            <a:ext uri="{FF2B5EF4-FFF2-40B4-BE49-F238E27FC236}">
              <a16:creationId xmlns:a16="http://schemas.microsoft.com/office/drawing/2014/main" id="{00000000-0008-0000-0B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11</xdr:col>
      <xdr:colOff>295275</xdr:colOff>
      <xdr:row>22</xdr:row>
      <xdr:rowOff>95250</xdr:rowOff>
    </xdr:from>
    <xdr:to>
      <xdr:col>14</xdr:col>
      <xdr:colOff>450024</xdr:colOff>
      <xdr:row>27</xdr:row>
      <xdr:rowOff>85725</xdr:rowOff>
    </xdr:to>
    <xdr:sp macro="" textlink="">
      <xdr:nvSpPr>
        <xdr:cNvPr id="8" name="Rectangular Callout 7">
          <a:extLst>
            <a:ext uri="{FF2B5EF4-FFF2-40B4-BE49-F238E27FC236}">
              <a16:creationId xmlns:a16="http://schemas.microsoft.com/office/drawing/2014/main" id="{00000000-0008-0000-0B00-000008000000}"/>
            </a:ext>
          </a:extLst>
        </xdr:cNvPr>
        <xdr:cNvSpPr/>
      </xdr:nvSpPr>
      <xdr:spPr>
        <a:xfrm>
          <a:off x="13049250" y="3924300"/>
          <a:ext cx="2488374" cy="800100"/>
        </a:xfrm>
        <a:prstGeom prst="wedgeRectCallout">
          <a:avLst>
            <a:gd name="adj1" fmla="val -67735"/>
            <a:gd name="adj2" fmla="val 5482"/>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lang="fi-FI" sz="1100"/>
            <a:t>OHJE:</a:t>
          </a:r>
          <a:r>
            <a:rPr lang="fi-FI" sz="1100" baseline="0"/>
            <a:t> Tälle välilehdelle ei ole tarkoitus tehdä mitään muutoksia, kuvaajia ja taulukoita voi kopioda esimerkiksi Powerpoint-kalvoille.</a:t>
          </a:r>
          <a:endParaRPr lang="fi-FI" sz="11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2202180</xdr:colOff>
      <xdr:row>25</xdr:row>
      <xdr:rowOff>3810</xdr:rowOff>
    </xdr:from>
    <xdr:to>
      <xdr:col>5</xdr:col>
      <xdr:colOff>251460</xdr:colOff>
      <xdr:row>41</xdr:row>
      <xdr:rowOff>64770</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0</xdr:colOff>
      <xdr:row>25</xdr:row>
      <xdr:rowOff>3810</xdr:rowOff>
    </xdr:from>
    <xdr:to>
      <xdr:col>10</xdr:col>
      <xdr:colOff>358140</xdr:colOff>
      <xdr:row>41</xdr:row>
      <xdr:rowOff>64770</xdr:rowOff>
    </xdr:to>
    <xdr:graphicFrame macro="">
      <xdr:nvGraphicFramePr>
        <xdr:cNvPr id="3" name="Chart 2">
          <a:extLst>
            <a:ext uri="{FF2B5EF4-FFF2-40B4-BE49-F238E27FC236}">
              <a16:creationId xmlns:a16="http://schemas.microsoft.com/office/drawing/2014/main" id="{00000000-0008-0000-0C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28575</xdr:colOff>
      <xdr:row>58</xdr:row>
      <xdr:rowOff>5715</xdr:rowOff>
    </xdr:from>
    <xdr:to>
      <xdr:col>5</xdr:col>
      <xdr:colOff>615315</xdr:colOff>
      <xdr:row>74</xdr:row>
      <xdr:rowOff>66675</xdr:rowOff>
    </xdr:to>
    <xdr:graphicFrame macro="">
      <xdr:nvGraphicFramePr>
        <xdr:cNvPr id="4" name="Chart 3">
          <a:extLst>
            <a:ext uri="{FF2B5EF4-FFF2-40B4-BE49-F238E27FC236}">
              <a16:creationId xmlns:a16="http://schemas.microsoft.com/office/drawing/2014/main" id="{00000000-0008-0000-0C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79</xdr:row>
      <xdr:rowOff>0</xdr:rowOff>
    </xdr:from>
    <xdr:to>
      <xdr:col>5</xdr:col>
      <xdr:colOff>586740</xdr:colOff>
      <xdr:row>95</xdr:row>
      <xdr:rowOff>60960</xdr:rowOff>
    </xdr:to>
    <xdr:graphicFrame macro="">
      <xdr:nvGraphicFramePr>
        <xdr:cNvPr id="5" name="Chart 4">
          <a:extLst>
            <a:ext uri="{FF2B5EF4-FFF2-40B4-BE49-F238E27FC236}">
              <a16:creationId xmlns:a16="http://schemas.microsoft.com/office/drawing/2014/main" id="{00000000-0008-0000-0C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xdr:col>
      <xdr:colOff>0</xdr:colOff>
      <xdr:row>79</xdr:row>
      <xdr:rowOff>0</xdr:rowOff>
    </xdr:from>
    <xdr:to>
      <xdr:col>10</xdr:col>
      <xdr:colOff>358140</xdr:colOff>
      <xdr:row>95</xdr:row>
      <xdr:rowOff>60960</xdr:rowOff>
    </xdr:to>
    <xdr:graphicFrame macro="">
      <xdr:nvGraphicFramePr>
        <xdr:cNvPr id="6" name="Chart 5" title="xxx">
          <a:extLst>
            <a:ext uri="{FF2B5EF4-FFF2-40B4-BE49-F238E27FC236}">
              <a16:creationId xmlns:a16="http://schemas.microsoft.com/office/drawing/2014/main" id="{00000000-0008-0000-0C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5</xdr:col>
      <xdr:colOff>1028700</xdr:colOff>
      <xdr:row>58</xdr:row>
      <xdr:rowOff>5715</xdr:rowOff>
    </xdr:from>
    <xdr:to>
      <xdr:col>10</xdr:col>
      <xdr:colOff>348615</xdr:colOff>
      <xdr:row>74</xdr:row>
      <xdr:rowOff>66675</xdr:rowOff>
    </xdr:to>
    <xdr:graphicFrame macro="">
      <xdr:nvGraphicFramePr>
        <xdr:cNvPr id="7" name="Chart 6">
          <a:extLst>
            <a:ext uri="{FF2B5EF4-FFF2-40B4-BE49-F238E27FC236}">
              <a16:creationId xmlns:a16="http://schemas.microsoft.com/office/drawing/2014/main" id="{00000000-0008-0000-0C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11</xdr:col>
      <xdr:colOff>314325</xdr:colOff>
      <xdr:row>22</xdr:row>
      <xdr:rowOff>123825</xdr:rowOff>
    </xdr:from>
    <xdr:to>
      <xdr:col>14</xdr:col>
      <xdr:colOff>469074</xdr:colOff>
      <xdr:row>27</xdr:row>
      <xdr:rowOff>114300</xdr:rowOff>
    </xdr:to>
    <xdr:sp macro="" textlink="">
      <xdr:nvSpPr>
        <xdr:cNvPr id="8" name="Rectangular Callout 7">
          <a:extLst>
            <a:ext uri="{FF2B5EF4-FFF2-40B4-BE49-F238E27FC236}">
              <a16:creationId xmlns:a16="http://schemas.microsoft.com/office/drawing/2014/main" id="{00000000-0008-0000-0C00-000008000000}"/>
            </a:ext>
          </a:extLst>
        </xdr:cNvPr>
        <xdr:cNvSpPr/>
      </xdr:nvSpPr>
      <xdr:spPr>
        <a:xfrm>
          <a:off x="13068300" y="3952875"/>
          <a:ext cx="2488374" cy="800100"/>
        </a:xfrm>
        <a:prstGeom prst="wedgeRectCallout">
          <a:avLst>
            <a:gd name="adj1" fmla="val -67735"/>
            <a:gd name="adj2" fmla="val 5482"/>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lang="fi-FI" sz="1100"/>
            <a:t>OHJE:</a:t>
          </a:r>
          <a:r>
            <a:rPr lang="fi-FI" sz="1100" baseline="0"/>
            <a:t> Tälle välilehdelle ei ole tarkoitus tehdä mitään muutoksia, kuvaajia ja taulukoita voi kopioda esimerkiksi Powerpoint-kalvoille.</a:t>
          </a:r>
          <a:endParaRPr lang="fi-FI" sz="11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717177</xdr:colOff>
      <xdr:row>5</xdr:row>
      <xdr:rowOff>197783</xdr:rowOff>
    </xdr:from>
    <xdr:to>
      <xdr:col>1</xdr:col>
      <xdr:colOff>1423816</xdr:colOff>
      <xdr:row>10</xdr:row>
      <xdr:rowOff>0</xdr:rowOff>
    </xdr:to>
    <xdr:sp macro="" textlink="">
      <xdr:nvSpPr>
        <xdr:cNvPr id="2" name="Rectangular Callout 1">
          <a:extLst>
            <a:ext uri="{FF2B5EF4-FFF2-40B4-BE49-F238E27FC236}">
              <a16:creationId xmlns:a16="http://schemas.microsoft.com/office/drawing/2014/main" id="{00000000-0008-0000-0D00-000002000000}"/>
            </a:ext>
          </a:extLst>
        </xdr:cNvPr>
        <xdr:cNvSpPr/>
      </xdr:nvSpPr>
      <xdr:spPr>
        <a:xfrm>
          <a:off x="717177" y="1350308"/>
          <a:ext cx="2487814" cy="802342"/>
        </a:xfrm>
        <a:prstGeom prst="wedgeRectCallout">
          <a:avLst>
            <a:gd name="adj1" fmla="val 19605"/>
            <a:gd name="adj2" fmla="val 59415"/>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lang="fi-FI" sz="1100"/>
            <a:t>OHJE:</a:t>
          </a:r>
          <a:r>
            <a:rPr lang="fi-FI" sz="1100" baseline="0"/>
            <a:t> Lisäämällä tähän kuvauksen muutoksesta/konsolidaatiosta, täydentyy se automaattisesti muillekin välilehdille.</a:t>
          </a:r>
          <a:endParaRPr lang="fi-FI" sz="1100"/>
        </a:p>
      </xdr:txBody>
    </xdr:sp>
    <xdr:clientData/>
  </xdr:twoCellAnchor>
  <xdr:twoCellAnchor>
    <xdr:from>
      <xdr:col>1</xdr:col>
      <xdr:colOff>283189</xdr:colOff>
      <xdr:row>15</xdr:row>
      <xdr:rowOff>25294</xdr:rowOff>
    </xdr:from>
    <xdr:to>
      <xdr:col>2</xdr:col>
      <xdr:colOff>989827</xdr:colOff>
      <xdr:row>18</xdr:row>
      <xdr:rowOff>28575</xdr:rowOff>
    </xdr:to>
    <xdr:sp macro="" textlink="">
      <xdr:nvSpPr>
        <xdr:cNvPr id="3" name="Rectangular Callout 2">
          <a:extLst>
            <a:ext uri="{FF2B5EF4-FFF2-40B4-BE49-F238E27FC236}">
              <a16:creationId xmlns:a16="http://schemas.microsoft.com/office/drawing/2014/main" id="{00000000-0008-0000-0D00-000003000000}"/>
            </a:ext>
          </a:extLst>
        </xdr:cNvPr>
        <xdr:cNvSpPr/>
      </xdr:nvSpPr>
      <xdr:spPr>
        <a:xfrm>
          <a:off x="2064364" y="3349519"/>
          <a:ext cx="2487813" cy="603356"/>
        </a:xfrm>
        <a:prstGeom prst="wedgeRectCallout">
          <a:avLst>
            <a:gd name="adj1" fmla="val 31900"/>
            <a:gd name="adj2" fmla="val -95735"/>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lang="fi-FI" sz="1100"/>
            <a:t>OHJE:</a:t>
          </a:r>
          <a:r>
            <a:rPr lang="fi-FI" sz="1100" baseline="0"/>
            <a:t> Ehdotetut alueet ovat PTH, STH, SOS, ESH ja MUU, mutta muitakin voi käyttää.</a:t>
          </a:r>
          <a:endParaRPr lang="fi-FI" sz="1100"/>
        </a:p>
      </xdr:txBody>
    </xdr:sp>
    <xdr:clientData/>
  </xdr:twoCellAnchor>
  <xdr:twoCellAnchor>
    <xdr:from>
      <xdr:col>2</xdr:col>
      <xdr:colOff>981634</xdr:colOff>
      <xdr:row>0</xdr:row>
      <xdr:rowOff>141194</xdr:rowOff>
    </xdr:from>
    <xdr:to>
      <xdr:col>6</xdr:col>
      <xdr:colOff>1131794</xdr:colOff>
      <xdr:row>3</xdr:row>
      <xdr:rowOff>123265</xdr:rowOff>
    </xdr:to>
    <xdr:sp macro="" textlink="">
      <xdr:nvSpPr>
        <xdr:cNvPr id="4" name="Rectangular Callout 3">
          <a:extLst>
            <a:ext uri="{FF2B5EF4-FFF2-40B4-BE49-F238E27FC236}">
              <a16:creationId xmlns:a16="http://schemas.microsoft.com/office/drawing/2014/main" id="{00000000-0008-0000-0D00-000004000000}"/>
            </a:ext>
          </a:extLst>
        </xdr:cNvPr>
        <xdr:cNvSpPr/>
      </xdr:nvSpPr>
      <xdr:spPr>
        <a:xfrm>
          <a:off x="4545105" y="141194"/>
          <a:ext cx="7288307" cy="441512"/>
        </a:xfrm>
        <a:prstGeom prst="wedgeRectCallout">
          <a:avLst>
            <a:gd name="adj1" fmla="val -20759"/>
            <a:gd name="adj2" fmla="val 105254"/>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lang="fi-FI" sz="1100"/>
            <a:t>OHJE:</a:t>
          </a:r>
          <a:r>
            <a:rPr lang="fi-FI" sz="1100" baseline="0"/>
            <a:t> Kaksi ensimmäistä tietoja voivat olla samoja kuin välilehdellä "1. Nykyjärjestelmien kartoitus". Muihin voi kirjoittaa vapaasti.</a:t>
          </a:r>
          <a:endParaRPr lang="fi-FI" sz="1100"/>
        </a:p>
      </xdr:txBody>
    </xdr:sp>
    <xdr:clientData/>
  </xdr:twoCellAnchor>
  <xdr:twoCellAnchor>
    <xdr:from>
      <xdr:col>6</xdr:col>
      <xdr:colOff>1884829</xdr:colOff>
      <xdr:row>0</xdr:row>
      <xdr:rowOff>47064</xdr:rowOff>
    </xdr:from>
    <xdr:to>
      <xdr:col>11</xdr:col>
      <xdr:colOff>1284195</xdr:colOff>
      <xdr:row>3</xdr:row>
      <xdr:rowOff>29135</xdr:rowOff>
    </xdr:to>
    <xdr:sp macro="" textlink="">
      <xdr:nvSpPr>
        <xdr:cNvPr id="5" name="Rectangular Callout 4">
          <a:extLst>
            <a:ext uri="{FF2B5EF4-FFF2-40B4-BE49-F238E27FC236}">
              <a16:creationId xmlns:a16="http://schemas.microsoft.com/office/drawing/2014/main" id="{00000000-0008-0000-0D00-000005000000}"/>
            </a:ext>
          </a:extLst>
        </xdr:cNvPr>
        <xdr:cNvSpPr/>
      </xdr:nvSpPr>
      <xdr:spPr>
        <a:xfrm>
          <a:off x="12586447" y="47064"/>
          <a:ext cx="7288307" cy="441512"/>
        </a:xfrm>
        <a:prstGeom prst="wedgeRectCallout">
          <a:avLst>
            <a:gd name="adj1" fmla="val -20759"/>
            <a:gd name="adj2" fmla="val 105254"/>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lang="fi-FI" sz="1100"/>
            <a:t>OHJE:</a:t>
          </a:r>
          <a:r>
            <a:rPr lang="fi-FI" sz="1100" baseline="0"/>
            <a:t> Tarkempia ohjeita kustannuksiin löytyy sarakkeiden kommenteista. Myös syötettyjä lukuja voi selkeyden vuoksi kommentoida.</a:t>
          </a:r>
          <a:endParaRPr lang="fi-FI" sz="1100"/>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2</xdr:col>
      <xdr:colOff>884464</xdr:colOff>
      <xdr:row>2</xdr:row>
      <xdr:rowOff>68036</xdr:rowOff>
    </xdr:from>
    <xdr:to>
      <xdr:col>4</xdr:col>
      <xdr:colOff>982063</xdr:colOff>
      <xdr:row>6</xdr:row>
      <xdr:rowOff>69157</xdr:rowOff>
    </xdr:to>
    <xdr:sp macro="" textlink="">
      <xdr:nvSpPr>
        <xdr:cNvPr id="2" name="Rectangular Callout 1">
          <a:extLst>
            <a:ext uri="{FF2B5EF4-FFF2-40B4-BE49-F238E27FC236}">
              <a16:creationId xmlns:a16="http://schemas.microsoft.com/office/drawing/2014/main" id="{00000000-0008-0000-0E00-000002000000}"/>
            </a:ext>
          </a:extLst>
        </xdr:cNvPr>
        <xdr:cNvSpPr/>
      </xdr:nvSpPr>
      <xdr:spPr>
        <a:xfrm>
          <a:off x="5211535" y="353786"/>
          <a:ext cx="2492457" cy="695085"/>
        </a:xfrm>
        <a:prstGeom prst="wedgeRectCallout">
          <a:avLst>
            <a:gd name="adj1" fmla="val -75391"/>
            <a:gd name="adj2" fmla="val 720"/>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lang="fi-FI" sz="1100"/>
            <a:t>OHJE:</a:t>
          </a:r>
          <a:r>
            <a:rPr lang="fi-FI" sz="1100" baseline="0"/>
            <a:t> Tästä voi muuttaa diskonttotekijää ja kustannusten vuosittaista kasvuprosenttia.</a:t>
          </a:r>
          <a:endParaRPr lang="fi-FI" sz="1100"/>
        </a:p>
      </xdr:txBody>
    </xdr:sp>
    <xdr:clientData/>
  </xdr:twoCellAnchor>
  <xdr:twoCellAnchor>
    <xdr:from>
      <xdr:col>12</xdr:col>
      <xdr:colOff>172809</xdr:colOff>
      <xdr:row>20</xdr:row>
      <xdr:rowOff>1361</xdr:rowOff>
    </xdr:from>
    <xdr:to>
      <xdr:col>17</xdr:col>
      <xdr:colOff>485774</xdr:colOff>
      <xdr:row>26</xdr:row>
      <xdr:rowOff>66675</xdr:rowOff>
    </xdr:to>
    <xdr:sp macro="" textlink="">
      <xdr:nvSpPr>
        <xdr:cNvPr id="3" name="Rectangular Callout 2">
          <a:extLst>
            <a:ext uri="{FF2B5EF4-FFF2-40B4-BE49-F238E27FC236}">
              <a16:creationId xmlns:a16="http://schemas.microsoft.com/office/drawing/2014/main" id="{00000000-0008-0000-0E00-000003000000}"/>
            </a:ext>
          </a:extLst>
        </xdr:cNvPr>
        <xdr:cNvSpPr/>
      </xdr:nvSpPr>
      <xdr:spPr>
        <a:xfrm>
          <a:off x="16470084" y="4382861"/>
          <a:ext cx="3780065" cy="1141639"/>
        </a:xfrm>
        <a:prstGeom prst="wedgeRectCallout">
          <a:avLst>
            <a:gd name="adj1" fmla="val -74386"/>
            <a:gd name="adj2" fmla="val 17583"/>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lang="fi-FI" sz="1100"/>
            <a:t>OHJE:</a:t>
          </a:r>
          <a:r>
            <a:rPr lang="fi-FI" sz="1100" baseline="0"/>
            <a:t> Syöttämällä joka vuodelle prosenttiosuuden, voi simuloida nykyjärjestelmien käytön jatkumista kunnes uusi järjestelmä on täysimääräisesti käytössä ja vanha järjestelmät ajettu alas. Lisäksi voidaan huomioida nykyjärjestelmien tulevat kertaluontoiset investoinnit (esim. liittyminen valtakunnallisiin järjestelmiin ja lakisääteiset muutokset).</a:t>
          </a:r>
          <a:endParaRPr lang="fi-FI" sz="1100"/>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2</xdr:col>
      <xdr:colOff>1044599</xdr:colOff>
      <xdr:row>2</xdr:row>
      <xdr:rowOff>16010</xdr:rowOff>
    </xdr:from>
    <xdr:to>
      <xdr:col>4</xdr:col>
      <xdr:colOff>1165412</xdr:colOff>
      <xdr:row>5</xdr:row>
      <xdr:rowOff>100854</xdr:rowOff>
    </xdr:to>
    <xdr:sp macro="" textlink="">
      <xdr:nvSpPr>
        <xdr:cNvPr id="3" name="Rectangular Callout 2">
          <a:extLst>
            <a:ext uri="{FF2B5EF4-FFF2-40B4-BE49-F238E27FC236}">
              <a16:creationId xmlns:a16="http://schemas.microsoft.com/office/drawing/2014/main" id="{00000000-0008-0000-0F00-000003000000}"/>
            </a:ext>
          </a:extLst>
        </xdr:cNvPr>
        <xdr:cNvSpPr/>
      </xdr:nvSpPr>
      <xdr:spPr>
        <a:xfrm>
          <a:off x="3969334" y="296157"/>
          <a:ext cx="4199754" cy="656344"/>
        </a:xfrm>
        <a:prstGeom prst="wedgeRectCallout">
          <a:avLst>
            <a:gd name="adj1" fmla="val -70321"/>
            <a:gd name="adj2" fmla="val 9257"/>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lang="fi-FI" sz="1100"/>
            <a:t>OHJE:</a:t>
          </a:r>
          <a:r>
            <a:rPr lang="fi-FI" sz="1100" baseline="0"/>
            <a:t> Tästä voi muuttaa diskonttotekijää ja tarkastelun aloitusvuotta, joka vaikuttaa muutoksen kustannus- ja hyötylaskentaan. tällä välilehdellä ei ole tarkoitus tehdä muita muutoksia.</a:t>
          </a:r>
          <a:endParaRPr lang="fi-FI" sz="1100"/>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2</xdr:col>
      <xdr:colOff>895349</xdr:colOff>
      <xdr:row>1</xdr:row>
      <xdr:rowOff>0</xdr:rowOff>
    </xdr:from>
    <xdr:to>
      <xdr:col>3</xdr:col>
      <xdr:colOff>1419225</xdr:colOff>
      <xdr:row>5</xdr:row>
      <xdr:rowOff>114300</xdr:rowOff>
    </xdr:to>
    <xdr:sp macro="" textlink="">
      <xdr:nvSpPr>
        <xdr:cNvPr id="3" name="Rectangular Callout 2">
          <a:extLst>
            <a:ext uri="{FF2B5EF4-FFF2-40B4-BE49-F238E27FC236}">
              <a16:creationId xmlns:a16="http://schemas.microsoft.com/office/drawing/2014/main" id="{00000000-0008-0000-1000-000003000000}"/>
            </a:ext>
          </a:extLst>
        </xdr:cNvPr>
        <xdr:cNvSpPr/>
      </xdr:nvSpPr>
      <xdr:spPr>
        <a:xfrm>
          <a:off x="4181474" y="228600"/>
          <a:ext cx="2447926" cy="695325"/>
        </a:xfrm>
        <a:prstGeom prst="wedgeRectCallout">
          <a:avLst>
            <a:gd name="adj1" fmla="val -84153"/>
            <a:gd name="adj2" fmla="val 19043"/>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lang="fi-FI" sz="1000">
              <a:latin typeface="Arial" panose="020B0604020202020204" pitchFamily="34" charset="0"/>
              <a:cs typeface="Arial" panose="020B0604020202020204" pitchFamily="34" charset="0"/>
            </a:rPr>
            <a:t>OHJE: Tällaisia</a:t>
          </a:r>
          <a:r>
            <a:rPr lang="fi-FI" sz="1000" baseline="0">
              <a:latin typeface="Arial" panose="020B0604020202020204" pitchFamily="34" charset="0"/>
              <a:cs typeface="Arial" panose="020B0604020202020204" pitchFamily="34" charset="0"/>
            </a:rPr>
            <a:t> välilehtiä laaditaan niin monta kuin on konsolidaatioita. Kaikki kustannuserät eivät koske kaikkia konsolidaatioita.</a:t>
          </a:r>
          <a:endParaRPr lang="fi-FI" sz="1000">
            <a:latin typeface="Arial" panose="020B0604020202020204" pitchFamily="34" charset="0"/>
            <a:cs typeface="Arial" panose="020B0604020202020204" pitchFamily="34" charset="0"/>
          </a:endParaRPr>
        </a:p>
      </xdr:txBody>
    </xdr:sp>
    <xdr:clientData/>
  </xdr:twoCellAnchor>
  <xdr:twoCellAnchor>
    <xdr:from>
      <xdr:col>0</xdr:col>
      <xdr:colOff>609599</xdr:colOff>
      <xdr:row>7</xdr:row>
      <xdr:rowOff>657225</xdr:rowOff>
    </xdr:from>
    <xdr:to>
      <xdr:col>1</xdr:col>
      <xdr:colOff>1476375</xdr:colOff>
      <xdr:row>8</xdr:row>
      <xdr:rowOff>152400</xdr:rowOff>
    </xdr:to>
    <xdr:sp macro="" textlink="">
      <xdr:nvSpPr>
        <xdr:cNvPr id="4" name="Rectangular Callout 3">
          <a:extLst>
            <a:ext uri="{FF2B5EF4-FFF2-40B4-BE49-F238E27FC236}">
              <a16:creationId xmlns:a16="http://schemas.microsoft.com/office/drawing/2014/main" id="{00000000-0008-0000-1000-000004000000}"/>
            </a:ext>
          </a:extLst>
        </xdr:cNvPr>
        <xdr:cNvSpPr/>
      </xdr:nvSpPr>
      <xdr:spPr>
        <a:xfrm>
          <a:off x="609599" y="1847850"/>
          <a:ext cx="2447926" cy="1428750"/>
        </a:xfrm>
        <a:prstGeom prst="wedgeRectCallout">
          <a:avLst>
            <a:gd name="adj1" fmla="val 66820"/>
            <a:gd name="adj2" fmla="val -20132"/>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lang="fi-FI" sz="1000">
              <a:latin typeface="Arial" panose="020B0604020202020204" pitchFamily="34" charset="0"/>
              <a:cs typeface="Arial" panose="020B0604020202020204" pitchFamily="34" charset="0"/>
            </a:rPr>
            <a:t>OHJE: Kustannuslajit</a:t>
          </a:r>
          <a:r>
            <a:rPr lang="fi-FI" sz="1000" baseline="0">
              <a:latin typeface="Arial" panose="020B0604020202020204" pitchFamily="34" charset="0"/>
              <a:cs typeface="Arial" panose="020B0604020202020204" pitchFamily="34" charset="0"/>
            </a:rPr>
            <a:t> ja tarkemmat tehtäväkuvaukset ovat suuntaa-antavia ja toimivat pohjan käytön tukena, jotta kustannukset tulisivat huomioitua mahdollismman laajasti. Kaikkia kustannuseriä, jotka tässä on listattu, ei siis ole pakko täyttää, tärkeämpää on ymmärtää, mitkä ovat tarkastelun ulkopuolella ja miksi.</a:t>
          </a:r>
          <a:endParaRPr lang="fi-FI" sz="1000">
            <a:latin typeface="Arial" panose="020B0604020202020204" pitchFamily="34" charset="0"/>
            <a:cs typeface="Arial" panose="020B0604020202020204" pitchFamily="34" charset="0"/>
          </a:endParaRPr>
        </a:p>
      </xdr:txBody>
    </xdr:sp>
    <xdr:clientData/>
  </xdr:twoCellAnchor>
  <xdr:twoCellAnchor>
    <xdr:from>
      <xdr:col>7</xdr:col>
      <xdr:colOff>438149</xdr:colOff>
      <xdr:row>2</xdr:row>
      <xdr:rowOff>9525</xdr:rowOff>
    </xdr:from>
    <xdr:to>
      <xdr:col>9</xdr:col>
      <xdr:colOff>657225</xdr:colOff>
      <xdr:row>5</xdr:row>
      <xdr:rowOff>47625</xdr:rowOff>
    </xdr:to>
    <xdr:sp macro="" textlink="">
      <xdr:nvSpPr>
        <xdr:cNvPr id="5" name="Rectangular Callout 4">
          <a:extLst>
            <a:ext uri="{FF2B5EF4-FFF2-40B4-BE49-F238E27FC236}">
              <a16:creationId xmlns:a16="http://schemas.microsoft.com/office/drawing/2014/main" id="{00000000-0008-0000-1000-000005000000}"/>
            </a:ext>
          </a:extLst>
        </xdr:cNvPr>
        <xdr:cNvSpPr/>
      </xdr:nvSpPr>
      <xdr:spPr>
        <a:xfrm>
          <a:off x="12582524" y="276225"/>
          <a:ext cx="2447926" cy="581025"/>
        </a:xfrm>
        <a:prstGeom prst="wedgeRectCallout">
          <a:avLst>
            <a:gd name="adj1" fmla="val -83764"/>
            <a:gd name="adj2" fmla="val 124"/>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lang="fi-FI" sz="1000">
              <a:latin typeface="Arial" panose="020B0604020202020204" pitchFamily="34" charset="0"/>
              <a:cs typeface="Arial" panose="020B0604020202020204" pitchFamily="34" charset="0"/>
            </a:rPr>
            <a:t>OHJE: Sarakkeiden ja rivien lisäyksen tai poiston jälkeen tulee kaavat yhteenvetovälilehdellä 3.3</a:t>
          </a:r>
          <a:r>
            <a:rPr lang="fi-FI" sz="1000" baseline="0">
              <a:latin typeface="Arial" panose="020B0604020202020204" pitchFamily="34" charset="0"/>
              <a:cs typeface="Arial" panose="020B0604020202020204" pitchFamily="34" charset="0"/>
            </a:rPr>
            <a:t> tarkistaa.</a:t>
          </a:r>
          <a:endParaRPr lang="fi-FI" sz="1000">
            <a:latin typeface="Arial" panose="020B0604020202020204" pitchFamily="34" charset="0"/>
            <a:cs typeface="Arial" panose="020B0604020202020204" pitchFamily="34" charset="0"/>
          </a:endParaRP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533400</xdr:colOff>
      <xdr:row>7</xdr:row>
      <xdr:rowOff>581025</xdr:rowOff>
    </xdr:from>
    <xdr:to>
      <xdr:col>1</xdr:col>
      <xdr:colOff>1400176</xdr:colOff>
      <xdr:row>8</xdr:row>
      <xdr:rowOff>104776</xdr:rowOff>
    </xdr:to>
    <xdr:sp macro="" textlink="">
      <xdr:nvSpPr>
        <xdr:cNvPr id="2" name="Rectangular Callout 1">
          <a:extLst>
            <a:ext uri="{FF2B5EF4-FFF2-40B4-BE49-F238E27FC236}">
              <a16:creationId xmlns:a16="http://schemas.microsoft.com/office/drawing/2014/main" id="{00000000-0008-0000-1100-000002000000}"/>
            </a:ext>
          </a:extLst>
        </xdr:cNvPr>
        <xdr:cNvSpPr/>
      </xdr:nvSpPr>
      <xdr:spPr>
        <a:xfrm>
          <a:off x="533400" y="1895475"/>
          <a:ext cx="2447926" cy="1457326"/>
        </a:xfrm>
        <a:prstGeom prst="wedgeRectCallout">
          <a:avLst>
            <a:gd name="adj1" fmla="val 66820"/>
            <a:gd name="adj2" fmla="val -20132"/>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lang="fi-FI" sz="1000">
              <a:latin typeface="Arial" panose="020B0604020202020204" pitchFamily="34" charset="0"/>
              <a:cs typeface="Arial" panose="020B0604020202020204" pitchFamily="34" charset="0"/>
            </a:rPr>
            <a:t>OHJE: Kustannuslajit</a:t>
          </a:r>
          <a:r>
            <a:rPr lang="fi-FI" sz="1000" baseline="0">
              <a:latin typeface="Arial" panose="020B0604020202020204" pitchFamily="34" charset="0"/>
              <a:cs typeface="Arial" panose="020B0604020202020204" pitchFamily="34" charset="0"/>
            </a:rPr>
            <a:t> ja tarkemmat tehtäväkuvaukset ovat suuntaa-antavia ja toimivat pohjan käytön tukena, jotta kustannukset tulisivat huomioitua mahdollismman laajasti. Kaikkia kustannuseriä, jotka tässä on listattu, ei siis ole pakko täyttää, tärkeämpää on ymmärtää, mitkä ovat tarkastelun ulkopuolella ja miksi.</a:t>
          </a:r>
          <a:endParaRPr lang="fi-FI" sz="1000">
            <a:latin typeface="Arial" panose="020B0604020202020204" pitchFamily="34" charset="0"/>
            <a:cs typeface="Arial" panose="020B0604020202020204" pitchFamily="34" charset="0"/>
          </a:endParaRPr>
        </a:p>
      </xdr:txBody>
    </xdr:sp>
    <xdr:clientData/>
  </xdr:twoCellAnchor>
  <xdr:twoCellAnchor>
    <xdr:from>
      <xdr:col>7</xdr:col>
      <xdr:colOff>361950</xdr:colOff>
      <xdr:row>2</xdr:row>
      <xdr:rowOff>0</xdr:rowOff>
    </xdr:from>
    <xdr:to>
      <xdr:col>9</xdr:col>
      <xdr:colOff>838200</xdr:colOff>
      <xdr:row>5</xdr:row>
      <xdr:rowOff>19050</xdr:rowOff>
    </xdr:to>
    <xdr:sp macro="" textlink="">
      <xdr:nvSpPr>
        <xdr:cNvPr id="3" name="Rectangular Callout 2">
          <a:extLst>
            <a:ext uri="{FF2B5EF4-FFF2-40B4-BE49-F238E27FC236}">
              <a16:creationId xmlns:a16="http://schemas.microsoft.com/office/drawing/2014/main" id="{00000000-0008-0000-1100-000003000000}"/>
            </a:ext>
          </a:extLst>
        </xdr:cNvPr>
        <xdr:cNvSpPr/>
      </xdr:nvSpPr>
      <xdr:spPr>
        <a:xfrm>
          <a:off x="12506325" y="266700"/>
          <a:ext cx="2705100" cy="561975"/>
        </a:xfrm>
        <a:prstGeom prst="wedgeRectCallout">
          <a:avLst>
            <a:gd name="adj1" fmla="val -83764"/>
            <a:gd name="adj2" fmla="val 124"/>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lang="fi-FI" sz="1000">
              <a:latin typeface="Arial" panose="020B0604020202020204" pitchFamily="34" charset="0"/>
              <a:cs typeface="Arial" panose="020B0604020202020204" pitchFamily="34" charset="0"/>
            </a:rPr>
            <a:t>OHJE: Sarakkeiden ja rivien lisäyksen tai poiston jälkeen tulee kaavat yhteenvetovälilehdellä 3.3</a:t>
          </a:r>
          <a:r>
            <a:rPr lang="fi-FI" sz="1000" baseline="0">
              <a:latin typeface="Arial" panose="020B0604020202020204" pitchFamily="34" charset="0"/>
              <a:cs typeface="Arial" panose="020B0604020202020204" pitchFamily="34" charset="0"/>
            </a:rPr>
            <a:t> tarkistaa.</a:t>
          </a:r>
          <a:endParaRPr lang="fi-FI" sz="1000">
            <a:latin typeface="Arial" panose="020B0604020202020204" pitchFamily="34" charset="0"/>
            <a:cs typeface="Arial" panose="020B0604020202020204" pitchFamily="34" charset="0"/>
          </a:endParaRPr>
        </a:p>
      </xdr:txBody>
    </xdr:sp>
    <xdr:clientData/>
  </xdr:twoCellAnchor>
  <xdr:twoCellAnchor>
    <xdr:from>
      <xdr:col>2</xdr:col>
      <xdr:colOff>800100</xdr:colOff>
      <xdr:row>2</xdr:row>
      <xdr:rowOff>9525</xdr:rowOff>
    </xdr:from>
    <xdr:to>
      <xdr:col>3</xdr:col>
      <xdr:colOff>1323976</xdr:colOff>
      <xdr:row>5</xdr:row>
      <xdr:rowOff>152400</xdr:rowOff>
    </xdr:to>
    <xdr:sp macro="" textlink="">
      <xdr:nvSpPr>
        <xdr:cNvPr id="4" name="Rectangular Callout 3">
          <a:extLst>
            <a:ext uri="{FF2B5EF4-FFF2-40B4-BE49-F238E27FC236}">
              <a16:creationId xmlns:a16="http://schemas.microsoft.com/office/drawing/2014/main" id="{00000000-0008-0000-1100-000004000000}"/>
            </a:ext>
          </a:extLst>
        </xdr:cNvPr>
        <xdr:cNvSpPr/>
      </xdr:nvSpPr>
      <xdr:spPr>
        <a:xfrm>
          <a:off x="4086225" y="276225"/>
          <a:ext cx="2447926" cy="685800"/>
        </a:xfrm>
        <a:prstGeom prst="wedgeRectCallout">
          <a:avLst>
            <a:gd name="adj1" fmla="val -84153"/>
            <a:gd name="adj2" fmla="val 19043"/>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lang="fi-FI" sz="1000">
              <a:latin typeface="Arial" panose="020B0604020202020204" pitchFamily="34" charset="0"/>
              <a:cs typeface="Arial" panose="020B0604020202020204" pitchFamily="34" charset="0"/>
            </a:rPr>
            <a:t>OHJE: Tällaisia</a:t>
          </a:r>
          <a:r>
            <a:rPr lang="fi-FI" sz="1000" baseline="0">
              <a:latin typeface="Arial" panose="020B0604020202020204" pitchFamily="34" charset="0"/>
              <a:cs typeface="Arial" panose="020B0604020202020204" pitchFamily="34" charset="0"/>
            </a:rPr>
            <a:t> välilehtiä laaditaan niin monta kuin on konsolidaatioita. Kaikki kustannuserät eivät koske kaikkia konsolidaatioita.</a:t>
          </a:r>
          <a:endParaRPr lang="fi-FI" sz="1000">
            <a:latin typeface="Arial" panose="020B0604020202020204" pitchFamily="34" charset="0"/>
            <a:cs typeface="Arial" panose="020B0604020202020204" pitchFamily="34" charset="0"/>
          </a:endParaRPr>
        </a:p>
      </xdr:txBody>
    </xdr:sp>
    <xdr:clientData/>
  </xdr:twoCellAnchor>
</xdr:wsDr>
</file>

<file path=xl/drawings/drawing17.xml><?xml version="1.0" encoding="utf-8"?>
<xdr:wsDr xmlns:xdr="http://schemas.openxmlformats.org/drawingml/2006/spreadsheetDrawing" xmlns:a="http://schemas.openxmlformats.org/drawingml/2006/main">
  <xdr:oneCellAnchor>
    <xdr:from>
      <xdr:col>3</xdr:col>
      <xdr:colOff>2190750</xdr:colOff>
      <xdr:row>27</xdr:row>
      <xdr:rowOff>133350</xdr:rowOff>
    </xdr:from>
    <xdr:ext cx="65" cy="172227"/>
    <xdr:sp macro="" textlink="">
      <xdr:nvSpPr>
        <xdr:cNvPr id="3" name="Tekstiruutu 2">
          <a:extLst>
            <a:ext uri="{FF2B5EF4-FFF2-40B4-BE49-F238E27FC236}">
              <a16:creationId xmlns:a16="http://schemas.microsoft.com/office/drawing/2014/main" id="{00000000-0008-0000-1200-000003000000}"/>
            </a:ext>
          </a:extLst>
        </xdr:cNvPr>
        <xdr:cNvSpPr txBox="1"/>
      </xdr:nvSpPr>
      <xdr:spPr>
        <a:xfrm>
          <a:off x="7648575" y="20764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i-FI" sz="1100"/>
        </a:p>
      </xdr:txBody>
    </xdr:sp>
    <xdr:clientData/>
  </xdr:oneCellAnchor>
  <xdr:twoCellAnchor>
    <xdr:from>
      <xdr:col>2</xdr:col>
      <xdr:colOff>904875</xdr:colOff>
      <xdr:row>1</xdr:row>
      <xdr:rowOff>19050</xdr:rowOff>
    </xdr:from>
    <xdr:to>
      <xdr:col>3</xdr:col>
      <xdr:colOff>1428751</xdr:colOff>
      <xdr:row>5</xdr:row>
      <xdr:rowOff>133350</xdr:rowOff>
    </xdr:to>
    <xdr:sp macro="" textlink="">
      <xdr:nvSpPr>
        <xdr:cNvPr id="6" name="Rectangular Callout 5">
          <a:extLst>
            <a:ext uri="{FF2B5EF4-FFF2-40B4-BE49-F238E27FC236}">
              <a16:creationId xmlns:a16="http://schemas.microsoft.com/office/drawing/2014/main" id="{00000000-0008-0000-1200-000006000000}"/>
            </a:ext>
          </a:extLst>
        </xdr:cNvPr>
        <xdr:cNvSpPr/>
      </xdr:nvSpPr>
      <xdr:spPr>
        <a:xfrm>
          <a:off x="4191000" y="247650"/>
          <a:ext cx="2447926" cy="695325"/>
        </a:xfrm>
        <a:prstGeom prst="wedgeRectCallout">
          <a:avLst>
            <a:gd name="adj1" fmla="val -84153"/>
            <a:gd name="adj2" fmla="val 19043"/>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lang="fi-FI" sz="1000">
              <a:latin typeface="Arial" panose="020B0604020202020204" pitchFamily="34" charset="0"/>
              <a:cs typeface="Arial" panose="020B0604020202020204" pitchFamily="34" charset="0"/>
            </a:rPr>
            <a:t>OHJE: Tällaisia</a:t>
          </a:r>
          <a:r>
            <a:rPr lang="fi-FI" sz="1000" baseline="0">
              <a:latin typeface="Arial" panose="020B0604020202020204" pitchFamily="34" charset="0"/>
              <a:cs typeface="Arial" panose="020B0604020202020204" pitchFamily="34" charset="0"/>
            </a:rPr>
            <a:t> välilehtiä laaditaan niin monta kuin on konsolidaatioita. Kaikki kustannuserät eivät koske kaikkia konsolidaatioita.</a:t>
          </a:r>
          <a:endParaRPr lang="fi-FI" sz="1000">
            <a:latin typeface="Arial" panose="020B0604020202020204" pitchFamily="34" charset="0"/>
            <a:cs typeface="Arial" panose="020B0604020202020204" pitchFamily="34" charset="0"/>
          </a:endParaRPr>
        </a:p>
      </xdr:txBody>
    </xdr:sp>
    <xdr:clientData/>
  </xdr:twoCellAnchor>
  <xdr:twoCellAnchor>
    <xdr:from>
      <xdr:col>0</xdr:col>
      <xdr:colOff>619125</xdr:colOff>
      <xdr:row>7</xdr:row>
      <xdr:rowOff>676275</xdr:rowOff>
    </xdr:from>
    <xdr:to>
      <xdr:col>1</xdr:col>
      <xdr:colOff>1485901</xdr:colOff>
      <xdr:row>8</xdr:row>
      <xdr:rowOff>171450</xdr:rowOff>
    </xdr:to>
    <xdr:sp macro="" textlink="">
      <xdr:nvSpPr>
        <xdr:cNvPr id="7" name="Rectangular Callout 6">
          <a:extLst>
            <a:ext uri="{FF2B5EF4-FFF2-40B4-BE49-F238E27FC236}">
              <a16:creationId xmlns:a16="http://schemas.microsoft.com/office/drawing/2014/main" id="{00000000-0008-0000-1200-000007000000}"/>
            </a:ext>
          </a:extLst>
        </xdr:cNvPr>
        <xdr:cNvSpPr/>
      </xdr:nvSpPr>
      <xdr:spPr>
        <a:xfrm>
          <a:off x="619125" y="1866900"/>
          <a:ext cx="2447926" cy="1428750"/>
        </a:xfrm>
        <a:prstGeom prst="wedgeRectCallout">
          <a:avLst>
            <a:gd name="adj1" fmla="val 66820"/>
            <a:gd name="adj2" fmla="val -20132"/>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lang="fi-FI" sz="1000">
              <a:latin typeface="Arial" panose="020B0604020202020204" pitchFamily="34" charset="0"/>
              <a:cs typeface="Arial" panose="020B0604020202020204" pitchFamily="34" charset="0"/>
            </a:rPr>
            <a:t>OHJE: Kustannuslajit</a:t>
          </a:r>
          <a:r>
            <a:rPr lang="fi-FI" sz="1000" baseline="0">
              <a:latin typeface="Arial" panose="020B0604020202020204" pitchFamily="34" charset="0"/>
              <a:cs typeface="Arial" panose="020B0604020202020204" pitchFamily="34" charset="0"/>
            </a:rPr>
            <a:t> ja tarkemmat tehtäväkuvaukset ovat suuntaa-antavia ja toimivat pohjan käytön tukena, jotta kustannukset tulisivat huomioitua mahdollismman laajasti. Kaikkia kustannuseriä, jotka tässä on listattu, ei siis ole pakko täyttää, tärkeämpää on ymmärtää, mitkä ovat tarkastelun ulkopuolella ja miksi.</a:t>
          </a:r>
          <a:endParaRPr lang="fi-FI" sz="1000">
            <a:latin typeface="Arial" panose="020B0604020202020204" pitchFamily="34" charset="0"/>
            <a:cs typeface="Arial" panose="020B0604020202020204" pitchFamily="34" charset="0"/>
          </a:endParaRPr>
        </a:p>
      </xdr:txBody>
    </xdr:sp>
    <xdr:clientData/>
  </xdr:twoCellAnchor>
  <xdr:twoCellAnchor>
    <xdr:from>
      <xdr:col>7</xdr:col>
      <xdr:colOff>447675</xdr:colOff>
      <xdr:row>2</xdr:row>
      <xdr:rowOff>28575</xdr:rowOff>
    </xdr:from>
    <xdr:to>
      <xdr:col>9</xdr:col>
      <xdr:colOff>666751</xdr:colOff>
      <xdr:row>5</xdr:row>
      <xdr:rowOff>66675</xdr:rowOff>
    </xdr:to>
    <xdr:sp macro="" textlink="">
      <xdr:nvSpPr>
        <xdr:cNvPr id="8" name="Rectangular Callout 7">
          <a:extLst>
            <a:ext uri="{FF2B5EF4-FFF2-40B4-BE49-F238E27FC236}">
              <a16:creationId xmlns:a16="http://schemas.microsoft.com/office/drawing/2014/main" id="{00000000-0008-0000-1200-000008000000}"/>
            </a:ext>
          </a:extLst>
        </xdr:cNvPr>
        <xdr:cNvSpPr/>
      </xdr:nvSpPr>
      <xdr:spPr>
        <a:xfrm>
          <a:off x="12592050" y="295275"/>
          <a:ext cx="2447926" cy="581025"/>
        </a:xfrm>
        <a:prstGeom prst="wedgeRectCallout">
          <a:avLst>
            <a:gd name="adj1" fmla="val -83764"/>
            <a:gd name="adj2" fmla="val 124"/>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lang="fi-FI" sz="1000">
              <a:latin typeface="Arial" panose="020B0604020202020204" pitchFamily="34" charset="0"/>
              <a:cs typeface="Arial" panose="020B0604020202020204" pitchFamily="34" charset="0"/>
            </a:rPr>
            <a:t>OHJE: Sarakkeiden ja rivien lisäyksen tai poiston jälkeen tulee kaavat yhteenvetovälilehdellä 3.3</a:t>
          </a:r>
          <a:r>
            <a:rPr lang="fi-FI" sz="1000" baseline="0">
              <a:latin typeface="Arial" panose="020B0604020202020204" pitchFamily="34" charset="0"/>
              <a:cs typeface="Arial" panose="020B0604020202020204" pitchFamily="34" charset="0"/>
            </a:rPr>
            <a:t> tarkistaa.</a:t>
          </a:r>
          <a:endParaRPr lang="fi-FI" sz="1000">
            <a:latin typeface="Arial" panose="020B0604020202020204" pitchFamily="34" charset="0"/>
            <a:cs typeface="Arial" panose="020B0604020202020204" pitchFamily="34" charset="0"/>
          </a:endParaRP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2</xdr:col>
      <xdr:colOff>904874</xdr:colOff>
      <xdr:row>1</xdr:row>
      <xdr:rowOff>19050</xdr:rowOff>
    </xdr:from>
    <xdr:to>
      <xdr:col>3</xdr:col>
      <xdr:colOff>1428750</xdr:colOff>
      <xdr:row>5</xdr:row>
      <xdr:rowOff>133350</xdr:rowOff>
    </xdr:to>
    <xdr:sp macro="" textlink="">
      <xdr:nvSpPr>
        <xdr:cNvPr id="2" name="Rectangular Callout 1">
          <a:extLst>
            <a:ext uri="{FF2B5EF4-FFF2-40B4-BE49-F238E27FC236}">
              <a16:creationId xmlns:a16="http://schemas.microsoft.com/office/drawing/2014/main" id="{00000000-0008-0000-1300-000002000000}"/>
            </a:ext>
          </a:extLst>
        </xdr:cNvPr>
        <xdr:cNvSpPr/>
      </xdr:nvSpPr>
      <xdr:spPr>
        <a:xfrm>
          <a:off x="4190999" y="247650"/>
          <a:ext cx="2447926" cy="695325"/>
        </a:xfrm>
        <a:prstGeom prst="wedgeRectCallout">
          <a:avLst>
            <a:gd name="adj1" fmla="val -84153"/>
            <a:gd name="adj2" fmla="val 19043"/>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lang="fi-FI" sz="1000">
              <a:latin typeface="Arial" panose="020B0604020202020204" pitchFamily="34" charset="0"/>
              <a:cs typeface="Arial" panose="020B0604020202020204" pitchFamily="34" charset="0"/>
            </a:rPr>
            <a:t>OHJE: Tällaisia</a:t>
          </a:r>
          <a:r>
            <a:rPr lang="fi-FI" sz="1000" baseline="0">
              <a:latin typeface="Arial" panose="020B0604020202020204" pitchFamily="34" charset="0"/>
              <a:cs typeface="Arial" panose="020B0604020202020204" pitchFamily="34" charset="0"/>
            </a:rPr>
            <a:t> välilehtiä laaditaan niin monta kuin on konsolidaatioita. Kaikki kustannuserät eivät koske kaikkia konsolidaatioita.</a:t>
          </a:r>
          <a:endParaRPr lang="fi-FI" sz="1000">
            <a:latin typeface="Arial" panose="020B0604020202020204" pitchFamily="34" charset="0"/>
            <a:cs typeface="Arial" panose="020B0604020202020204" pitchFamily="34" charset="0"/>
          </a:endParaRPr>
        </a:p>
      </xdr:txBody>
    </xdr:sp>
    <xdr:clientData/>
  </xdr:twoCellAnchor>
  <xdr:twoCellAnchor>
    <xdr:from>
      <xdr:col>0</xdr:col>
      <xdr:colOff>914400</xdr:colOff>
      <xdr:row>7</xdr:row>
      <xdr:rowOff>485775</xdr:rowOff>
    </xdr:from>
    <xdr:to>
      <xdr:col>1</xdr:col>
      <xdr:colOff>1533526</xdr:colOff>
      <xdr:row>8</xdr:row>
      <xdr:rowOff>123825</xdr:rowOff>
    </xdr:to>
    <xdr:sp macro="" textlink="">
      <xdr:nvSpPr>
        <xdr:cNvPr id="4" name="Rectangular Callout 3">
          <a:extLst>
            <a:ext uri="{FF2B5EF4-FFF2-40B4-BE49-F238E27FC236}">
              <a16:creationId xmlns:a16="http://schemas.microsoft.com/office/drawing/2014/main" id="{00000000-0008-0000-1300-000004000000}"/>
            </a:ext>
          </a:extLst>
        </xdr:cNvPr>
        <xdr:cNvSpPr/>
      </xdr:nvSpPr>
      <xdr:spPr>
        <a:xfrm>
          <a:off x="914400" y="1676400"/>
          <a:ext cx="2200276" cy="1571625"/>
        </a:xfrm>
        <a:prstGeom prst="wedgeRectCallout">
          <a:avLst>
            <a:gd name="adj1" fmla="val 66820"/>
            <a:gd name="adj2" fmla="val -20132"/>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lang="fi-FI" sz="1000">
              <a:latin typeface="Arial" panose="020B0604020202020204" pitchFamily="34" charset="0"/>
              <a:cs typeface="Arial" panose="020B0604020202020204" pitchFamily="34" charset="0"/>
            </a:rPr>
            <a:t>OHJE: Kustannuslajit</a:t>
          </a:r>
          <a:r>
            <a:rPr lang="fi-FI" sz="1000" baseline="0">
              <a:latin typeface="Arial" panose="020B0604020202020204" pitchFamily="34" charset="0"/>
              <a:cs typeface="Arial" panose="020B0604020202020204" pitchFamily="34" charset="0"/>
            </a:rPr>
            <a:t> ja tarkemmat tehtäväkuvaukset ovat suuntaa-antavia ja toimivat pohjan käytön tukena, jotta kustannukset tulisivat huomioitua mahdollismman laajasti. Kaikkia kustannuseriä, jotka tässä on listattu, ei siis ole pakko täyttää, tärkeämpää on ymmärtää, mitkä ovat tarkastelun ulkopuolella ja miksi.</a:t>
          </a:r>
          <a:endParaRPr lang="fi-FI" sz="1000">
            <a:latin typeface="Arial" panose="020B0604020202020204" pitchFamily="34" charset="0"/>
            <a:cs typeface="Arial" panose="020B0604020202020204" pitchFamily="34" charset="0"/>
          </a:endParaRPr>
        </a:p>
      </xdr:txBody>
    </xdr:sp>
    <xdr:clientData/>
  </xdr:twoCellAnchor>
  <xdr:twoCellAnchor>
    <xdr:from>
      <xdr:col>7</xdr:col>
      <xdr:colOff>419100</xdr:colOff>
      <xdr:row>2</xdr:row>
      <xdr:rowOff>9525</xdr:rowOff>
    </xdr:from>
    <xdr:to>
      <xdr:col>9</xdr:col>
      <xdr:colOff>638176</xdr:colOff>
      <xdr:row>5</xdr:row>
      <xdr:rowOff>28575</xdr:rowOff>
    </xdr:to>
    <xdr:sp macro="" textlink="">
      <xdr:nvSpPr>
        <xdr:cNvPr id="5" name="Rectangular Callout 4">
          <a:extLst>
            <a:ext uri="{FF2B5EF4-FFF2-40B4-BE49-F238E27FC236}">
              <a16:creationId xmlns:a16="http://schemas.microsoft.com/office/drawing/2014/main" id="{00000000-0008-0000-1300-000005000000}"/>
            </a:ext>
          </a:extLst>
        </xdr:cNvPr>
        <xdr:cNvSpPr/>
      </xdr:nvSpPr>
      <xdr:spPr>
        <a:xfrm>
          <a:off x="12563475" y="276225"/>
          <a:ext cx="2447926" cy="561975"/>
        </a:xfrm>
        <a:prstGeom prst="wedgeRectCallout">
          <a:avLst>
            <a:gd name="adj1" fmla="val -83764"/>
            <a:gd name="adj2" fmla="val 124"/>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lang="fi-FI" sz="1000">
              <a:latin typeface="Arial" panose="020B0604020202020204" pitchFamily="34" charset="0"/>
              <a:cs typeface="Arial" panose="020B0604020202020204" pitchFamily="34" charset="0"/>
            </a:rPr>
            <a:t>OHJE: Sarakkeiden ja rivien lisäyksen tai poiston jälkeen tulee kaavat yhteenvetovälilehdellä 3.3</a:t>
          </a:r>
          <a:r>
            <a:rPr lang="fi-FI" sz="1000" baseline="0">
              <a:latin typeface="Arial" panose="020B0604020202020204" pitchFamily="34" charset="0"/>
              <a:cs typeface="Arial" panose="020B0604020202020204" pitchFamily="34" charset="0"/>
            </a:rPr>
            <a:t> tarkistaa.</a:t>
          </a:r>
          <a:endParaRPr lang="fi-FI" sz="1000">
            <a:latin typeface="Arial" panose="020B0604020202020204" pitchFamily="34" charset="0"/>
            <a:cs typeface="Arial" panose="020B0604020202020204" pitchFamily="34" charset="0"/>
          </a:endParaRP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2</xdr:col>
      <xdr:colOff>914400</xdr:colOff>
      <xdr:row>1</xdr:row>
      <xdr:rowOff>28575</xdr:rowOff>
    </xdr:from>
    <xdr:to>
      <xdr:col>3</xdr:col>
      <xdr:colOff>1438276</xdr:colOff>
      <xdr:row>5</xdr:row>
      <xdr:rowOff>142875</xdr:rowOff>
    </xdr:to>
    <xdr:sp macro="" textlink="">
      <xdr:nvSpPr>
        <xdr:cNvPr id="3" name="Rectangular Callout 2">
          <a:extLst>
            <a:ext uri="{FF2B5EF4-FFF2-40B4-BE49-F238E27FC236}">
              <a16:creationId xmlns:a16="http://schemas.microsoft.com/office/drawing/2014/main" id="{00000000-0008-0000-1400-000003000000}"/>
            </a:ext>
          </a:extLst>
        </xdr:cNvPr>
        <xdr:cNvSpPr/>
      </xdr:nvSpPr>
      <xdr:spPr>
        <a:xfrm>
          <a:off x="4448175" y="257175"/>
          <a:ext cx="2447926" cy="695325"/>
        </a:xfrm>
        <a:prstGeom prst="wedgeRectCallout">
          <a:avLst>
            <a:gd name="adj1" fmla="val -84153"/>
            <a:gd name="adj2" fmla="val 19043"/>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lang="fi-FI" sz="1000">
              <a:latin typeface="Arial" panose="020B0604020202020204" pitchFamily="34" charset="0"/>
              <a:cs typeface="Arial" panose="020B0604020202020204" pitchFamily="34" charset="0"/>
            </a:rPr>
            <a:t>OHJE: Tällaisia</a:t>
          </a:r>
          <a:r>
            <a:rPr lang="fi-FI" sz="1000" baseline="0">
              <a:latin typeface="Arial" panose="020B0604020202020204" pitchFamily="34" charset="0"/>
              <a:cs typeface="Arial" panose="020B0604020202020204" pitchFamily="34" charset="0"/>
            </a:rPr>
            <a:t> välilehtiä laaditaan niin monta kuin on konsolidaatioita. Kaikki kustannuserät eivät koske kaikkia konsolidaatioita.</a:t>
          </a:r>
          <a:endParaRPr lang="fi-FI" sz="1000">
            <a:latin typeface="Arial" panose="020B0604020202020204" pitchFamily="34" charset="0"/>
            <a:cs typeface="Arial" panose="020B0604020202020204" pitchFamily="34" charset="0"/>
          </a:endParaRPr>
        </a:p>
      </xdr:txBody>
    </xdr:sp>
    <xdr:clientData/>
  </xdr:twoCellAnchor>
  <xdr:twoCellAnchor>
    <xdr:from>
      <xdr:col>0</xdr:col>
      <xdr:colOff>628650</xdr:colOff>
      <xdr:row>7</xdr:row>
      <xdr:rowOff>685800</xdr:rowOff>
    </xdr:from>
    <xdr:to>
      <xdr:col>1</xdr:col>
      <xdr:colOff>1495426</xdr:colOff>
      <xdr:row>8</xdr:row>
      <xdr:rowOff>180975</xdr:rowOff>
    </xdr:to>
    <xdr:sp macro="" textlink="">
      <xdr:nvSpPr>
        <xdr:cNvPr id="4" name="Rectangular Callout 3">
          <a:extLst>
            <a:ext uri="{FF2B5EF4-FFF2-40B4-BE49-F238E27FC236}">
              <a16:creationId xmlns:a16="http://schemas.microsoft.com/office/drawing/2014/main" id="{00000000-0008-0000-1400-000004000000}"/>
            </a:ext>
          </a:extLst>
        </xdr:cNvPr>
        <xdr:cNvSpPr/>
      </xdr:nvSpPr>
      <xdr:spPr>
        <a:xfrm>
          <a:off x="876300" y="1876425"/>
          <a:ext cx="2447926" cy="1428750"/>
        </a:xfrm>
        <a:prstGeom prst="wedgeRectCallout">
          <a:avLst>
            <a:gd name="adj1" fmla="val 66820"/>
            <a:gd name="adj2" fmla="val -20132"/>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lang="fi-FI" sz="1000">
              <a:latin typeface="Arial" panose="020B0604020202020204" pitchFamily="34" charset="0"/>
              <a:cs typeface="Arial" panose="020B0604020202020204" pitchFamily="34" charset="0"/>
            </a:rPr>
            <a:t>OHJE: Kustannuslajit</a:t>
          </a:r>
          <a:r>
            <a:rPr lang="fi-FI" sz="1000" baseline="0">
              <a:latin typeface="Arial" panose="020B0604020202020204" pitchFamily="34" charset="0"/>
              <a:cs typeface="Arial" panose="020B0604020202020204" pitchFamily="34" charset="0"/>
            </a:rPr>
            <a:t> ja tarkemmat tehtäväkuvaukset ovat suuntaa-antavia ja toimivat pohjan käytön tukena, jotta kustannukset tulisivat huomioitua mahdollismman laajasti. Kaikkia kustannuseriä, jotka tässä on listattu, ei siis ole pakko täyttää, tärkeämpää on ymmärtää, mitkä ovat tarkastelun ulkopuolella ja miksi.</a:t>
          </a:r>
          <a:endParaRPr lang="fi-FI" sz="1000">
            <a:latin typeface="Arial" panose="020B0604020202020204" pitchFamily="34" charset="0"/>
            <a:cs typeface="Arial" panose="020B0604020202020204" pitchFamily="34" charset="0"/>
          </a:endParaRPr>
        </a:p>
      </xdr:txBody>
    </xdr:sp>
    <xdr:clientData/>
  </xdr:twoCellAnchor>
  <xdr:twoCellAnchor>
    <xdr:from>
      <xdr:col>7</xdr:col>
      <xdr:colOff>457200</xdr:colOff>
      <xdr:row>2</xdr:row>
      <xdr:rowOff>38100</xdr:rowOff>
    </xdr:from>
    <xdr:to>
      <xdr:col>9</xdr:col>
      <xdr:colOff>676276</xdr:colOff>
      <xdr:row>5</xdr:row>
      <xdr:rowOff>76200</xdr:rowOff>
    </xdr:to>
    <xdr:sp macro="" textlink="">
      <xdr:nvSpPr>
        <xdr:cNvPr id="5" name="Rectangular Callout 4">
          <a:extLst>
            <a:ext uri="{FF2B5EF4-FFF2-40B4-BE49-F238E27FC236}">
              <a16:creationId xmlns:a16="http://schemas.microsoft.com/office/drawing/2014/main" id="{00000000-0008-0000-1400-000005000000}"/>
            </a:ext>
          </a:extLst>
        </xdr:cNvPr>
        <xdr:cNvSpPr/>
      </xdr:nvSpPr>
      <xdr:spPr>
        <a:xfrm>
          <a:off x="12849225" y="304800"/>
          <a:ext cx="2447926" cy="581025"/>
        </a:xfrm>
        <a:prstGeom prst="wedgeRectCallout">
          <a:avLst>
            <a:gd name="adj1" fmla="val -83764"/>
            <a:gd name="adj2" fmla="val 124"/>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lang="fi-FI" sz="1000">
              <a:latin typeface="Arial" panose="020B0604020202020204" pitchFamily="34" charset="0"/>
              <a:cs typeface="Arial" panose="020B0604020202020204" pitchFamily="34" charset="0"/>
            </a:rPr>
            <a:t>OHJE: Sarakkeiden ja rivien lisäyksen tai poiston jälkeen tulee kaavat yhteenvetovälilehdellä 3.3</a:t>
          </a:r>
          <a:r>
            <a:rPr lang="fi-FI" sz="1000" baseline="0">
              <a:latin typeface="Arial" panose="020B0604020202020204" pitchFamily="34" charset="0"/>
              <a:cs typeface="Arial" panose="020B0604020202020204" pitchFamily="34" charset="0"/>
            </a:rPr>
            <a:t> tarkistaa.</a:t>
          </a:r>
          <a:endParaRPr lang="fi-FI" sz="1000">
            <a:latin typeface="Arial" panose="020B0604020202020204" pitchFamily="34" charset="0"/>
            <a:cs typeface="Arial" panose="020B0604020202020204" pitchFamily="34" charset="0"/>
          </a:endParaRP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2</xdr:col>
      <xdr:colOff>847725</xdr:colOff>
      <xdr:row>1</xdr:row>
      <xdr:rowOff>0</xdr:rowOff>
    </xdr:from>
    <xdr:to>
      <xdr:col>3</xdr:col>
      <xdr:colOff>1371601</xdr:colOff>
      <xdr:row>5</xdr:row>
      <xdr:rowOff>114300</xdr:rowOff>
    </xdr:to>
    <xdr:sp macro="" textlink="">
      <xdr:nvSpPr>
        <xdr:cNvPr id="3" name="Rectangular Callout 2">
          <a:extLst>
            <a:ext uri="{FF2B5EF4-FFF2-40B4-BE49-F238E27FC236}">
              <a16:creationId xmlns:a16="http://schemas.microsoft.com/office/drawing/2014/main" id="{00000000-0008-0000-1500-000003000000}"/>
            </a:ext>
          </a:extLst>
        </xdr:cNvPr>
        <xdr:cNvSpPr/>
      </xdr:nvSpPr>
      <xdr:spPr>
        <a:xfrm>
          <a:off x="4381500" y="228600"/>
          <a:ext cx="2447926" cy="695325"/>
        </a:xfrm>
        <a:prstGeom prst="wedgeRectCallout">
          <a:avLst>
            <a:gd name="adj1" fmla="val -84153"/>
            <a:gd name="adj2" fmla="val 19043"/>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lang="fi-FI" sz="1000">
              <a:latin typeface="Arial" panose="020B0604020202020204" pitchFamily="34" charset="0"/>
              <a:cs typeface="Arial" panose="020B0604020202020204" pitchFamily="34" charset="0"/>
            </a:rPr>
            <a:t>OHJE: Tällaisia</a:t>
          </a:r>
          <a:r>
            <a:rPr lang="fi-FI" sz="1000" baseline="0">
              <a:latin typeface="Arial" panose="020B0604020202020204" pitchFamily="34" charset="0"/>
              <a:cs typeface="Arial" panose="020B0604020202020204" pitchFamily="34" charset="0"/>
            </a:rPr>
            <a:t> välilehtiä laaditaan niin monta kuin on konsolidaatioita. Kaikki kustannuserät eivät koske kaikkia konsolidaatioita.</a:t>
          </a:r>
          <a:endParaRPr lang="fi-FI" sz="1000">
            <a:latin typeface="Arial" panose="020B0604020202020204" pitchFamily="34" charset="0"/>
            <a:cs typeface="Arial" panose="020B0604020202020204" pitchFamily="34" charset="0"/>
          </a:endParaRPr>
        </a:p>
      </xdr:txBody>
    </xdr:sp>
    <xdr:clientData/>
  </xdr:twoCellAnchor>
  <xdr:twoCellAnchor>
    <xdr:from>
      <xdr:col>0</xdr:col>
      <xdr:colOff>561975</xdr:colOff>
      <xdr:row>7</xdr:row>
      <xdr:rowOff>657225</xdr:rowOff>
    </xdr:from>
    <xdr:to>
      <xdr:col>1</xdr:col>
      <xdr:colOff>1428751</xdr:colOff>
      <xdr:row>8</xdr:row>
      <xdr:rowOff>152400</xdr:rowOff>
    </xdr:to>
    <xdr:sp macro="" textlink="">
      <xdr:nvSpPr>
        <xdr:cNvPr id="4" name="Rectangular Callout 3">
          <a:extLst>
            <a:ext uri="{FF2B5EF4-FFF2-40B4-BE49-F238E27FC236}">
              <a16:creationId xmlns:a16="http://schemas.microsoft.com/office/drawing/2014/main" id="{00000000-0008-0000-1500-000004000000}"/>
            </a:ext>
          </a:extLst>
        </xdr:cNvPr>
        <xdr:cNvSpPr/>
      </xdr:nvSpPr>
      <xdr:spPr>
        <a:xfrm>
          <a:off x="809625" y="1847850"/>
          <a:ext cx="2447926" cy="1428750"/>
        </a:xfrm>
        <a:prstGeom prst="wedgeRectCallout">
          <a:avLst>
            <a:gd name="adj1" fmla="val 66820"/>
            <a:gd name="adj2" fmla="val -20132"/>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lang="fi-FI" sz="1000">
              <a:latin typeface="Arial" panose="020B0604020202020204" pitchFamily="34" charset="0"/>
              <a:cs typeface="Arial" panose="020B0604020202020204" pitchFamily="34" charset="0"/>
            </a:rPr>
            <a:t>OHJE: Kustannuslajit</a:t>
          </a:r>
          <a:r>
            <a:rPr lang="fi-FI" sz="1000" baseline="0">
              <a:latin typeface="Arial" panose="020B0604020202020204" pitchFamily="34" charset="0"/>
              <a:cs typeface="Arial" panose="020B0604020202020204" pitchFamily="34" charset="0"/>
            </a:rPr>
            <a:t> ja tarkemmat tehtäväkuvaukset ovat suuntaa-antavia ja toimivat pohjan käytön tukena, jotta kustannukset tulisivat huomioitua mahdollismman laajasti. Kaikkia kustannuseriä, jotka tässä on listattu, ei siis ole pakko täyttää, tärkeämpää on ymmärtää, mitkä ovat tarkastelun ulkopuolella ja miksi.</a:t>
          </a:r>
          <a:endParaRPr lang="fi-FI" sz="1000">
            <a:latin typeface="Arial" panose="020B0604020202020204" pitchFamily="34" charset="0"/>
            <a:cs typeface="Arial" panose="020B0604020202020204" pitchFamily="34" charset="0"/>
          </a:endParaRPr>
        </a:p>
      </xdr:txBody>
    </xdr:sp>
    <xdr:clientData/>
  </xdr:twoCellAnchor>
  <xdr:twoCellAnchor>
    <xdr:from>
      <xdr:col>7</xdr:col>
      <xdr:colOff>390525</xdr:colOff>
      <xdr:row>2</xdr:row>
      <xdr:rowOff>9525</xdr:rowOff>
    </xdr:from>
    <xdr:to>
      <xdr:col>9</xdr:col>
      <xdr:colOff>609601</xdr:colOff>
      <xdr:row>5</xdr:row>
      <xdr:rowOff>47625</xdr:rowOff>
    </xdr:to>
    <xdr:sp macro="" textlink="">
      <xdr:nvSpPr>
        <xdr:cNvPr id="5" name="Rectangular Callout 4">
          <a:extLst>
            <a:ext uri="{FF2B5EF4-FFF2-40B4-BE49-F238E27FC236}">
              <a16:creationId xmlns:a16="http://schemas.microsoft.com/office/drawing/2014/main" id="{00000000-0008-0000-1500-000005000000}"/>
            </a:ext>
          </a:extLst>
        </xdr:cNvPr>
        <xdr:cNvSpPr/>
      </xdr:nvSpPr>
      <xdr:spPr>
        <a:xfrm>
          <a:off x="12782550" y="276225"/>
          <a:ext cx="2447926" cy="581025"/>
        </a:xfrm>
        <a:prstGeom prst="wedgeRectCallout">
          <a:avLst>
            <a:gd name="adj1" fmla="val -83764"/>
            <a:gd name="adj2" fmla="val 124"/>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lang="fi-FI" sz="1000">
              <a:latin typeface="Arial" panose="020B0604020202020204" pitchFamily="34" charset="0"/>
              <a:cs typeface="Arial" panose="020B0604020202020204" pitchFamily="34" charset="0"/>
            </a:rPr>
            <a:t>OHJE: Sarakkeiden ja rivien lisäyksen tai poiston jälkeen tulee kaavat yhteenvetovälilehdellä 3.3</a:t>
          </a:r>
          <a:r>
            <a:rPr lang="fi-FI" sz="1000" baseline="0">
              <a:latin typeface="Arial" panose="020B0604020202020204" pitchFamily="34" charset="0"/>
              <a:cs typeface="Arial" panose="020B0604020202020204" pitchFamily="34" charset="0"/>
            </a:rPr>
            <a:t> tarkistaa.</a:t>
          </a:r>
          <a:endParaRPr lang="fi-FI" sz="1000">
            <a:latin typeface="Arial" panose="020B0604020202020204" pitchFamily="34" charset="0"/>
            <a:cs typeface="Arial" panose="020B0604020202020204" pitchFamily="34" charset="0"/>
          </a:endParaRP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2</xdr:col>
      <xdr:colOff>904875</xdr:colOff>
      <xdr:row>0</xdr:row>
      <xdr:rowOff>219075</xdr:rowOff>
    </xdr:from>
    <xdr:to>
      <xdr:col>3</xdr:col>
      <xdr:colOff>1428751</xdr:colOff>
      <xdr:row>5</xdr:row>
      <xdr:rowOff>104775</xdr:rowOff>
    </xdr:to>
    <xdr:sp macro="" textlink="">
      <xdr:nvSpPr>
        <xdr:cNvPr id="3" name="Rectangular Callout 2">
          <a:extLst>
            <a:ext uri="{FF2B5EF4-FFF2-40B4-BE49-F238E27FC236}">
              <a16:creationId xmlns:a16="http://schemas.microsoft.com/office/drawing/2014/main" id="{00000000-0008-0000-1600-000003000000}"/>
            </a:ext>
          </a:extLst>
        </xdr:cNvPr>
        <xdr:cNvSpPr/>
      </xdr:nvSpPr>
      <xdr:spPr>
        <a:xfrm>
          <a:off x="4438650" y="219075"/>
          <a:ext cx="2447926" cy="695325"/>
        </a:xfrm>
        <a:prstGeom prst="wedgeRectCallout">
          <a:avLst>
            <a:gd name="adj1" fmla="val -84153"/>
            <a:gd name="adj2" fmla="val 19043"/>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lang="fi-FI" sz="1000">
              <a:latin typeface="Arial" panose="020B0604020202020204" pitchFamily="34" charset="0"/>
              <a:cs typeface="Arial" panose="020B0604020202020204" pitchFamily="34" charset="0"/>
            </a:rPr>
            <a:t>OHJE: Tällaisia</a:t>
          </a:r>
          <a:r>
            <a:rPr lang="fi-FI" sz="1000" baseline="0">
              <a:latin typeface="Arial" panose="020B0604020202020204" pitchFamily="34" charset="0"/>
              <a:cs typeface="Arial" panose="020B0604020202020204" pitchFamily="34" charset="0"/>
            </a:rPr>
            <a:t> välilehtiä laaditaan niin monta kuin on konsolidaatioita. Kaikki kustannuserät eivät koske kaikkia konsolidaatioita.</a:t>
          </a:r>
          <a:endParaRPr lang="fi-FI" sz="1000">
            <a:latin typeface="Arial" panose="020B0604020202020204" pitchFamily="34" charset="0"/>
            <a:cs typeface="Arial" panose="020B0604020202020204" pitchFamily="34" charset="0"/>
          </a:endParaRPr>
        </a:p>
      </xdr:txBody>
    </xdr:sp>
    <xdr:clientData/>
  </xdr:twoCellAnchor>
  <xdr:twoCellAnchor>
    <xdr:from>
      <xdr:col>0</xdr:col>
      <xdr:colOff>619125</xdr:colOff>
      <xdr:row>7</xdr:row>
      <xdr:rowOff>647700</xdr:rowOff>
    </xdr:from>
    <xdr:to>
      <xdr:col>1</xdr:col>
      <xdr:colOff>1485901</xdr:colOff>
      <xdr:row>8</xdr:row>
      <xdr:rowOff>142875</xdr:rowOff>
    </xdr:to>
    <xdr:sp macro="" textlink="">
      <xdr:nvSpPr>
        <xdr:cNvPr id="4" name="Rectangular Callout 3">
          <a:extLst>
            <a:ext uri="{FF2B5EF4-FFF2-40B4-BE49-F238E27FC236}">
              <a16:creationId xmlns:a16="http://schemas.microsoft.com/office/drawing/2014/main" id="{00000000-0008-0000-1600-000004000000}"/>
            </a:ext>
          </a:extLst>
        </xdr:cNvPr>
        <xdr:cNvSpPr/>
      </xdr:nvSpPr>
      <xdr:spPr>
        <a:xfrm>
          <a:off x="866775" y="1838325"/>
          <a:ext cx="2447926" cy="1428750"/>
        </a:xfrm>
        <a:prstGeom prst="wedgeRectCallout">
          <a:avLst>
            <a:gd name="adj1" fmla="val 66820"/>
            <a:gd name="adj2" fmla="val -20132"/>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lang="fi-FI" sz="1000">
              <a:latin typeface="Arial" panose="020B0604020202020204" pitchFamily="34" charset="0"/>
              <a:cs typeface="Arial" panose="020B0604020202020204" pitchFamily="34" charset="0"/>
            </a:rPr>
            <a:t>OHJE: Kustannuslajit</a:t>
          </a:r>
          <a:r>
            <a:rPr lang="fi-FI" sz="1000" baseline="0">
              <a:latin typeface="Arial" panose="020B0604020202020204" pitchFamily="34" charset="0"/>
              <a:cs typeface="Arial" panose="020B0604020202020204" pitchFamily="34" charset="0"/>
            </a:rPr>
            <a:t> ja tarkemmat tehtäväkuvaukset ovat suuntaa-antavia ja toimivat pohjan käytön tukena, jotta kustannukset tulisivat huomioitua mahdollismman laajasti. Kaikkia kustannuseriä, jotka tässä on listattu, ei siis ole pakko täyttää, tärkeämpää on ymmärtää, mitkä ovat tarkastelun ulkopuolella ja miksi.</a:t>
          </a:r>
          <a:endParaRPr lang="fi-FI" sz="1000">
            <a:latin typeface="Arial" panose="020B0604020202020204" pitchFamily="34" charset="0"/>
            <a:cs typeface="Arial" panose="020B0604020202020204" pitchFamily="34" charset="0"/>
          </a:endParaRPr>
        </a:p>
      </xdr:txBody>
    </xdr:sp>
    <xdr:clientData/>
  </xdr:twoCellAnchor>
  <xdr:twoCellAnchor>
    <xdr:from>
      <xdr:col>7</xdr:col>
      <xdr:colOff>447675</xdr:colOff>
      <xdr:row>2</xdr:row>
      <xdr:rowOff>0</xdr:rowOff>
    </xdr:from>
    <xdr:to>
      <xdr:col>9</xdr:col>
      <xdr:colOff>666751</xdr:colOff>
      <xdr:row>5</xdr:row>
      <xdr:rowOff>38100</xdr:rowOff>
    </xdr:to>
    <xdr:sp macro="" textlink="">
      <xdr:nvSpPr>
        <xdr:cNvPr id="5" name="Rectangular Callout 4">
          <a:extLst>
            <a:ext uri="{FF2B5EF4-FFF2-40B4-BE49-F238E27FC236}">
              <a16:creationId xmlns:a16="http://schemas.microsoft.com/office/drawing/2014/main" id="{00000000-0008-0000-1600-000005000000}"/>
            </a:ext>
          </a:extLst>
        </xdr:cNvPr>
        <xdr:cNvSpPr/>
      </xdr:nvSpPr>
      <xdr:spPr>
        <a:xfrm>
          <a:off x="12839700" y="266700"/>
          <a:ext cx="2447926" cy="581025"/>
        </a:xfrm>
        <a:prstGeom prst="wedgeRectCallout">
          <a:avLst>
            <a:gd name="adj1" fmla="val -83764"/>
            <a:gd name="adj2" fmla="val 124"/>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lang="fi-FI" sz="1000">
              <a:latin typeface="Arial" panose="020B0604020202020204" pitchFamily="34" charset="0"/>
              <a:cs typeface="Arial" panose="020B0604020202020204" pitchFamily="34" charset="0"/>
            </a:rPr>
            <a:t>OHJE: Sarakkeiden ja rivien lisäyksen tai poiston jälkeen tulee kaavat yhteenvetovälilehdellä 3.3</a:t>
          </a:r>
          <a:r>
            <a:rPr lang="fi-FI" sz="1000" baseline="0">
              <a:latin typeface="Arial" panose="020B0604020202020204" pitchFamily="34" charset="0"/>
              <a:cs typeface="Arial" panose="020B0604020202020204" pitchFamily="34" charset="0"/>
            </a:rPr>
            <a:t> tarkistaa.</a:t>
          </a:r>
          <a:endParaRPr lang="fi-FI" sz="1000">
            <a:latin typeface="Arial" panose="020B0604020202020204" pitchFamily="34" charset="0"/>
            <a:cs typeface="Arial" panose="020B0604020202020204" pitchFamily="34" charset="0"/>
          </a:endParaRP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2</xdr:col>
      <xdr:colOff>933450</xdr:colOff>
      <xdr:row>1</xdr:row>
      <xdr:rowOff>19050</xdr:rowOff>
    </xdr:from>
    <xdr:to>
      <xdr:col>3</xdr:col>
      <xdr:colOff>1457326</xdr:colOff>
      <xdr:row>5</xdr:row>
      <xdr:rowOff>133350</xdr:rowOff>
    </xdr:to>
    <xdr:sp macro="" textlink="">
      <xdr:nvSpPr>
        <xdr:cNvPr id="6" name="Rectangular Callout 5">
          <a:extLst>
            <a:ext uri="{FF2B5EF4-FFF2-40B4-BE49-F238E27FC236}">
              <a16:creationId xmlns:a16="http://schemas.microsoft.com/office/drawing/2014/main" id="{00000000-0008-0000-1700-000006000000}"/>
            </a:ext>
          </a:extLst>
        </xdr:cNvPr>
        <xdr:cNvSpPr/>
      </xdr:nvSpPr>
      <xdr:spPr>
        <a:xfrm>
          <a:off x="4467225" y="247650"/>
          <a:ext cx="2447926" cy="695325"/>
        </a:xfrm>
        <a:prstGeom prst="wedgeRectCallout">
          <a:avLst>
            <a:gd name="adj1" fmla="val -84153"/>
            <a:gd name="adj2" fmla="val 19043"/>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lang="fi-FI" sz="1000">
              <a:latin typeface="Arial" panose="020B0604020202020204" pitchFamily="34" charset="0"/>
              <a:cs typeface="Arial" panose="020B0604020202020204" pitchFamily="34" charset="0"/>
            </a:rPr>
            <a:t>OHJE: Tällaisia</a:t>
          </a:r>
          <a:r>
            <a:rPr lang="fi-FI" sz="1000" baseline="0">
              <a:latin typeface="Arial" panose="020B0604020202020204" pitchFamily="34" charset="0"/>
              <a:cs typeface="Arial" panose="020B0604020202020204" pitchFamily="34" charset="0"/>
            </a:rPr>
            <a:t> välilehtiä laaditaan niin monta kuin on konsolidaatioita. Kaikki kustannuserät eivät koske kaikkia konsolidaatioita.</a:t>
          </a:r>
          <a:endParaRPr lang="fi-FI" sz="1000">
            <a:latin typeface="Arial" panose="020B0604020202020204" pitchFamily="34" charset="0"/>
            <a:cs typeface="Arial" panose="020B0604020202020204" pitchFamily="34" charset="0"/>
          </a:endParaRPr>
        </a:p>
      </xdr:txBody>
    </xdr:sp>
    <xdr:clientData/>
  </xdr:twoCellAnchor>
  <xdr:twoCellAnchor>
    <xdr:from>
      <xdr:col>0</xdr:col>
      <xdr:colOff>647700</xdr:colOff>
      <xdr:row>7</xdr:row>
      <xdr:rowOff>676275</xdr:rowOff>
    </xdr:from>
    <xdr:to>
      <xdr:col>1</xdr:col>
      <xdr:colOff>1514476</xdr:colOff>
      <xdr:row>8</xdr:row>
      <xdr:rowOff>171450</xdr:rowOff>
    </xdr:to>
    <xdr:sp macro="" textlink="">
      <xdr:nvSpPr>
        <xdr:cNvPr id="7" name="Rectangular Callout 6">
          <a:extLst>
            <a:ext uri="{FF2B5EF4-FFF2-40B4-BE49-F238E27FC236}">
              <a16:creationId xmlns:a16="http://schemas.microsoft.com/office/drawing/2014/main" id="{00000000-0008-0000-1700-000007000000}"/>
            </a:ext>
          </a:extLst>
        </xdr:cNvPr>
        <xdr:cNvSpPr/>
      </xdr:nvSpPr>
      <xdr:spPr>
        <a:xfrm>
          <a:off x="895350" y="1866900"/>
          <a:ext cx="2447926" cy="1428750"/>
        </a:xfrm>
        <a:prstGeom prst="wedgeRectCallout">
          <a:avLst>
            <a:gd name="adj1" fmla="val 66820"/>
            <a:gd name="adj2" fmla="val -20132"/>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lang="fi-FI" sz="1000">
              <a:latin typeface="Arial" panose="020B0604020202020204" pitchFamily="34" charset="0"/>
              <a:cs typeface="Arial" panose="020B0604020202020204" pitchFamily="34" charset="0"/>
            </a:rPr>
            <a:t>OHJE: Kustannuslajit</a:t>
          </a:r>
          <a:r>
            <a:rPr lang="fi-FI" sz="1000" baseline="0">
              <a:latin typeface="Arial" panose="020B0604020202020204" pitchFamily="34" charset="0"/>
              <a:cs typeface="Arial" panose="020B0604020202020204" pitchFamily="34" charset="0"/>
            </a:rPr>
            <a:t> ja tarkemmat tehtäväkuvaukset ovat suuntaa-antavia ja toimivat pohjan käytön tukena, jotta kustannukset tulisivat huomioitua mahdollismman laajasti. Kaikkia kustannuseriä, jotka tässä on listattu, ei siis ole pakko täyttää, tärkeämpää on ymmärtää, mitkä ovat tarkastelun ulkopuolella ja miksi.</a:t>
          </a:r>
          <a:endParaRPr lang="fi-FI" sz="1000">
            <a:latin typeface="Arial" panose="020B0604020202020204" pitchFamily="34" charset="0"/>
            <a:cs typeface="Arial" panose="020B0604020202020204" pitchFamily="34" charset="0"/>
          </a:endParaRPr>
        </a:p>
      </xdr:txBody>
    </xdr:sp>
    <xdr:clientData/>
  </xdr:twoCellAnchor>
  <xdr:twoCellAnchor>
    <xdr:from>
      <xdr:col>7</xdr:col>
      <xdr:colOff>476250</xdr:colOff>
      <xdr:row>2</xdr:row>
      <xdr:rowOff>28575</xdr:rowOff>
    </xdr:from>
    <xdr:to>
      <xdr:col>9</xdr:col>
      <xdr:colOff>695326</xdr:colOff>
      <xdr:row>5</xdr:row>
      <xdr:rowOff>66675</xdr:rowOff>
    </xdr:to>
    <xdr:sp macro="" textlink="">
      <xdr:nvSpPr>
        <xdr:cNvPr id="8" name="Rectangular Callout 7">
          <a:extLst>
            <a:ext uri="{FF2B5EF4-FFF2-40B4-BE49-F238E27FC236}">
              <a16:creationId xmlns:a16="http://schemas.microsoft.com/office/drawing/2014/main" id="{00000000-0008-0000-1700-000008000000}"/>
            </a:ext>
          </a:extLst>
        </xdr:cNvPr>
        <xdr:cNvSpPr/>
      </xdr:nvSpPr>
      <xdr:spPr>
        <a:xfrm>
          <a:off x="12868275" y="295275"/>
          <a:ext cx="2447926" cy="581025"/>
        </a:xfrm>
        <a:prstGeom prst="wedgeRectCallout">
          <a:avLst>
            <a:gd name="adj1" fmla="val -83764"/>
            <a:gd name="adj2" fmla="val 124"/>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lang="fi-FI" sz="1000">
              <a:latin typeface="Arial" panose="020B0604020202020204" pitchFamily="34" charset="0"/>
              <a:cs typeface="Arial" panose="020B0604020202020204" pitchFamily="34" charset="0"/>
            </a:rPr>
            <a:t>OHJE: Sarakkeiden ja rivien lisäyksen tai poiston jälkeen tulee kaavat yhteenvetovälilehdellä 3.3</a:t>
          </a:r>
          <a:r>
            <a:rPr lang="fi-FI" sz="1000" baseline="0">
              <a:latin typeface="Arial" panose="020B0604020202020204" pitchFamily="34" charset="0"/>
              <a:cs typeface="Arial" panose="020B0604020202020204" pitchFamily="34" charset="0"/>
            </a:rPr>
            <a:t> tarkistaa.</a:t>
          </a:r>
          <a:endParaRPr lang="fi-FI" sz="1000">
            <a:latin typeface="Arial" panose="020B0604020202020204" pitchFamily="34" charset="0"/>
            <a:cs typeface="Arial" panose="020B0604020202020204" pitchFamily="34" charset="0"/>
          </a:endParaRP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2</xdr:col>
      <xdr:colOff>962025</xdr:colOff>
      <xdr:row>1</xdr:row>
      <xdr:rowOff>0</xdr:rowOff>
    </xdr:from>
    <xdr:to>
      <xdr:col>3</xdr:col>
      <xdr:colOff>1485901</xdr:colOff>
      <xdr:row>5</xdr:row>
      <xdr:rowOff>114300</xdr:rowOff>
    </xdr:to>
    <xdr:sp macro="" textlink="">
      <xdr:nvSpPr>
        <xdr:cNvPr id="3" name="Rectangular Callout 2">
          <a:extLst>
            <a:ext uri="{FF2B5EF4-FFF2-40B4-BE49-F238E27FC236}">
              <a16:creationId xmlns:a16="http://schemas.microsoft.com/office/drawing/2014/main" id="{00000000-0008-0000-1800-000003000000}"/>
            </a:ext>
          </a:extLst>
        </xdr:cNvPr>
        <xdr:cNvSpPr/>
      </xdr:nvSpPr>
      <xdr:spPr>
        <a:xfrm>
          <a:off x="4495800" y="228600"/>
          <a:ext cx="2447926" cy="695325"/>
        </a:xfrm>
        <a:prstGeom prst="wedgeRectCallout">
          <a:avLst>
            <a:gd name="adj1" fmla="val -84153"/>
            <a:gd name="adj2" fmla="val 19043"/>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lang="fi-FI" sz="1000">
              <a:latin typeface="Arial" panose="020B0604020202020204" pitchFamily="34" charset="0"/>
              <a:cs typeface="Arial" panose="020B0604020202020204" pitchFamily="34" charset="0"/>
            </a:rPr>
            <a:t>OHJE: Tällaisia</a:t>
          </a:r>
          <a:r>
            <a:rPr lang="fi-FI" sz="1000" baseline="0">
              <a:latin typeface="Arial" panose="020B0604020202020204" pitchFamily="34" charset="0"/>
              <a:cs typeface="Arial" panose="020B0604020202020204" pitchFamily="34" charset="0"/>
            </a:rPr>
            <a:t> välilehtiä laaditaan niin monta kuin on konsolidaatioita. Kaikki kustannuserät eivät koske kaikkia konsolidaatioita.</a:t>
          </a:r>
          <a:endParaRPr lang="fi-FI" sz="1000">
            <a:latin typeface="Arial" panose="020B0604020202020204" pitchFamily="34" charset="0"/>
            <a:cs typeface="Arial" panose="020B0604020202020204" pitchFamily="34" charset="0"/>
          </a:endParaRPr>
        </a:p>
      </xdr:txBody>
    </xdr:sp>
    <xdr:clientData/>
  </xdr:twoCellAnchor>
  <xdr:twoCellAnchor>
    <xdr:from>
      <xdr:col>0</xdr:col>
      <xdr:colOff>676275</xdr:colOff>
      <xdr:row>7</xdr:row>
      <xdr:rowOff>657225</xdr:rowOff>
    </xdr:from>
    <xdr:to>
      <xdr:col>1</xdr:col>
      <xdr:colOff>1543051</xdr:colOff>
      <xdr:row>8</xdr:row>
      <xdr:rowOff>152400</xdr:rowOff>
    </xdr:to>
    <xdr:sp macro="" textlink="">
      <xdr:nvSpPr>
        <xdr:cNvPr id="4" name="Rectangular Callout 3">
          <a:extLst>
            <a:ext uri="{FF2B5EF4-FFF2-40B4-BE49-F238E27FC236}">
              <a16:creationId xmlns:a16="http://schemas.microsoft.com/office/drawing/2014/main" id="{00000000-0008-0000-1800-000004000000}"/>
            </a:ext>
          </a:extLst>
        </xdr:cNvPr>
        <xdr:cNvSpPr/>
      </xdr:nvSpPr>
      <xdr:spPr>
        <a:xfrm>
          <a:off x="923925" y="1847850"/>
          <a:ext cx="2447926" cy="1428750"/>
        </a:xfrm>
        <a:prstGeom prst="wedgeRectCallout">
          <a:avLst>
            <a:gd name="adj1" fmla="val 66820"/>
            <a:gd name="adj2" fmla="val -20132"/>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lang="fi-FI" sz="1000">
              <a:latin typeface="Arial" panose="020B0604020202020204" pitchFamily="34" charset="0"/>
              <a:cs typeface="Arial" panose="020B0604020202020204" pitchFamily="34" charset="0"/>
            </a:rPr>
            <a:t>OHJE: Kustannuslajit</a:t>
          </a:r>
          <a:r>
            <a:rPr lang="fi-FI" sz="1000" baseline="0">
              <a:latin typeface="Arial" panose="020B0604020202020204" pitchFamily="34" charset="0"/>
              <a:cs typeface="Arial" panose="020B0604020202020204" pitchFamily="34" charset="0"/>
            </a:rPr>
            <a:t> ja tarkemmat tehtäväkuvaukset ovat suuntaa-antavia ja toimivat pohjan käytön tukena, jotta kustannukset tulisivat huomioitua mahdollismman laajasti. Kaikkia kustannuseriä, jotka tässä on listattu, ei siis ole pakko täyttää, tärkeämpää on ymmärtää, mitkä ovat tarkastelun ulkopuolella ja miksi.</a:t>
          </a:r>
          <a:endParaRPr lang="fi-FI" sz="1000">
            <a:latin typeface="Arial" panose="020B0604020202020204" pitchFamily="34" charset="0"/>
            <a:cs typeface="Arial" panose="020B0604020202020204" pitchFamily="34" charset="0"/>
          </a:endParaRPr>
        </a:p>
      </xdr:txBody>
    </xdr:sp>
    <xdr:clientData/>
  </xdr:twoCellAnchor>
  <xdr:twoCellAnchor>
    <xdr:from>
      <xdr:col>7</xdr:col>
      <xdr:colOff>504825</xdr:colOff>
      <xdr:row>2</xdr:row>
      <xdr:rowOff>9525</xdr:rowOff>
    </xdr:from>
    <xdr:to>
      <xdr:col>9</xdr:col>
      <xdr:colOff>723901</xdr:colOff>
      <xdr:row>5</xdr:row>
      <xdr:rowOff>47625</xdr:rowOff>
    </xdr:to>
    <xdr:sp macro="" textlink="">
      <xdr:nvSpPr>
        <xdr:cNvPr id="5" name="Rectangular Callout 4">
          <a:extLst>
            <a:ext uri="{FF2B5EF4-FFF2-40B4-BE49-F238E27FC236}">
              <a16:creationId xmlns:a16="http://schemas.microsoft.com/office/drawing/2014/main" id="{00000000-0008-0000-1800-000005000000}"/>
            </a:ext>
          </a:extLst>
        </xdr:cNvPr>
        <xdr:cNvSpPr/>
      </xdr:nvSpPr>
      <xdr:spPr>
        <a:xfrm>
          <a:off x="12896850" y="276225"/>
          <a:ext cx="2447926" cy="581025"/>
        </a:xfrm>
        <a:prstGeom prst="wedgeRectCallout">
          <a:avLst>
            <a:gd name="adj1" fmla="val -83764"/>
            <a:gd name="adj2" fmla="val 124"/>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lang="fi-FI" sz="1000">
              <a:latin typeface="Arial" panose="020B0604020202020204" pitchFamily="34" charset="0"/>
              <a:cs typeface="Arial" panose="020B0604020202020204" pitchFamily="34" charset="0"/>
            </a:rPr>
            <a:t>OHJE: Sarakkeiden ja rivien lisäyksen tai poiston jälkeen tulee kaavat yhteenvetovälilehdellä 3.3</a:t>
          </a:r>
          <a:r>
            <a:rPr lang="fi-FI" sz="1000" baseline="0">
              <a:latin typeface="Arial" panose="020B0604020202020204" pitchFamily="34" charset="0"/>
              <a:cs typeface="Arial" panose="020B0604020202020204" pitchFamily="34" charset="0"/>
            </a:rPr>
            <a:t> tarkistaa.</a:t>
          </a:r>
          <a:endParaRPr lang="fi-FI" sz="1000">
            <a:latin typeface="Arial" panose="020B0604020202020204" pitchFamily="34" charset="0"/>
            <a:cs typeface="Arial" panose="020B0604020202020204" pitchFamily="34" charset="0"/>
          </a:endParaRP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2</xdr:col>
      <xdr:colOff>923925</xdr:colOff>
      <xdr:row>1</xdr:row>
      <xdr:rowOff>19050</xdr:rowOff>
    </xdr:from>
    <xdr:to>
      <xdr:col>3</xdr:col>
      <xdr:colOff>1447801</xdr:colOff>
      <xdr:row>5</xdr:row>
      <xdr:rowOff>133350</xdr:rowOff>
    </xdr:to>
    <xdr:sp macro="" textlink="">
      <xdr:nvSpPr>
        <xdr:cNvPr id="3" name="Rectangular Callout 2">
          <a:extLst>
            <a:ext uri="{FF2B5EF4-FFF2-40B4-BE49-F238E27FC236}">
              <a16:creationId xmlns:a16="http://schemas.microsoft.com/office/drawing/2014/main" id="{00000000-0008-0000-1900-000003000000}"/>
            </a:ext>
          </a:extLst>
        </xdr:cNvPr>
        <xdr:cNvSpPr/>
      </xdr:nvSpPr>
      <xdr:spPr>
        <a:xfrm>
          <a:off x="4457700" y="247650"/>
          <a:ext cx="2447926" cy="695325"/>
        </a:xfrm>
        <a:prstGeom prst="wedgeRectCallout">
          <a:avLst>
            <a:gd name="adj1" fmla="val -84153"/>
            <a:gd name="adj2" fmla="val 19043"/>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lang="fi-FI" sz="1000">
              <a:latin typeface="Arial" panose="020B0604020202020204" pitchFamily="34" charset="0"/>
              <a:cs typeface="Arial" panose="020B0604020202020204" pitchFamily="34" charset="0"/>
            </a:rPr>
            <a:t>OHJE: Tällaisia</a:t>
          </a:r>
          <a:r>
            <a:rPr lang="fi-FI" sz="1000" baseline="0">
              <a:latin typeface="Arial" panose="020B0604020202020204" pitchFamily="34" charset="0"/>
              <a:cs typeface="Arial" panose="020B0604020202020204" pitchFamily="34" charset="0"/>
            </a:rPr>
            <a:t> välilehtiä laaditaan niin monta kuin on konsolidaatioita. Kaikki kustannuserät eivät koske kaikkia konsolidaatioita.</a:t>
          </a:r>
          <a:endParaRPr lang="fi-FI" sz="1000">
            <a:latin typeface="Arial" panose="020B0604020202020204" pitchFamily="34" charset="0"/>
            <a:cs typeface="Arial" panose="020B0604020202020204" pitchFamily="34" charset="0"/>
          </a:endParaRPr>
        </a:p>
      </xdr:txBody>
    </xdr:sp>
    <xdr:clientData/>
  </xdr:twoCellAnchor>
  <xdr:twoCellAnchor>
    <xdr:from>
      <xdr:col>0</xdr:col>
      <xdr:colOff>638175</xdr:colOff>
      <xdr:row>7</xdr:row>
      <xdr:rowOff>676275</xdr:rowOff>
    </xdr:from>
    <xdr:to>
      <xdr:col>1</xdr:col>
      <xdr:colOff>1504951</xdr:colOff>
      <xdr:row>8</xdr:row>
      <xdr:rowOff>171450</xdr:rowOff>
    </xdr:to>
    <xdr:sp macro="" textlink="">
      <xdr:nvSpPr>
        <xdr:cNvPr id="4" name="Rectangular Callout 3">
          <a:extLst>
            <a:ext uri="{FF2B5EF4-FFF2-40B4-BE49-F238E27FC236}">
              <a16:creationId xmlns:a16="http://schemas.microsoft.com/office/drawing/2014/main" id="{00000000-0008-0000-1900-000004000000}"/>
            </a:ext>
          </a:extLst>
        </xdr:cNvPr>
        <xdr:cNvSpPr/>
      </xdr:nvSpPr>
      <xdr:spPr>
        <a:xfrm>
          <a:off x="885825" y="1866900"/>
          <a:ext cx="2447926" cy="1428750"/>
        </a:xfrm>
        <a:prstGeom prst="wedgeRectCallout">
          <a:avLst>
            <a:gd name="adj1" fmla="val 66820"/>
            <a:gd name="adj2" fmla="val -20132"/>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lang="fi-FI" sz="1000">
              <a:latin typeface="Arial" panose="020B0604020202020204" pitchFamily="34" charset="0"/>
              <a:cs typeface="Arial" panose="020B0604020202020204" pitchFamily="34" charset="0"/>
            </a:rPr>
            <a:t>OHJE: Kustannuslajit</a:t>
          </a:r>
          <a:r>
            <a:rPr lang="fi-FI" sz="1000" baseline="0">
              <a:latin typeface="Arial" panose="020B0604020202020204" pitchFamily="34" charset="0"/>
              <a:cs typeface="Arial" panose="020B0604020202020204" pitchFamily="34" charset="0"/>
            </a:rPr>
            <a:t> ja tarkemmat tehtäväkuvaukset ovat suuntaa-antavia ja toimivat pohjan käytön tukena, jotta kustannukset tulisivat huomioitua mahdollismman laajasti. Kaikkia kustannuseriä, jotka tässä on listattu, ei siis ole pakko täyttää, tärkeämpää on ymmärtää, mitkä ovat tarkastelun ulkopuolella ja miksi.</a:t>
          </a:r>
          <a:endParaRPr lang="fi-FI" sz="1000">
            <a:latin typeface="Arial" panose="020B0604020202020204" pitchFamily="34" charset="0"/>
            <a:cs typeface="Arial" panose="020B0604020202020204" pitchFamily="34" charset="0"/>
          </a:endParaRPr>
        </a:p>
      </xdr:txBody>
    </xdr:sp>
    <xdr:clientData/>
  </xdr:twoCellAnchor>
  <xdr:twoCellAnchor>
    <xdr:from>
      <xdr:col>7</xdr:col>
      <xdr:colOff>466725</xdr:colOff>
      <xdr:row>2</xdr:row>
      <xdr:rowOff>28575</xdr:rowOff>
    </xdr:from>
    <xdr:to>
      <xdr:col>9</xdr:col>
      <xdr:colOff>685801</xdr:colOff>
      <xdr:row>5</xdr:row>
      <xdr:rowOff>66675</xdr:rowOff>
    </xdr:to>
    <xdr:sp macro="" textlink="">
      <xdr:nvSpPr>
        <xdr:cNvPr id="5" name="Rectangular Callout 4">
          <a:extLst>
            <a:ext uri="{FF2B5EF4-FFF2-40B4-BE49-F238E27FC236}">
              <a16:creationId xmlns:a16="http://schemas.microsoft.com/office/drawing/2014/main" id="{00000000-0008-0000-1900-000005000000}"/>
            </a:ext>
          </a:extLst>
        </xdr:cNvPr>
        <xdr:cNvSpPr/>
      </xdr:nvSpPr>
      <xdr:spPr>
        <a:xfrm>
          <a:off x="12858750" y="295275"/>
          <a:ext cx="2447926" cy="581025"/>
        </a:xfrm>
        <a:prstGeom prst="wedgeRectCallout">
          <a:avLst>
            <a:gd name="adj1" fmla="val -83764"/>
            <a:gd name="adj2" fmla="val 124"/>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lang="fi-FI" sz="1000">
              <a:latin typeface="Arial" panose="020B0604020202020204" pitchFamily="34" charset="0"/>
              <a:cs typeface="Arial" panose="020B0604020202020204" pitchFamily="34" charset="0"/>
            </a:rPr>
            <a:t>OHJE: Sarakkeiden ja rivien lisäyksen tai poiston jälkeen tulee kaavat yhteenvetovälilehdellä 3.3</a:t>
          </a:r>
          <a:r>
            <a:rPr lang="fi-FI" sz="1000" baseline="0">
              <a:latin typeface="Arial" panose="020B0604020202020204" pitchFamily="34" charset="0"/>
              <a:cs typeface="Arial" panose="020B0604020202020204" pitchFamily="34" charset="0"/>
            </a:rPr>
            <a:t> tarkistaa.</a:t>
          </a:r>
          <a:endParaRPr lang="fi-FI" sz="1000">
            <a:latin typeface="Arial" panose="020B0604020202020204" pitchFamily="34" charset="0"/>
            <a:cs typeface="Arial" panose="020B0604020202020204" pitchFamily="34" charset="0"/>
          </a:endParaRP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9</xdr:col>
      <xdr:colOff>714375</xdr:colOff>
      <xdr:row>2</xdr:row>
      <xdr:rowOff>9525</xdr:rowOff>
    </xdr:from>
    <xdr:to>
      <xdr:col>12</xdr:col>
      <xdr:colOff>485775</xdr:colOff>
      <xdr:row>7</xdr:row>
      <xdr:rowOff>95250</xdr:rowOff>
    </xdr:to>
    <xdr:sp macro="" textlink="">
      <xdr:nvSpPr>
        <xdr:cNvPr id="2" name="Rectangular Callout 1">
          <a:extLst>
            <a:ext uri="{FF2B5EF4-FFF2-40B4-BE49-F238E27FC236}">
              <a16:creationId xmlns:a16="http://schemas.microsoft.com/office/drawing/2014/main" id="{00000000-0008-0000-1A00-000002000000}"/>
            </a:ext>
          </a:extLst>
        </xdr:cNvPr>
        <xdr:cNvSpPr/>
      </xdr:nvSpPr>
      <xdr:spPr>
        <a:xfrm>
          <a:off x="11315700" y="295275"/>
          <a:ext cx="3162300" cy="981075"/>
        </a:xfrm>
        <a:prstGeom prst="wedgeRectCallout">
          <a:avLst>
            <a:gd name="adj1" fmla="val -1321"/>
            <a:gd name="adj2" fmla="val 78136"/>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lang="fi-FI" sz="1000">
              <a:latin typeface="Arial" panose="020B0604020202020204" pitchFamily="34" charset="0"/>
              <a:cs typeface="Arial" panose="020B0604020202020204" pitchFamily="34" charset="0"/>
            </a:rPr>
            <a:t>OHJE: Muuttamalla prosenttilukuja voidaan määrittää kuinka suuri osuus seuraavilla välilehdillä täytetyistä hyödyistä toteutuu kunakin vuonna. Vaihtoehtoinen tapa on tehdä arviot seuraaville välilehdille ja sijoittaa tähän</a:t>
          </a:r>
          <a:r>
            <a:rPr lang="fi-FI" sz="1000" baseline="0">
              <a:latin typeface="Arial" panose="020B0604020202020204" pitchFamily="34" charset="0"/>
              <a:cs typeface="Arial" panose="020B0604020202020204" pitchFamily="34" charset="0"/>
            </a:rPr>
            <a:t> joka vuodelle 100%. Muita muutoksia ei tehdä tälle välilehdelle.</a:t>
          </a:r>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2</xdr:col>
      <xdr:colOff>792998</xdr:colOff>
      <xdr:row>1</xdr:row>
      <xdr:rowOff>78441</xdr:rowOff>
    </xdr:from>
    <xdr:to>
      <xdr:col>8</xdr:col>
      <xdr:colOff>784413</xdr:colOff>
      <xdr:row>6</xdr:row>
      <xdr:rowOff>123264</xdr:rowOff>
    </xdr:to>
    <xdr:sp macro="" textlink="">
      <xdr:nvSpPr>
        <xdr:cNvPr id="3" name="Rectangular Callout 2">
          <a:extLst>
            <a:ext uri="{FF2B5EF4-FFF2-40B4-BE49-F238E27FC236}">
              <a16:creationId xmlns:a16="http://schemas.microsoft.com/office/drawing/2014/main" id="{00000000-0008-0000-1B00-000003000000}"/>
            </a:ext>
          </a:extLst>
        </xdr:cNvPr>
        <xdr:cNvSpPr/>
      </xdr:nvSpPr>
      <xdr:spPr>
        <a:xfrm>
          <a:off x="4076322" y="302559"/>
          <a:ext cx="9617267" cy="997323"/>
        </a:xfrm>
        <a:prstGeom prst="wedgeRectCallout">
          <a:avLst>
            <a:gd name="adj1" fmla="val -57764"/>
            <a:gd name="adj2" fmla="val 12833"/>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lang="fi-FI" sz="1000">
              <a:latin typeface="Arial" panose="020B0604020202020204" pitchFamily="34" charset="0"/>
              <a:cs typeface="Arial" panose="020B0604020202020204" pitchFamily="34" charset="0"/>
            </a:rPr>
            <a:t>OHJE: Tällaisia</a:t>
          </a:r>
          <a:r>
            <a:rPr lang="fi-FI" sz="1000" baseline="0">
              <a:latin typeface="Arial" panose="020B0604020202020204" pitchFamily="34" charset="0"/>
              <a:cs typeface="Arial" panose="020B0604020202020204" pitchFamily="34" charset="0"/>
            </a:rPr>
            <a:t> välilehtiä laaditaan niin monta kuin on muutoksia. Alla oleva lista on esimerkki erilaisista potentiaalisista hyödyistä, jotka tulee valita mallinnettavaksi ja täydentää tapauskohtaisesti. Lista ei ole kattava vaan esimerkinomainen ja rivejä voi muuttaa/poistaa/lisätä konsolidointitapauksesta riippuen. Huomioitavaa on myös, että osalle laadullisista hyötyesimerkeistä on laskettavissa euromääräinen hyötyarvio.</a:t>
          </a:r>
        </a:p>
        <a:p>
          <a:pPr marL="0" marR="0" lvl="0" indent="0" algn="l" defTabSz="914400" rtl="0" eaLnBrk="1" fontAlgn="auto" latinLnBrk="0" hangingPunct="1">
            <a:lnSpc>
              <a:spcPct val="100000"/>
            </a:lnSpc>
            <a:spcBef>
              <a:spcPts val="0"/>
            </a:spcBef>
            <a:spcAft>
              <a:spcPts val="0"/>
            </a:spcAft>
            <a:buClrTx/>
            <a:buSzTx/>
            <a:buFontTx/>
            <a:buNone/>
            <a:tabLst/>
            <a:defRPr/>
          </a:pPr>
          <a:r>
            <a:rPr lang="fi-FI" sz="1000" baseline="0">
              <a:latin typeface="Arial" panose="020B0604020202020204" pitchFamily="34" charset="0"/>
              <a:cs typeface="Arial" panose="020B0604020202020204" pitchFamily="34" charset="0"/>
            </a:rPr>
            <a:t>Hyötyjen realisoitumisajankohtaa voi säätää joko tältä välilehdeltä tai muuttamalla prosenttimääriä hyötyjen yhteenveto -välilehdellä.. </a:t>
          </a:r>
          <a:r>
            <a:rPr lang="fi-FI" sz="1000" baseline="0">
              <a:solidFill>
                <a:schemeClr val="dk1"/>
              </a:solidFill>
              <a:effectLst/>
              <a:latin typeface="Arial" panose="020B0604020202020204" pitchFamily="34" charset="0"/>
              <a:ea typeface="+mn-ea"/>
              <a:cs typeface="Arial" panose="020B0604020202020204" pitchFamily="34" charset="0"/>
            </a:rPr>
            <a:t>HUOM. </a:t>
          </a:r>
          <a:r>
            <a:rPr lang="fi-FI" sz="1000" b="0" baseline="0">
              <a:solidFill>
                <a:schemeClr val="dk1"/>
              </a:solidFill>
              <a:effectLst/>
              <a:latin typeface="Arial" panose="020B0604020202020204" pitchFamily="34" charset="0"/>
              <a:ea typeface="+mn-ea"/>
              <a:cs typeface="Arial" panose="020B0604020202020204" pitchFamily="34" charset="0"/>
            </a:rPr>
            <a:t>Hy</a:t>
          </a:r>
          <a:r>
            <a:rPr lang="fi-FI" sz="1000" b="0">
              <a:solidFill>
                <a:schemeClr val="dk1"/>
              </a:solidFill>
              <a:effectLst/>
              <a:latin typeface="Arial" panose="020B0604020202020204" pitchFamily="34" charset="0"/>
              <a:ea typeface="+mn-ea"/>
              <a:cs typeface="Arial" panose="020B0604020202020204" pitchFamily="34" charset="0"/>
            </a:rPr>
            <a:t>ötyjä ei</a:t>
          </a:r>
          <a:r>
            <a:rPr lang="fi-FI" sz="1000" b="0" baseline="0">
              <a:solidFill>
                <a:schemeClr val="dk1"/>
              </a:solidFill>
              <a:effectLst/>
              <a:latin typeface="Arial" panose="020B0604020202020204" pitchFamily="34" charset="0"/>
              <a:ea typeface="+mn-ea"/>
              <a:cs typeface="Arial" panose="020B0604020202020204" pitchFamily="34" charset="0"/>
            </a:rPr>
            <a:t> tulisi sellaisenaan verrata nykytoimintaan ja nykykustannuksiin</a:t>
          </a:r>
          <a:r>
            <a:rPr lang="fi-FI" sz="1000" b="0">
              <a:solidFill>
                <a:schemeClr val="dk1"/>
              </a:solidFill>
              <a:effectLst/>
              <a:latin typeface="Arial" panose="020B0604020202020204" pitchFamily="34" charset="0"/>
              <a:ea typeface="+mn-ea"/>
              <a:cs typeface="Arial" panose="020B0604020202020204" pitchFamily="34" charset="0"/>
            </a:rPr>
            <a:t> vaan vaihtoehtoisiin tuleviin kustannuksiin nykyjärjestelmillä jatkettaessa sote-uudistuksen toteutuessa. Mikäli</a:t>
          </a:r>
          <a:r>
            <a:rPr lang="fi-FI" sz="1000" b="0" baseline="0">
              <a:solidFill>
                <a:schemeClr val="dk1"/>
              </a:solidFill>
              <a:effectLst/>
              <a:latin typeface="Arial" panose="020B0604020202020204" pitchFamily="34" charset="0"/>
              <a:ea typeface="+mn-ea"/>
              <a:cs typeface="Arial" panose="020B0604020202020204" pitchFamily="34" charset="0"/>
            </a:rPr>
            <a:t> toiminta maakunnan sisällä on jo hyvin keskitetty esim. kuntayhtmyän tai alueellisen asiakaskunnan myötä, hyödyt kokonaisuudessan voivat olla pienemmät.</a:t>
          </a:r>
          <a:endParaRPr lang="fi-FI" sz="1000">
            <a:effectLst/>
            <a:latin typeface="Arial" panose="020B0604020202020204" pitchFamily="34" charset="0"/>
            <a:cs typeface="Arial" panose="020B0604020202020204" pitchFamily="34" charset="0"/>
          </a:endParaRPr>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4</xdr:col>
      <xdr:colOff>304800</xdr:colOff>
      <xdr:row>12</xdr:row>
      <xdr:rowOff>152399</xdr:rowOff>
    </xdr:from>
    <xdr:to>
      <xdr:col>14</xdr:col>
      <xdr:colOff>649197</xdr:colOff>
      <xdr:row>19</xdr:row>
      <xdr:rowOff>95249</xdr:rowOff>
    </xdr:to>
    <xdr:sp macro="" textlink="">
      <xdr:nvSpPr>
        <xdr:cNvPr id="2" name="Rectangular Callout 1">
          <a:extLst>
            <a:ext uri="{FF2B5EF4-FFF2-40B4-BE49-F238E27FC236}">
              <a16:creationId xmlns:a16="http://schemas.microsoft.com/office/drawing/2014/main" id="{00000000-0008-0000-1C00-000002000000}"/>
            </a:ext>
          </a:extLst>
        </xdr:cNvPr>
        <xdr:cNvSpPr/>
      </xdr:nvSpPr>
      <xdr:spPr>
        <a:xfrm>
          <a:off x="4057650" y="2105024"/>
          <a:ext cx="7678647" cy="1076325"/>
        </a:xfrm>
        <a:prstGeom prst="wedgeRectCallout">
          <a:avLst>
            <a:gd name="adj1" fmla="val -58609"/>
            <a:gd name="adj2" fmla="val 15560"/>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lang="fi-FI" sz="1000">
              <a:latin typeface="Arial" panose="020B0604020202020204" pitchFamily="34" charset="0"/>
              <a:cs typeface="Arial" panose="020B0604020202020204" pitchFamily="34" charset="0"/>
            </a:rPr>
            <a:t>OHJE: Suosituksena on, että yksittäisten hyötyjen laskemiseen</a:t>
          </a:r>
          <a:r>
            <a:rPr lang="fi-FI" sz="1000" baseline="0">
              <a:latin typeface="Arial" panose="020B0604020202020204" pitchFamily="34" charset="0"/>
              <a:cs typeface="Arial" panose="020B0604020202020204" pitchFamily="34" charset="0"/>
            </a:rPr>
            <a:t> käytetään erillisiä välilehtiä, joihin sitten viitataan lehdillä "3.4.X Hyödyt KX". Suosituksena on myös, että laskennassa käytetään viittauksia välilehdelle "3.5 Hyötyparametrit", jolloin jonkin oletuksen muuttuessa, muutos vaaditaan vain yhteen kohtaan.</a:t>
          </a:r>
        </a:p>
        <a:p>
          <a:pPr marL="0" marR="0" lvl="0" indent="0" algn="l" defTabSz="914400" rtl="0" eaLnBrk="1" fontAlgn="auto" latinLnBrk="0" hangingPunct="1">
            <a:lnSpc>
              <a:spcPct val="100000"/>
            </a:lnSpc>
            <a:spcBef>
              <a:spcPts val="0"/>
            </a:spcBef>
            <a:spcAft>
              <a:spcPts val="0"/>
            </a:spcAft>
            <a:buClrTx/>
            <a:buSzTx/>
            <a:buFontTx/>
            <a:buNone/>
            <a:tabLst/>
            <a:defRPr/>
          </a:pPr>
          <a:r>
            <a:rPr lang="fi-FI" sz="1000" baseline="0">
              <a:latin typeface="Arial" panose="020B0604020202020204" pitchFamily="34" charset="0"/>
              <a:cs typeface="Arial" panose="020B0604020202020204" pitchFamily="34" charset="0"/>
            </a:rPr>
            <a:t>HUOM. </a:t>
          </a:r>
          <a:r>
            <a:rPr lang="fi-FI" sz="1000" b="0">
              <a:solidFill>
                <a:schemeClr val="dk1"/>
              </a:solidFill>
              <a:effectLst/>
              <a:latin typeface="Arial" panose="020B0604020202020204" pitchFamily="34" charset="0"/>
              <a:ea typeface="+mn-ea"/>
              <a:cs typeface="Arial" panose="020B0604020202020204" pitchFamily="34" charset="0"/>
            </a:rPr>
            <a:t>hyötyjä ei</a:t>
          </a:r>
          <a:r>
            <a:rPr lang="fi-FI" sz="1000" b="0" baseline="0">
              <a:solidFill>
                <a:schemeClr val="dk1"/>
              </a:solidFill>
              <a:effectLst/>
              <a:latin typeface="Arial" panose="020B0604020202020204" pitchFamily="34" charset="0"/>
              <a:ea typeface="+mn-ea"/>
              <a:cs typeface="Arial" panose="020B0604020202020204" pitchFamily="34" charset="0"/>
            </a:rPr>
            <a:t> tulisi sellaisenaan verrata nykytoimintaan ja nykykustannuksiin</a:t>
          </a:r>
          <a:r>
            <a:rPr lang="fi-FI" sz="1000" b="0">
              <a:solidFill>
                <a:schemeClr val="dk1"/>
              </a:solidFill>
              <a:effectLst/>
              <a:latin typeface="Arial" panose="020B0604020202020204" pitchFamily="34" charset="0"/>
              <a:ea typeface="+mn-ea"/>
              <a:cs typeface="Arial" panose="020B0604020202020204" pitchFamily="34" charset="0"/>
            </a:rPr>
            <a:t> vaan vaihtoehtoisiin tuleviin kustannuksiin nykyjärjestelmillä jatkettaessa sote-uudistuksen toteutuessa. Mikäli</a:t>
          </a:r>
          <a:r>
            <a:rPr lang="fi-FI" sz="1000" b="0" baseline="0">
              <a:solidFill>
                <a:schemeClr val="dk1"/>
              </a:solidFill>
              <a:effectLst/>
              <a:latin typeface="Arial" panose="020B0604020202020204" pitchFamily="34" charset="0"/>
              <a:ea typeface="+mn-ea"/>
              <a:cs typeface="Arial" panose="020B0604020202020204" pitchFamily="34" charset="0"/>
            </a:rPr>
            <a:t> toiminta maakunnan sisällä on jo hyvin keskitetty esim. kuntayhtmyän tai alueellisen asiakaskunnan myötä, hyödyt kokonaisuudessaan voivat olla pienemmät.</a:t>
          </a:r>
          <a:endParaRPr lang="fi-FI" sz="1000" b="0">
            <a:effectLst/>
            <a:latin typeface="Arial" panose="020B0604020202020204" pitchFamily="34" charset="0"/>
            <a:cs typeface="Arial" panose="020B0604020202020204" pitchFamily="34" charset="0"/>
          </a:endParaRPr>
        </a:p>
        <a:p>
          <a:pPr algn="l"/>
          <a:endParaRPr lang="fi-FI" sz="1000">
            <a:latin typeface="Arial" panose="020B0604020202020204" pitchFamily="34" charset="0"/>
            <a:cs typeface="Arial" panose="020B0604020202020204" pitchFamily="34" charset="0"/>
          </a:endParaRPr>
        </a:p>
      </xdr:txBody>
    </xdr:sp>
    <xdr:clientData/>
  </xdr:twoCellAnchor>
</xdr:wsDr>
</file>

<file path=xl/drawings/drawing28.xml><?xml version="1.0" encoding="utf-8"?>
<xdr:wsDr xmlns:xdr="http://schemas.openxmlformats.org/drawingml/2006/spreadsheetDrawing" xmlns:a="http://schemas.openxmlformats.org/drawingml/2006/main">
  <xdr:twoCellAnchor>
    <xdr:from>
      <xdr:col>5</xdr:col>
      <xdr:colOff>304800</xdr:colOff>
      <xdr:row>21</xdr:row>
      <xdr:rowOff>123824</xdr:rowOff>
    </xdr:from>
    <xdr:to>
      <xdr:col>14</xdr:col>
      <xdr:colOff>1239747</xdr:colOff>
      <xdr:row>28</xdr:row>
      <xdr:rowOff>142874</xdr:rowOff>
    </xdr:to>
    <xdr:sp macro="" textlink="">
      <xdr:nvSpPr>
        <xdr:cNvPr id="2" name="Rectangular Callout 1">
          <a:extLst>
            <a:ext uri="{FF2B5EF4-FFF2-40B4-BE49-F238E27FC236}">
              <a16:creationId xmlns:a16="http://schemas.microsoft.com/office/drawing/2014/main" id="{00000000-0008-0000-1D00-000002000000}"/>
            </a:ext>
          </a:extLst>
        </xdr:cNvPr>
        <xdr:cNvSpPr/>
      </xdr:nvSpPr>
      <xdr:spPr>
        <a:xfrm>
          <a:off x="4648200" y="3533774"/>
          <a:ext cx="7678647" cy="1152525"/>
        </a:xfrm>
        <a:prstGeom prst="wedgeRectCallout">
          <a:avLst>
            <a:gd name="adj1" fmla="val -58609"/>
            <a:gd name="adj2" fmla="val 15560"/>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lang="fi-FI" sz="1000">
              <a:latin typeface="Arial" panose="020B0604020202020204" pitchFamily="34" charset="0"/>
              <a:cs typeface="Arial" panose="020B0604020202020204" pitchFamily="34" charset="0"/>
            </a:rPr>
            <a:t>OHJE: Suosituksena on, että yksittäisten hyötyjen laskemiseen</a:t>
          </a:r>
          <a:r>
            <a:rPr lang="fi-FI" sz="1000" baseline="0">
              <a:latin typeface="Arial" panose="020B0604020202020204" pitchFamily="34" charset="0"/>
              <a:cs typeface="Arial" panose="020B0604020202020204" pitchFamily="34" charset="0"/>
            </a:rPr>
            <a:t> käytetään erillisiä välilehtiä, joihin sitten viitataan lehdillä "3.4.X Hyödyt KX". Suosituksena on myös, että laskennassa käytetään viittauksia välilehdelle "3.5 Hyötyparametrit", jolloin jonkin oletuksen muuttuessa, muutos vaaditaan vain yhteen kohtaan.</a:t>
          </a:r>
        </a:p>
        <a:p>
          <a:pPr marL="0" marR="0" lvl="0" indent="0" algn="l" defTabSz="914400" rtl="0" eaLnBrk="1" fontAlgn="auto" latinLnBrk="0" hangingPunct="1">
            <a:lnSpc>
              <a:spcPct val="100000"/>
            </a:lnSpc>
            <a:spcBef>
              <a:spcPts val="0"/>
            </a:spcBef>
            <a:spcAft>
              <a:spcPts val="0"/>
            </a:spcAft>
            <a:buClrTx/>
            <a:buSzTx/>
            <a:buFontTx/>
            <a:buNone/>
            <a:tabLst/>
            <a:defRPr/>
          </a:pPr>
          <a:r>
            <a:rPr lang="fi-FI" sz="1100" baseline="0">
              <a:solidFill>
                <a:schemeClr val="dk1"/>
              </a:solidFill>
              <a:effectLst/>
              <a:latin typeface="+mn-lt"/>
              <a:ea typeface="+mn-ea"/>
              <a:cs typeface="+mn-cs"/>
            </a:rPr>
            <a:t>HUOM. </a:t>
          </a:r>
          <a:r>
            <a:rPr lang="fi-FI" sz="1100" b="0">
              <a:solidFill>
                <a:schemeClr val="dk1"/>
              </a:solidFill>
              <a:effectLst/>
              <a:latin typeface="+mn-lt"/>
              <a:ea typeface="+mn-ea"/>
              <a:cs typeface="+mn-cs"/>
            </a:rPr>
            <a:t>hyötyjä ei</a:t>
          </a:r>
          <a:r>
            <a:rPr lang="fi-FI" sz="1100" b="0" baseline="0">
              <a:solidFill>
                <a:schemeClr val="dk1"/>
              </a:solidFill>
              <a:effectLst/>
              <a:latin typeface="+mn-lt"/>
              <a:ea typeface="+mn-ea"/>
              <a:cs typeface="+mn-cs"/>
            </a:rPr>
            <a:t> tulisi sellaisenaan verrata nykytoimintaan ja nykykustannuksiin</a:t>
          </a:r>
          <a:r>
            <a:rPr lang="fi-FI" sz="1100" b="0">
              <a:solidFill>
                <a:schemeClr val="dk1"/>
              </a:solidFill>
              <a:effectLst/>
              <a:latin typeface="+mn-lt"/>
              <a:ea typeface="+mn-ea"/>
              <a:cs typeface="+mn-cs"/>
            </a:rPr>
            <a:t> vaan vaihtoehtoisiin tuleviin kustannuksiin nykyjärjestelmillä jatkettaessa sote-uudistuksen toteutuessa. Mikäli</a:t>
          </a:r>
          <a:r>
            <a:rPr lang="fi-FI" sz="1100" b="0" baseline="0">
              <a:solidFill>
                <a:schemeClr val="dk1"/>
              </a:solidFill>
              <a:effectLst/>
              <a:latin typeface="+mn-lt"/>
              <a:ea typeface="+mn-ea"/>
              <a:cs typeface="+mn-cs"/>
            </a:rPr>
            <a:t> toiminta maakunnan sisällä on jo hyvin keskitetty esim. kuntayhtmyän tai alueellisen asiakaskunnan myötä, hyödyt kokonaisuudessaan voivat olla pienemmät.</a:t>
          </a:r>
          <a:endParaRPr lang="fi-FI" sz="1000">
            <a:effectLst/>
          </a:endParaRPr>
        </a:p>
        <a:p>
          <a:pPr algn="l"/>
          <a:endParaRPr lang="fi-FI" sz="1000">
            <a:latin typeface="Arial" panose="020B0604020202020204" pitchFamily="34" charset="0"/>
            <a:cs typeface="Arial" panose="020B0604020202020204" pitchFamily="34" charset="0"/>
          </a:endParaRPr>
        </a:p>
      </xdr:txBody>
    </xdr:sp>
    <xdr:clientData/>
  </xdr:twoCellAnchor>
</xdr:wsDr>
</file>

<file path=xl/drawings/drawing29.xml><?xml version="1.0" encoding="utf-8"?>
<xdr:wsDr xmlns:xdr="http://schemas.openxmlformats.org/drawingml/2006/spreadsheetDrawing" xmlns:a="http://schemas.openxmlformats.org/drawingml/2006/main">
  <xdr:twoCellAnchor>
    <xdr:from>
      <xdr:col>2</xdr:col>
      <xdr:colOff>818030</xdr:colOff>
      <xdr:row>0</xdr:row>
      <xdr:rowOff>179294</xdr:rowOff>
    </xdr:from>
    <xdr:to>
      <xdr:col>6</xdr:col>
      <xdr:colOff>316383</xdr:colOff>
      <xdr:row>5</xdr:row>
      <xdr:rowOff>145676</xdr:rowOff>
    </xdr:to>
    <xdr:sp macro="" textlink="">
      <xdr:nvSpPr>
        <xdr:cNvPr id="3" name="Rectangular Callout 2">
          <a:extLst>
            <a:ext uri="{FF2B5EF4-FFF2-40B4-BE49-F238E27FC236}">
              <a16:creationId xmlns:a16="http://schemas.microsoft.com/office/drawing/2014/main" id="{00000000-0008-0000-1E00-000003000000}"/>
            </a:ext>
          </a:extLst>
        </xdr:cNvPr>
        <xdr:cNvSpPr/>
      </xdr:nvSpPr>
      <xdr:spPr>
        <a:xfrm>
          <a:off x="4347883" y="179294"/>
          <a:ext cx="7678647" cy="952500"/>
        </a:xfrm>
        <a:prstGeom prst="wedgeRectCallout">
          <a:avLst>
            <a:gd name="adj1" fmla="val -58609"/>
            <a:gd name="adj2" fmla="val 15560"/>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lang="fi-FI" sz="1000">
              <a:latin typeface="Arial" panose="020B0604020202020204" pitchFamily="34" charset="0"/>
              <a:cs typeface="Arial" panose="020B0604020202020204" pitchFamily="34" charset="0"/>
            </a:rPr>
            <a:t>OHJE: Tällaisia</a:t>
          </a:r>
          <a:r>
            <a:rPr lang="fi-FI" sz="1000" baseline="0">
              <a:latin typeface="Arial" panose="020B0604020202020204" pitchFamily="34" charset="0"/>
              <a:cs typeface="Arial" panose="020B0604020202020204" pitchFamily="34" charset="0"/>
            </a:rPr>
            <a:t> välilehtiä laaditaan niin monta kuin on muutoksia. Alla oleva lista on esimerkki erilaisista potentiaalisista hyödyistä, jotka tulee valita mallinnettavaksi ja täydentää tapauskohtaisesti. Lista ei ole kattava vaan esimerkinomainen ja rivejä voi muuttaa/poistaa/lisätä konsolidointitapauksesta riippuen. Huomioitavaa on myös, että osalle laadullisista hyötyesimerkeistä on laskettavissa euromääräinen hyötyarvio.</a:t>
          </a:r>
        </a:p>
        <a:p>
          <a:pPr algn="l"/>
          <a:r>
            <a:rPr lang="fi-FI" sz="1000" baseline="0">
              <a:latin typeface="Arial" panose="020B0604020202020204" pitchFamily="34" charset="0"/>
              <a:cs typeface="Arial" panose="020B0604020202020204" pitchFamily="34" charset="0"/>
            </a:rPr>
            <a:t>Hyötyjen realisoitumisajankohtaa voi säätää joko tältä välilehdeltä tai muuttamalla prosenttimääriä hyötyjen yhteenveto -välilehdellä.</a:t>
          </a:r>
          <a:endParaRPr lang="fi-FI" sz="1000">
            <a:latin typeface="Arial" panose="020B0604020202020204" pitchFamily="34" charset="0"/>
            <a:cs typeface="Arial" panose="020B0604020202020204" pitchFamily="34" charset="0"/>
          </a:endParaRPr>
        </a:p>
      </xdr:txBody>
    </xdr:sp>
    <xdr:clientData/>
  </xdr:twoCellAnchor>
</xdr:wsDr>
</file>

<file path=xl/drawings/drawing30.xml><?xml version="1.0" encoding="utf-8"?>
<xdr:wsDr xmlns:xdr="http://schemas.openxmlformats.org/drawingml/2006/spreadsheetDrawing" xmlns:a="http://schemas.openxmlformats.org/drawingml/2006/main">
  <xdr:twoCellAnchor>
    <xdr:from>
      <xdr:col>7</xdr:col>
      <xdr:colOff>323850</xdr:colOff>
      <xdr:row>23</xdr:row>
      <xdr:rowOff>171450</xdr:rowOff>
    </xdr:from>
    <xdr:to>
      <xdr:col>20</xdr:col>
      <xdr:colOff>77697</xdr:colOff>
      <xdr:row>27</xdr:row>
      <xdr:rowOff>114300</xdr:rowOff>
    </xdr:to>
    <xdr:sp macro="" textlink="">
      <xdr:nvSpPr>
        <xdr:cNvPr id="2" name="Rectangular Callout 1">
          <a:extLst>
            <a:ext uri="{FF2B5EF4-FFF2-40B4-BE49-F238E27FC236}">
              <a16:creationId xmlns:a16="http://schemas.microsoft.com/office/drawing/2014/main" id="{00000000-0008-0000-1F00-000002000000}"/>
            </a:ext>
          </a:extLst>
        </xdr:cNvPr>
        <xdr:cNvSpPr/>
      </xdr:nvSpPr>
      <xdr:spPr>
        <a:xfrm>
          <a:off x="4981575" y="3933825"/>
          <a:ext cx="7678647" cy="647700"/>
        </a:xfrm>
        <a:prstGeom prst="wedgeRectCallout">
          <a:avLst>
            <a:gd name="adj1" fmla="val -58609"/>
            <a:gd name="adj2" fmla="val 15560"/>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lang="fi-FI" sz="1000">
              <a:latin typeface="Arial" panose="020B0604020202020204" pitchFamily="34" charset="0"/>
              <a:cs typeface="Arial" panose="020B0604020202020204" pitchFamily="34" charset="0"/>
            </a:rPr>
            <a:t>OHJE: Suosituksena on, että yksittäisten hyötyjen laskemiseen</a:t>
          </a:r>
          <a:r>
            <a:rPr lang="fi-FI" sz="1000" baseline="0">
              <a:latin typeface="Arial" panose="020B0604020202020204" pitchFamily="34" charset="0"/>
              <a:cs typeface="Arial" panose="020B0604020202020204" pitchFamily="34" charset="0"/>
            </a:rPr>
            <a:t> käytetään erillisiä välilehtiä, joihin sitten viitataan lehdillä "3.4.X Hyödyt KX". Suosituksena on myös, että laskennassa käytetään viittauksia välilehdelle "3.5 Hyötyparametrit", jolloin jonkin oletuksen muuttuessa, muutos vaaditaan vain yhteen kohtaan.</a:t>
          </a:r>
          <a:endParaRPr lang="fi-FI" sz="1000">
            <a:latin typeface="Arial" panose="020B0604020202020204" pitchFamily="34" charset="0"/>
            <a:cs typeface="Arial" panose="020B0604020202020204" pitchFamily="34" charset="0"/>
          </a:endParaRPr>
        </a:p>
      </xdr:txBody>
    </xdr:sp>
    <xdr:clientData/>
  </xdr:twoCellAnchor>
</xdr:wsDr>
</file>

<file path=xl/drawings/drawing31.xml><?xml version="1.0" encoding="utf-8"?>
<xdr:wsDr xmlns:xdr="http://schemas.openxmlformats.org/drawingml/2006/spreadsheetDrawing" xmlns:a="http://schemas.openxmlformats.org/drawingml/2006/main">
  <xdr:twoCellAnchor>
    <xdr:from>
      <xdr:col>2</xdr:col>
      <xdr:colOff>738188</xdr:colOff>
      <xdr:row>1</xdr:row>
      <xdr:rowOff>71438</xdr:rowOff>
    </xdr:from>
    <xdr:to>
      <xdr:col>6</xdr:col>
      <xdr:colOff>380116</xdr:colOff>
      <xdr:row>6</xdr:row>
      <xdr:rowOff>71438</xdr:rowOff>
    </xdr:to>
    <xdr:sp macro="" textlink="">
      <xdr:nvSpPr>
        <xdr:cNvPr id="3" name="Rectangular Callout 2">
          <a:extLst>
            <a:ext uri="{FF2B5EF4-FFF2-40B4-BE49-F238E27FC236}">
              <a16:creationId xmlns:a16="http://schemas.microsoft.com/office/drawing/2014/main" id="{00000000-0008-0000-2000-000003000000}"/>
            </a:ext>
          </a:extLst>
        </xdr:cNvPr>
        <xdr:cNvSpPr/>
      </xdr:nvSpPr>
      <xdr:spPr>
        <a:xfrm>
          <a:off x="4274344" y="297657"/>
          <a:ext cx="7678647" cy="952500"/>
        </a:xfrm>
        <a:prstGeom prst="wedgeRectCallout">
          <a:avLst>
            <a:gd name="adj1" fmla="val -58609"/>
            <a:gd name="adj2" fmla="val 15560"/>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lang="fi-FI" sz="1000">
              <a:latin typeface="Arial" panose="020B0604020202020204" pitchFamily="34" charset="0"/>
              <a:cs typeface="Arial" panose="020B0604020202020204" pitchFamily="34" charset="0"/>
            </a:rPr>
            <a:t>OHJE: Tällaisia</a:t>
          </a:r>
          <a:r>
            <a:rPr lang="fi-FI" sz="1000" baseline="0">
              <a:latin typeface="Arial" panose="020B0604020202020204" pitchFamily="34" charset="0"/>
              <a:cs typeface="Arial" panose="020B0604020202020204" pitchFamily="34" charset="0"/>
            </a:rPr>
            <a:t> välilehtiä laaditaan niin monta kuin on muutoksia. Alla oleva lista on esimerkki erilaisista potentiaalisista hyödyistä, jotka tulee valita mallinnettavaksi ja täydentää tapauskohtaisesti. Lista ei ole kattava vaan esimerkinomainen ja rivejä voi muuttaa/poistaa/lisätä konsolidointitapauksesta riippuen. Huomioitavaa on myös, että osalle laadullisista hyötyesimerkeistä on laskettavissa euromääräinen hyötyarvio.</a:t>
          </a:r>
        </a:p>
        <a:p>
          <a:pPr algn="l"/>
          <a:r>
            <a:rPr lang="fi-FI" sz="1000" baseline="0">
              <a:latin typeface="Arial" panose="020B0604020202020204" pitchFamily="34" charset="0"/>
              <a:cs typeface="Arial" panose="020B0604020202020204" pitchFamily="34" charset="0"/>
            </a:rPr>
            <a:t>Hyötyjen realisoitumisajankohtaa voi säätää joko tältä välilehdeltä tai muuttamalla prosenttimääriä hyötyjen yhteenveto -välilehdellä.</a:t>
          </a:r>
          <a:endParaRPr lang="fi-FI" sz="1000">
            <a:latin typeface="Arial" panose="020B0604020202020204" pitchFamily="34" charset="0"/>
            <a:cs typeface="Arial" panose="020B0604020202020204" pitchFamily="34" charset="0"/>
          </a:endParaRPr>
        </a:p>
      </xdr:txBody>
    </xdr:sp>
    <xdr:clientData/>
  </xdr:twoCellAnchor>
</xdr:wsDr>
</file>

<file path=xl/drawings/drawing32.xml><?xml version="1.0" encoding="utf-8"?>
<xdr:wsDr xmlns:xdr="http://schemas.openxmlformats.org/drawingml/2006/spreadsheetDrawing" xmlns:a="http://schemas.openxmlformats.org/drawingml/2006/main">
  <xdr:twoCellAnchor>
    <xdr:from>
      <xdr:col>2</xdr:col>
      <xdr:colOff>821532</xdr:colOff>
      <xdr:row>1</xdr:row>
      <xdr:rowOff>23812</xdr:rowOff>
    </xdr:from>
    <xdr:to>
      <xdr:col>6</xdr:col>
      <xdr:colOff>463460</xdr:colOff>
      <xdr:row>6</xdr:row>
      <xdr:rowOff>23812</xdr:rowOff>
    </xdr:to>
    <xdr:sp macro="" textlink="">
      <xdr:nvSpPr>
        <xdr:cNvPr id="3" name="Rectangular Callout 2">
          <a:extLst>
            <a:ext uri="{FF2B5EF4-FFF2-40B4-BE49-F238E27FC236}">
              <a16:creationId xmlns:a16="http://schemas.microsoft.com/office/drawing/2014/main" id="{00000000-0008-0000-2100-000003000000}"/>
            </a:ext>
          </a:extLst>
        </xdr:cNvPr>
        <xdr:cNvSpPr/>
      </xdr:nvSpPr>
      <xdr:spPr>
        <a:xfrm>
          <a:off x="4357688" y="250031"/>
          <a:ext cx="7678647" cy="952500"/>
        </a:xfrm>
        <a:prstGeom prst="wedgeRectCallout">
          <a:avLst>
            <a:gd name="adj1" fmla="val -58609"/>
            <a:gd name="adj2" fmla="val 15560"/>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lang="fi-FI" sz="1000">
              <a:latin typeface="Arial" panose="020B0604020202020204" pitchFamily="34" charset="0"/>
              <a:cs typeface="Arial" panose="020B0604020202020204" pitchFamily="34" charset="0"/>
            </a:rPr>
            <a:t>OHJE: Tällaisia</a:t>
          </a:r>
          <a:r>
            <a:rPr lang="fi-FI" sz="1000" baseline="0">
              <a:latin typeface="Arial" panose="020B0604020202020204" pitchFamily="34" charset="0"/>
              <a:cs typeface="Arial" panose="020B0604020202020204" pitchFamily="34" charset="0"/>
            </a:rPr>
            <a:t> välilehtiä laaditaan niin monta kuin on muutoksia. Alla oleva lista on esimerkki erilaisista potentiaalisista hyödyistä, jotka tulee valita mallinnettavaksi ja täydentää tapauskohtaisesti. Lista ei ole kattava vaan esimerkinomainen ja rivejä voi muuttaa/poistaa/lisätä konsolidointitapauksesta riippuen. Huomioitavaa on myös, että osalle laadullisista hyötyesimerkeistä on laskettavissa euromääräinen hyötyarvio.</a:t>
          </a:r>
        </a:p>
        <a:p>
          <a:pPr algn="l"/>
          <a:r>
            <a:rPr lang="fi-FI" sz="1000" baseline="0">
              <a:latin typeface="Arial" panose="020B0604020202020204" pitchFamily="34" charset="0"/>
              <a:cs typeface="Arial" panose="020B0604020202020204" pitchFamily="34" charset="0"/>
            </a:rPr>
            <a:t>Hyötyjen realisoitumisajankohtaa voi säätää joko tältä välilehdeltä tai muuttamalla prosenttimääriä hyötyjen yhteenveto -välilehdellä.</a:t>
          </a:r>
          <a:endParaRPr lang="fi-FI" sz="1000">
            <a:latin typeface="Arial" panose="020B0604020202020204" pitchFamily="34" charset="0"/>
            <a:cs typeface="Arial" panose="020B0604020202020204" pitchFamily="34" charset="0"/>
          </a:endParaRPr>
        </a:p>
      </xdr:txBody>
    </xdr:sp>
    <xdr:clientData/>
  </xdr:twoCellAnchor>
</xdr:wsDr>
</file>

<file path=xl/drawings/drawing33.xml><?xml version="1.0" encoding="utf-8"?>
<xdr:wsDr xmlns:xdr="http://schemas.openxmlformats.org/drawingml/2006/spreadsheetDrawing" xmlns:a="http://schemas.openxmlformats.org/drawingml/2006/main">
  <xdr:twoCellAnchor>
    <xdr:from>
      <xdr:col>2</xdr:col>
      <xdr:colOff>726282</xdr:colOff>
      <xdr:row>1</xdr:row>
      <xdr:rowOff>47625</xdr:rowOff>
    </xdr:from>
    <xdr:to>
      <xdr:col>6</xdr:col>
      <xdr:colOff>368210</xdr:colOff>
      <xdr:row>5</xdr:row>
      <xdr:rowOff>142875</xdr:rowOff>
    </xdr:to>
    <xdr:sp macro="" textlink="">
      <xdr:nvSpPr>
        <xdr:cNvPr id="3" name="Rectangular Callout 2">
          <a:extLst>
            <a:ext uri="{FF2B5EF4-FFF2-40B4-BE49-F238E27FC236}">
              <a16:creationId xmlns:a16="http://schemas.microsoft.com/office/drawing/2014/main" id="{00000000-0008-0000-2200-000003000000}"/>
            </a:ext>
          </a:extLst>
        </xdr:cNvPr>
        <xdr:cNvSpPr/>
      </xdr:nvSpPr>
      <xdr:spPr>
        <a:xfrm>
          <a:off x="4262438" y="273844"/>
          <a:ext cx="7678647" cy="857250"/>
        </a:xfrm>
        <a:prstGeom prst="wedgeRectCallout">
          <a:avLst>
            <a:gd name="adj1" fmla="val -58609"/>
            <a:gd name="adj2" fmla="val 15560"/>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lang="fi-FI" sz="1000">
              <a:latin typeface="Arial" panose="020B0604020202020204" pitchFamily="34" charset="0"/>
              <a:cs typeface="Arial" panose="020B0604020202020204" pitchFamily="34" charset="0"/>
            </a:rPr>
            <a:t>OHJE: Tällaisia</a:t>
          </a:r>
          <a:r>
            <a:rPr lang="fi-FI" sz="1000" baseline="0">
              <a:latin typeface="Arial" panose="020B0604020202020204" pitchFamily="34" charset="0"/>
              <a:cs typeface="Arial" panose="020B0604020202020204" pitchFamily="34" charset="0"/>
            </a:rPr>
            <a:t> välilehtiä laaditaan niin monta kuin on muutoksia. Alla oleva lista on esimerkki erilaisista potentiaalisista hyödyistä, jotka tulee valita mallinnettavaksi ja täydentää tapauskohtaisesti. Lista ei ole kattava vaan esimerkinomainen ja rivejä voi muuttaa/poistaa/lisätä konsolidointitapauksesta riippuen. Huomioitavaa on myös, että osalle laadullisista hyötyesimerkeistä on laskettavissa euromääräinen hyötyarvio.</a:t>
          </a:r>
        </a:p>
        <a:p>
          <a:pPr algn="l"/>
          <a:r>
            <a:rPr lang="fi-FI" sz="1000" baseline="0">
              <a:latin typeface="Arial" panose="020B0604020202020204" pitchFamily="34" charset="0"/>
              <a:cs typeface="Arial" panose="020B0604020202020204" pitchFamily="34" charset="0"/>
            </a:rPr>
            <a:t>Hyötyjen realisoitumisajankohtaa voi säätää joko tältä välilehdeltä tai muuttamalla prosenttimääriä hyötyjen yhteenveto -välilehdellä.</a:t>
          </a:r>
          <a:endParaRPr lang="fi-FI" sz="1000">
            <a:latin typeface="Arial" panose="020B0604020202020204" pitchFamily="34" charset="0"/>
            <a:cs typeface="Arial" panose="020B0604020202020204" pitchFamily="34" charset="0"/>
          </a:endParaRPr>
        </a:p>
      </xdr:txBody>
    </xdr:sp>
    <xdr:clientData/>
  </xdr:twoCellAnchor>
</xdr:wsDr>
</file>

<file path=xl/drawings/drawing34.xml><?xml version="1.0" encoding="utf-8"?>
<xdr:wsDr xmlns:xdr="http://schemas.openxmlformats.org/drawingml/2006/spreadsheetDrawing" xmlns:a="http://schemas.openxmlformats.org/drawingml/2006/main">
  <xdr:twoCellAnchor>
    <xdr:from>
      <xdr:col>2</xdr:col>
      <xdr:colOff>738188</xdr:colOff>
      <xdr:row>1</xdr:row>
      <xdr:rowOff>95250</xdr:rowOff>
    </xdr:from>
    <xdr:to>
      <xdr:col>6</xdr:col>
      <xdr:colOff>380116</xdr:colOff>
      <xdr:row>6</xdr:row>
      <xdr:rowOff>0</xdr:rowOff>
    </xdr:to>
    <xdr:sp macro="" textlink="">
      <xdr:nvSpPr>
        <xdr:cNvPr id="3" name="Rectangular Callout 2">
          <a:extLst>
            <a:ext uri="{FF2B5EF4-FFF2-40B4-BE49-F238E27FC236}">
              <a16:creationId xmlns:a16="http://schemas.microsoft.com/office/drawing/2014/main" id="{00000000-0008-0000-2300-000003000000}"/>
            </a:ext>
          </a:extLst>
        </xdr:cNvPr>
        <xdr:cNvSpPr/>
      </xdr:nvSpPr>
      <xdr:spPr>
        <a:xfrm>
          <a:off x="4274344" y="321469"/>
          <a:ext cx="7678647" cy="857250"/>
        </a:xfrm>
        <a:prstGeom prst="wedgeRectCallout">
          <a:avLst>
            <a:gd name="adj1" fmla="val -58609"/>
            <a:gd name="adj2" fmla="val 15560"/>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lang="fi-FI" sz="1000">
              <a:latin typeface="Arial" panose="020B0604020202020204" pitchFamily="34" charset="0"/>
              <a:cs typeface="Arial" panose="020B0604020202020204" pitchFamily="34" charset="0"/>
            </a:rPr>
            <a:t>OHJE: Tällaisia</a:t>
          </a:r>
          <a:r>
            <a:rPr lang="fi-FI" sz="1000" baseline="0">
              <a:latin typeface="Arial" panose="020B0604020202020204" pitchFamily="34" charset="0"/>
              <a:cs typeface="Arial" panose="020B0604020202020204" pitchFamily="34" charset="0"/>
            </a:rPr>
            <a:t> välilehtiä laaditaan niin monta kuin on muutoksia. Alla oleva lista on esimerkki erilaisista potentiaalisista hyödyistä, jotka tulee valita mallinnettavaksi ja täydentää tapauskohtaisesti. Lista ei ole kattava vaan esimerkinomainen ja rivejä voi muuttaa/poistaa/lisätä konsolidointitapauksesta riippuen. Huomioitavaa on myös, että osalle laadullisista hyötyesimerkeistä on laskettavissa euromääräinen hyötyarvio.</a:t>
          </a:r>
        </a:p>
        <a:p>
          <a:pPr algn="l"/>
          <a:r>
            <a:rPr lang="fi-FI" sz="1000" baseline="0">
              <a:latin typeface="Arial" panose="020B0604020202020204" pitchFamily="34" charset="0"/>
              <a:cs typeface="Arial" panose="020B0604020202020204" pitchFamily="34" charset="0"/>
            </a:rPr>
            <a:t>Hyötyjen realisoitumisajankohtaa voi säätää joko tältä välilehdeltä tai muuttamalla prosenttimääriä hyötyjen yhteenveto -välilehdellä.</a:t>
          </a:r>
          <a:endParaRPr lang="fi-FI" sz="1000">
            <a:latin typeface="Arial" panose="020B0604020202020204" pitchFamily="34" charset="0"/>
            <a:cs typeface="Arial" panose="020B0604020202020204" pitchFamily="34" charset="0"/>
          </a:endParaRPr>
        </a:p>
      </xdr:txBody>
    </xdr:sp>
    <xdr:clientData/>
  </xdr:twoCellAnchor>
</xdr:wsDr>
</file>

<file path=xl/drawings/drawing35.xml><?xml version="1.0" encoding="utf-8"?>
<xdr:wsDr xmlns:xdr="http://schemas.openxmlformats.org/drawingml/2006/spreadsheetDrawing" xmlns:a="http://schemas.openxmlformats.org/drawingml/2006/main">
  <xdr:twoCellAnchor>
    <xdr:from>
      <xdr:col>2</xdr:col>
      <xdr:colOff>702469</xdr:colOff>
      <xdr:row>1</xdr:row>
      <xdr:rowOff>83343</xdr:rowOff>
    </xdr:from>
    <xdr:to>
      <xdr:col>6</xdr:col>
      <xdr:colOff>344397</xdr:colOff>
      <xdr:row>5</xdr:row>
      <xdr:rowOff>178593</xdr:rowOff>
    </xdr:to>
    <xdr:sp macro="" textlink="">
      <xdr:nvSpPr>
        <xdr:cNvPr id="3" name="Rectangular Callout 2">
          <a:extLst>
            <a:ext uri="{FF2B5EF4-FFF2-40B4-BE49-F238E27FC236}">
              <a16:creationId xmlns:a16="http://schemas.microsoft.com/office/drawing/2014/main" id="{00000000-0008-0000-2400-000003000000}"/>
            </a:ext>
          </a:extLst>
        </xdr:cNvPr>
        <xdr:cNvSpPr/>
      </xdr:nvSpPr>
      <xdr:spPr>
        <a:xfrm>
          <a:off x="4238625" y="309562"/>
          <a:ext cx="7678647" cy="857250"/>
        </a:xfrm>
        <a:prstGeom prst="wedgeRectCallout">
          <a:avLst>
            <a:gd name="adj1" fmla="val -58609"/>
            <a:gd name="adj2" fmla="val 15560"/>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lang="fi-FI" sz="1000">
              <a:latin typeface="Arial" panose="020B0604020202020204" pitchFamily="34" charset="0"/>
              <a:cs typeface="Arial" panose="020B0604020202020204" pitchFamily="34" charset="0"/>
            </a:rPr>
            <a:t>OHJE: Tällaisia</a:t>
          </a:r>
          <a:r>
            <a:rPr lang="fi-FI" sz="1000" baseline="0">
              <a:latin typeface="Arial" panose="020B0604020202020204" pitchFamily="34" charset="0"/>
              <a:cs typeface="Arial" panose="020B0604020202020204" pitchFamily="34" charset="0"/>
            </a:rPr>
            <a:t> välilehtiä laaditaan niin monta kuin on muutoksia. Alla oleva lista on esimerkki erilaisista potentiaalisista hyödyistä, jotka tulee valita mallinnettavaksi ja täydentää tapauskohtaisesti. Lista ei ole kattava vaan esimerkinomainen ja rivejä voi muuttaa/poistaa/lisätä konsolidointitapauksesta riippuen. Huomioitavaa on myös, että osalle laadullisista hyötyesimerkeistä on laskettavissa euromääräinen hyötyarvio.</a:t>
          </a:r>
        </a:p>
        <a:p>
          <a:pPr algn="l"/>
          <a:r>
            <a:rPr lang="fi-FI" sz="1000" baseline="0">
              <a:latin typeface="Arial" panose="020B0604020202020204" pitchFamily="34" charset="0"/>
              <a:cs typeface="Arial" panose="020B0604020202020204" pitchFamily="34" charset="0"/>
            </a:rPr>
            <a:t>Hyötyjen realisoitumisajankohtaa voi säätää joko tältä välilehdeltä tai muuttamalla prosenttimääriä hyötyjen yhteenveto -välilehdellä.</a:t>
          </a:r>
          <a:endParaRPr lang="fi-FI" sz="1000">
            <a:latin typeface="Arial" panose="020B0604020202020204" pitchFamily="34" charset="0"/>
            <a:cs typeface="Arial" panose="020B0604020202020204" pitchFamily="34" charset="0"/>
          </a:endParaRPr>
        </a:p>
      </xdr:txBody>
    </xdr:sp>
    <xdr:clientData/>
  </xdr:twoCellAnchor>
</xdr:wsDr>
</file>

<file path=xl/drawings/drawing36.xml><?xml version="1.0" encoding="utf-8"?>
<xdr:wsDr xmlns:xdr="http://schemas.openxmlformats.org/drawingml/2006/spreadsheetDrawing" xmlns:a="http://schemas.openxmlformats.org/drawingml/2006/main">
  <xdr:twoCellAnchor>
    <xdr:from>
      <xdr:col>2</xdr:col>
      <xdr:colOff>690563</xdr:colOff>
      <xdr:row>1</xdr:row>
      <xdr:rowOff>95250</xdr:rowOff>
    </xdr:from>
    <xdr:to>
      <xdr:col>6</xdr:col>
      <xdr:colOff>332491</xdr:colOff>
      <xdr:row>6</xdr:row>
      <xdr:rowOff>0</xdr:rowOff>
    </xdr:to>
    <xdr:sp macro="" textlink="">
      <xdr:nvSpPr>
        <xdr:cNvPr id="3" name="Rectangular Callout 2">
          <a:extLst>
            <a:ext uri="{FF2B5EF4-FFF2-40B4-BE49-F238E27FC236}">
              <a16:creationId xmlns:a16="http://schemas.microsoft.com/office/drawing/2014/main" id="{00000000-0008-0000-2500-000003000000}"/>
            </a:ext>
          </a:extLst>
        </xdr:cNvPr>
        <xdr:cNvSpPr/>
      </xdr:nvSpPr>
      <xdr:spPr>
        <a:xfrm>
          <a:off x="4226719" y="321469"/>
          <a:ext cx="7678647" cy="857250"/>
        </a:xfrm>
        <a:prstGeom prst="wedgeRectCallout">
          <a:avLst>
            <a:gd name="adj1" fmla="val -58609"/>
            <a:gd name="adj2" fmla="val 15560"/>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lang="fi-FI" sz="1000">
              <a:latin typeface="Arial" panose="020B0604020202020204" pitchFamily="34" charset="0"/>
              <a:cs typeface="Arial" panose="020B0604020202020204" pitchFamily="34" charset="0"/>
            </a:rPr>
            <a:t>OHJE: Tällaisia</a:t>
          </a:r>
          <a:r>
            <a:rPr lang="fi-FI" sz="1000" baseline="0">
              <a:latin typeface="Arial" panose="020B0604020202020204" pitchFamily="34" charset="0"/>
              <a:cs typeface="Arial" panose="020B0604020202020204" pitchFamily="34" charset="0"/>
            </a:rPr>
            <a:t> välilehtiä laaditaan niin monta kuin on muutoksia. Alla oleva lista on esimerkki erilaisista potentiaalisista hyödyistä, jotka tulee valita mallinnettavaksi ja täydentää tapauskohtaisesti. Lista ei ole kattava vaan esimerkinomainen ja rivejä voi muuttaa/poistaa/lisätä konsolidointitapauksesta riippuen. Huomioitavaa on myös, että osalle laadullisista hyötyesimerkeistä on laskettavissa euromääräinen hyötyarvio.</a:t>
          </a:r>
        </a:p>
        <a:p>
          <a:pPr algn="l"/>
          <a:r>
            <a:rPr lang="fi-FI" sz="1000" baseline="0">
              <a:latin typeface="Arial" panose="020B0604020202020204" pitchFamily="34" charset="0"/>
              <a:cs typeface="Arial" panose="020B0604020202020204" pitchFamily="34" charset="0"/>
            </a:rPr>
            <a:t>Hyötyjen realisoitumisajankohtaa voi säätää joko tältä välilehdeltä tai muuttamalla prosenttimääriä hyötyjen yhteenveto -välilehdellä.</a:t>
          </a:r>
          <a:endParaRPr lang="fi-FI" sz="1000">
            <a:latin typeface="Arial" panose="020B0604020202020204" pitchFamily="34" charset="0"/>
            <a:cs typeface="Arial" panose="020B0604020202020204" pitchFamily="34" charset="0"/>
          </a:endParaRPr>
        </a:p>
      </xdr:txBody>
    </xdr:sp>
    <xdr:clientData/>
  </xdr:twoCellAnchor>
</xdr:wsDr>
</file>

<file path=xl/drawings/drawing37.xml><?xml version="1.0" encoding="utf-8"?>
<xdr:wsDr xmlns:xdr="http://schemas.openxmlformats.org/drawingml/2006/spreadsheetDrawing" xmlns:a="http://schemas.openxmlformats.org/drawingml/2006/main">
  <xdr:twoCellAnchor>
    <xdr:from>
      <xdr:col>2</xdr:col>
      <xdr:colOff>738189</xdr:colOff>
      <xdr:row>1</xdr:row>
      <xdr:rowOff>95250</xdr:rowOff>
    </xdr:from>
    <xdr:to>
      <xdr:col>6</xdr:col>
      <xdr:colOff>380117</xdr:colOff>
      <xdr:row>6</xdr:row>
      <xdr:rowOff>0</xdr:rowOff>
    </xdr:to>
    <xdr:sp macro="" textlink="">
      <xdr:nvSpPr>
        <xdr:cNvPr id="3" name="Rectangular Callout 2">
          <a:extLst>
            <a:ext uri="{FF2B5EF4-FFF2-40B4-BE49-F238E27FC236}">
              <a16:creationId xmlns:a16="http://schemas.microsoft.com/office/drawing/2014/main" id="{00000000-0008-0000-2600-000003000000}"/>
            </a:ext>
          </a:extLst>
        </xdr:cNvPr>
        <xdr:cNvSpPr/>
      </xdr:nvSpPr>
      <xdr:spPr>
        <a:xfrm>
          <a:off x="4274345" y="321469"/>
          <a:ext cx="7678647" cy="857250"/>
        </a:xfrm>
        <a:prstGeom prst="wedgeRectCallout">
          <a:avLst>
            <a:gd name="adj1" fmla="val -58609"/>
            <a:gd name="adj2" fmla="val 15560"/>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lang="fi-FI" sz="1000">
              <a:latin typeface="Arial" panose="020B0604020202020204" pitchFamily="34" charset="0"/>
              <a:cs typeface="Arial" panose="020B0604020202020204" pitchFamily="34" charset="0"/>
            </a:rPr>
            <a:t>OHJE: Tällaisia</a:t>
          </a:r>
          <a:r>
            <a:rPr lang="fi-FI" sz="1000" baseline="0">
              <a:latin typeface="Arial" panose="020B0604020202020204" pitchFamily="34" charset="0"/>
              <a:cs typeface="Arial" panose="020B0604020202020204" pitchFamily="34" charset="0"/>
            </a:rPr>
            <a:t> välilehtiä laaditaan niin monta kuin on muutoksia. Alla oleva lista on esimerkki erilaisista potentiaalisista hyödyistä, jotka tulee valita mallinnettavaksi ja täydentää tapauskohtaisesti. Lista ei ole kattava vaan esimerkinomainen ja rivejä voi muuttaa/poistaa/lisätä konsolidointitapauksesta riippuen. Huomioitavaa on myös, että osalle laadullisista hyötyesimerkeistä on laskettavissa euromääräinen hyötyarvio.</a:t>
          </a:r>
        </a:p>
        <a:p>
          <a:pPr algn="l"/>
          <a:r>
            <a:rPr lang="fi-FI" sz="1000" baseline="0">
              <a:latin typeface="Arial" panose="020B0604020202020204" pitchFamily="34" charset="0"/>
              <a:cs typeface="Arial" panose="020B0604020202020204" pitchFamily="34" charset="0"/>
            </a:rPr>
            <a:t>Hyötyjen realisoitumisajankohtaa voi säätää joko tältä välilehdeltä tai muuttamalla prosenttimääriä hyötyjen yhteenveto -välilehdellä.</a:t>
          </a:r>
          <a:endParaRPr lang="fi-FI" sz="1000">
            <a:latin typeface="Arial" panose="020B0604020202020204" pitchFamily="34" charset="0"/>
            <a:cs typeface="Arial" panose="020B0604020202020204" pitchFamily="34" charset="0"/>
          </a:endParaRPr>
        </a:p>
      </xdr:txBody>
    </xdr:sp>
    <xdr:clientData/>
  </xdr:twoCellAnchor>
</xdr:wsDr>
</file>

<file path=xl/drawings/drawing38.xml><?xml version="1.0" encoding="utf-8"?>
<xdr:wsDr xmlns:xdr="http://schemas.openxmlformats.org/drawingml/2006/spreadsheetDrawing" xmlns:a="http://schemas.openxmlformats.org/drawingml/2006/main">
  <xdr:twoCellAnchor>
    <xdr:from>
      <xdr:col>6</xdr:col>
      <xdr:colOff>169333</xdr:colOff>
      <xdr:row>14</xdr:row>
      <xdr:rowOff>63500</xdr:rowOff>
    </xdr:from>
    <xdr:to>
      <xdr:col>11</xdr:col>
      <xdr:colOff>513730</xdr:colOff>
      <xdr:row>20</xdr:row>
      <xdr:rowOff>0</xdr:rowOff>
    </xdr:to>
    <xdr:sp macro="" textlink="">
      <xdr:nvSpPr>
        <xdr:cNvPr id="2" name="Rectangular Callout 1">
          <a:extLst>
            <a:ext uri="{FF2B5EF4-FFF2-40B4-BE49-F238E27FC236}">
              <a16:creationId xmlns:a16="http://schemas.microsoft.com/office/drawing/2014/main" id="{00000000-0008-0000-2700-000002000000}"/>
            </a:ext>
          </a:extLst>
        </xdr:cNvPr>
        <xdr:cNvSpPr/>
      </xdr:nvSpPr>
      <xdr:spPr>
        <a:xfrm>
          <a:off x="8646583" y="2465917"/>
          <a:ext cx="7678647" cy="973666"/>
        </a:xfrm>
        <a:prstGeom prst="wedgeRectCallout">
          <a:avLst>
            <a:gd name="adj1" fmla="val -58609"/>
            <a:gd name="adj2" fmla="val 15560"/>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lang="fi-FI" sz="1000">
              <a:latin typeface="Arial" panose="020B0604020202020204" pitchFamily="34" charset="0"/>
              <a:cs typeface="Arial" panose="020B0604020202020204" pitchFamily="34" charset="0"/>
            </a:rPr>
            <a:t>OHJE: Tälle välilehdelle kerätään parametrit, joita käytetään hyötyjen laskennassa.</a:t>
          </a:r>
          <a:r>
            <a:rPr lang="fi-FI" sz="1000" baseline="0">
              <a:latin typeface="Arial" panose="020B0604020202020204" pitchFamily="34" charset="0"/>
              <a:cs typeface="Arial" panose="020B0604020202020204" pitchFamily="34" charset="0"/>
            </a:rPr>
            <a:t> Koska nämä parametrit perustuvat oletuksiin, voidaan niitä tarpeen vaatiessa revisioida nopeasti koko laskelman osalta.</a:t>
          </a:r>
        </a:p>
        <a:p>
          <a:pPr marL="0" marR="0" lvl="0" indent="0" algn="l" defTabSz="914400" rtl="0" eaLnBrk="1" fontAlgn="auto" latinLnBrk="0" hangingPunct="1">
            <a:lnSpc>
              <a:spcPct val="100000"/>
            </a:lnSpc>
            <a:spcBef>
              <a:spcPts val="0"/>
            </a:spcBef>
            <a:spcAft>
              <a:spcPts val="0"/>
            </a:spcAft>
            <a:buClrTx/>
            <a:buSzTx/>
            <a:buFontTx/>
            <a:buNone/>
            <a:tabLst/>
            <a:defRPr/>
          </a:pPr>
          <a:r>
            <a:rPr lang="fi-FI" sz="1100" baseline="0">
              <a:solidFill>
                <a:schemeClr val="dk1"/>
              </a:solidFill>
              <a:effectLst/>
              <a:latin typeface="Arial" panose="020B0604020202020204" pitchFamily="34" charset="0"/>
              <a:ea typeface="+mn-ea"/>
              <a:cs typeface="Arial" panose="020B0604020202020204" pitchFamily="34" charset="0"/>
            </a:rPr>
            <a:t>HUOM. </a:t>
          </a:r>
          <a:r>
            <a:rPr lang="fi-FI" sz="1100" b="0">
              <a:solidFill>
                <a:schemeClr val="dk1"/>
              </a:solidFill>
              <a:effectLst/>
              <a:latin typeface="Arial" panose="020B0604020202020204" pitchFamily="34" charset="0"/>
              <a:ea typeface="+mn-ea"/>
              <a:cs typeface="Arial" panose="020B0604020202020204" pitchFamily="34" charset="0"/>
            </a:rPr>
            <a:t>hyötyjä ei</a:t>
          </a:r>
          <a:r>
            <a:rPr lang="fi-FI" sz="1100" b="0" baseline="0">
              <a:solidFill>
                <a:schemeClr val="dk1"/>
              </a:solidFill>
              <a:effectLst/>
              <a:latin typeface="Arial" panose="020B0604020202020204" pitchFamily="34" charset="0"/>
              <a:ea typeface="+mn-ea"/>
              <a:cs typeface="Arial" panose="020B0604020202020204" pitchFamily="34" charset="0"/>
            </a:rPr>
            <a:t> tulisi sellaisenaan verrata nykytoimintaan ja nykykustannuksiin</a:t>
          </a:r>
          <a:r>
            <a:rPr lang="fi-FI" sz="1100" b="0">
              <a:solidFill>
                <a:schemeClr val="dk1"/>
              </a:solidFill>
              <a:effectLst/>
              <a:latin typeface="Arial" panose="020B0604020202020204" pitchFamily="34" charset="0"/>
              <a:ea typeface="+mn-ea"/>
              <a:cs typeface="Arial" panose="020B0604020202020204" pitchFamily="34" charset="0"/>
            </a:rPr>
            <a:t> vaan vaihtoehtoisiin tuleviin kustannuksiin nykyjärjestelmillä jatkettaessa sote-uudistuksen toteutuessa. Mikäli</a:t>
          </a:r>
          <a:r>
            <a:rPr lang="fi-FI" sz="1100" b="0" baseline="0">
              <a:solidFill>
                <a:schemeClr val="dk1"/>
              </a:solidFill>
              <a:effectLst/>
              <a:latin typeface="Arial" panose="020B0604020202020204" pitchFamily="34" charset="0"/>
              <a:ea typeface="+mn-ea"/>
              <a:cs typeface="Arial" panose="020B0604020202020204" pitchFamily="34" charset="0"/>
            </a:rPr>
            <a:t> toiminta maakunnan sisällä on jo hyvin keskitetty esim. kuntayhtmyän tai alueellisen asiakaskunnan myötä, hyödyt kokonaisuudessaan voivat olla pienemmät.</a:t>
          </a:r>
          <a:endParaRPr lang="fi-FI" sz="1000">
            <a:effectLst/>
            <a:latin typeface="Arial" panose="020B0604020202020204" pitchFamily="34" charset="0"/>
            <a:cs typeface="Arial" panose="020B0604020202020204" pitchFamily="34" charset="0"/>
          </a:endParaRPr>
        </a:p>
        <a:p>
          <a:pPr algn="l"/>
          <a:endParaRPr lang="fi-FI" sz="1000">
            <a:latin typeface="Arial" panose="020B0604020202020204" pitchFamily="34" charset="0"/>
            <a:cs typeface="Arial" panose="020B0604020202020204" pitchFamily="34"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2.xml"/><Relationship Id="rId1" Type="http://schemas.openxmlformats.org/officeDocument/2006/relationships/printerSettings" Target="../printerSettings/printerSettings14.bin"/><Relationship Id="rId4" Type="http://schemas.openxmlformats.org/officeDocument/2006/relationships/comments" Target="../comments2.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5.xml"/><Relationship Id="rId1" Type="http://schemas.openxmlformats.org/officeDocument/2006/relationships/printerSettings" Target="../printerSettings/printerSettings17.bin"/><Relationship Id="rId4" Type="http://schemas.openxmlformats.org/officeDocument/2006/relationships/comments" Target="../comments3.xm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16.xml"/><Relationship Id="rId1" Type="http://schemas.openxmlformats.org/officeDocument/2006/relationships/printerSettings" Target="../printerSettings/printerSettings18.bin"/><Relationship Id="rId4" Type="http://schemas.openxmlformats.org/officeDocument/2006/relationships/comments" Target="../comments4.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17.xml"/><Relationship Id="rId1" Type="http://schemas.openxmlformats.org/officeDocument/2006/relationships/printerSettings" Target="../printerSettings/printerSettings19.bin"/><Relationship Id="rId4" Type="http://schemas.openxmlformats.org/officeDocument/2006/relationships/comments" Target="../comments5.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8.xml"/><Relationship Id="rId1" Type="http://schemas.openxmlformats.org/officeDocument/2006/relationships/printerSettings" Target="../printerSettings/printerSettings20.bin"/><Relationship Id="rId4" Type="http://schemas.openxmlformats.org/officeDocument/2006/relationships/comments" Target="../comments6.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9.x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2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21.xml"/><Relationship Id="rId1" Type="http://schemas.openxmlformats.org/officeDocument/2006/relationships/printerSettings" Target="../printerSettings/printerSettings23.bin"/><Relationship Id="rId4" Type="http://schemas.openxmlformats.org/officeDocument/2006/relationships/comments" Target="../comments9.xml"/></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22.xml"/><Relationship Id="rId1" Type="http://schemas.openxmlformats.org/officeDocument/2006/relationships/printerSettings" Target="../printerSettings/printerSettings24.bin"/><Relationship Id="rId4" Type="http://schemas.openxmlformats.org/officeDocument/2006/relationships/comments" Target="../comments10.xml"/></Relationships>
</file>

<file path=xl/worksheets/_rels/sheet25.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23.xml"/><Relationship Id="rId1" Type="http://schemas.openxmlformats.org/officeDocument/2006/relationships/printerSettings" Target="../printerSettings/printerSettings25.bin"/><Relationship Id="rId4" Type="http://schemas.openxmlformats.org/officeDocument/2006/relationships/comments" Target="../comments11.xml"/></Relationships>
</file>

<file path=xl/worksheets/_rels/sheet26.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24.xml"/><Relationship Id="rId1" Type="http://schemas.openxmlformats.org/officeDocument/2006/relationships/printerSettings" Target="../printerSettings/printerSettings26.bin"/><Relationship Id="rId4" Type="http://schemas.openxmlformats.org/officeDocument/2006/relationships/comments" Target="../comments12.xml"/></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26.xml"/><Relationship Id="rId1" Type="http://schemas.openxmlformats.org/officeDocument/2006/relationships/printerSettings" Target="../printerSettings/printerSettings28.bin"/><Relationship Id="rId4" Type="http://schemas.openxmlformats.org/officeDocument/2006/relationships/comments" Target="../comments13.xml"/></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29.xml"/><Relationship Id="rId1" Type="http://schemas.openxmlformats.org/officeDocument/2006/relationships/printerSettings" Target="../printerSettings/printerSettings31.bin"/><Relationship Id="rId4" Type="http://schemas.openxmlformats.org/officeDocument/2006/relationships/comments" Target="../comments14.xml"/></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30.xml"/></Relationships>
</file>

<file path=xl/worksheets/_rels/sheet33.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31.xml"/><Relationship Id="rId1" Type="http://schemas.openxmlformats.org/officeDocument/2006/relationships/printerSettings" Target="../printerSettings/printerSettings32.bin"/><Relationship Id="rId4" Type="http://schemas.openxmlformats.org/officeDocument/2006/relationships/comments" Target="../comments15.xml"/></Relationships>
</file>

<file path=xl/worksheets/_rels/sheet34.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32.xml"/><Relationship Id="rId1" Type="http://schemas.openxmlformats.org/officeDocument/2006/relationships/printerSettings" Target="../printerSettings/printerSettings33.bin"/><Relationship Id="rId4" Type="http://schemas.openxmlformats.org/officeDocument/2006/relationships/comments" Target="../comments16.xml"/></Relationships>
</file>

<file path=xl/worksheets/_rels/sheet35.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33.xml"/><Relationship Id="rId1" Type="http://schemas.openxmlformats.org/officeDocument/2006/relationships/printerSettings" Target="../printerSettings/printerSettings34.bin"/><Relationship Id="rId4" Type="http://schemas.openxmlformats.org/officeDocument/2006/relationships/comments" Target="../comments17.xml"/></Relationships>
</file>

<file path=xl/worksheets/_rels/sheet36.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drawing" Target="../drawings/drawing34.xml"/><Relationship Id="rId1" Type="http://schemas.openxmlformats.org/officeDocument/2006/relationships/printerSettings" Target="../printerSettings/printerSettings35.bin"/><Relationship Id="rId4" Type="http://schemas.openxmlformats.org/officeDocument/2006/relationships/comments" Target="../comments18.xml"/></Relationships>
</file>

<file path=xl/worksheets/_rels/sheet37.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drawing" Target="../drawings/drawing35.xml"/><Relationship Id="rId1" Type="http://schemas.openxmlformats.org/officeDocument/2006/relationships/printerSettings" Target="../printerSettings/printerSettings36.bin"/><Relationship Id="rId4" Type="http://schemas.openxmlformats.org/officeDocument/2006/relationships/comments" Target="../comments19.xml"/></Relationships>
</file>

<file path=xl/worksheets/_rels/sheet38.xml.rels><?xml version="1.0" encoding="UTF-8" standalone="yes"?>
<Relationships xmlns="http://schemas.openxmlformats.org/package/2006/relationships"><Relationship Id="rId3" Type="http://schemas.openxmlformats.org/officeDocument/2006/relationships/vmlDrawing" Target="../drawings/vmlDrawing20.vml"/><Relationship Id="rId2" Type="http://schemas.openxmlformats.org/officeDocument/2006/relationships/drawing" Target="../drawings/drawing36.xml"/><Relationship Id="rId1" Type="http://schemas.openxmlformats.org/officeDocument/2006/relationships/printerSettings" Target="../printerSettings/printerSettings37.bin"/><Relationship Id="rId4" Type="http://schemas.openxmlformats.org/officeDocument/2006/relationships/comments" Target="../comments20.xml"/></Relationships>
</file>

<file path=xl/worksheets/_rels/sheet39.xml.rels><?xml version="1.0" encoding="UTF-8" standalone="yes"?>
<Relationships xmlns="http://schemas.openxmlformats.org/package/2006/relationships"><Relationship Id="rId3" Type="http://schemas.openxmlformats.org/officeDocument/2006/relationships/vmlDrawing" Target="../drawings/vmlDrawing21.vml"/><Relationship Id="rId2" Type="http://schemas.openxmlformats.org/officeDocument/2006/relationships/drawing" Target="../drawings/drawing37.xml"/><Relationship Id="rId1" Type="http://schemas.openxmlformats.org/officeDocument/2006/relationships/printerSettings" Target="../printerSettings/printerSettings38.bin"/><Relationship Id="rId4" Type="http://schemas.openxmlformats.org/officeDocument/2006/relationships/comments" Target="../comments21.xml"/></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sheetPr>
  <dimension ref="B3:C22"/>
  <sheetViews>
    <sheetView tabSelected="1" topLeftCell="A16" zoomScaleNormal="100" workbookViewId="0">
      <selection activeCell="B22" sqref="B22:C22"/>
    </sheetView>
  </sheetViews>
  <sheetFormatPr defaultRowHeight="14.5" x14ac:dyDescent="0.35"/>
  <cols>
    <col min="2" max="2" width="35.26953125" customWidth="1"/>
    <col min="3" max="3" width="64.7265625" customWidth="1"/>
  </cols>
  <sheetData>
    <row r="3" spans="2:3" ht="18.5" x14ac:dyDescent="0.45">
      <c r="B3" s="95" t="s">
        <v>96</v>
      </c>
    </row>
    <row r="5" spans="2:3" x14ac:dyDescent="0.35">
      <c r="B5" s="71" t="s">
        <v>97</v>
      </c>
    </row>
    <row r="7" spans="2:3" x14ac:dyDescent="0.35">
      <c r="B7" s="96" t="s">
        <v>98</v>
      </c>
      <c r="C7" s="96" t="s">
        <v>99</v>
      </c>
    </row>
    <row r="8" spans="2:3" ht="29" x14ac:dyDescent="0.35">
      <c r="B8" s="97" t="s">
        <v>333</v>
      </c>
      <c r="C8" s="70" t="s">
        <v>100</v>
      </c>
    </row>
    <row r="9" spans="2:3" ht="29" x14ac:dyDescent="0.35">
      <c r="B9" s="97" t="s">
        <v>334</v>
      </c>
      <c r="C9" s="70" t="s">
        <v>355</v>
      </c>
    </row>
    <row r="10" spans="2:3" ht="29" x14ac:dyDescent="0.35">
      <c r="B10" s="97" t="s">
        <v>335</v>
      </c>
      <c r="C10" s="70" t="s">
        <v>356</v>
      </c>
    </row>
    <row r="11" spans="2:3" s="69" customFormat="1" ht="29" x14ac:dyDescent="0.35">
      <c r="B11" s="97" t="s">
        <v>341</v>
      </c>
      <c r="C11" s="70" t="s">
        <v>357</v>
      </c>
    </row>
    <row r="12" spans="2:3" ht="29" x14ac:dyDescent="0.35">
      <c r="B12" s="223" t="s">
        <v>336</v>
      </c>
      <c r="C12" s="224" t="s">
        <v>342</v>
      </c>
    </row>
    <row r="13" spans="2:3" ht="87" x14ac:dyDescent="0.35">
      <c r="B13" s="223" t="s">
        <v>337</v>
      </c>
      <c r="C13" s="70" t="s">
        <v>346</v>
      </c>
    </row>
    <row r="14" spans="2:3" ht="29" x14ac:dyDescent="0.35">
      <c r="B14" s="223" t="s">
        <v>338</v>
      </c>
      <c r="C14" s="70" t="s">
        <v>358</v>
      </c>
    </row>
    <row r="15" spans="2:3" s="69" customFormat="1" ht="72.5" x14ac:dyDescent="0.35">
      <c r="B15" s="97" t="s">
        <v>343</v>
      </c>
      <c r="C15" s="70" t="s">
        <v>359</v>
      </c>
    </row>
    <row r="16" spans="2:3" s="69" customFormat="1" ht="29" x14ac:dyDescent="0.35">
      <c r="B16" s="97" t="s">
        <v>344</v>
      </c>
      <c r="C16" s="70" t="s">
        <v>360</v>
      </c>
    </row>
    <row r="17" spans="2:3" x14ac:dyDescent="0.35">
      <c r="B17" s="97" t="s">
        <v>339</v>
      </c>
      <c r="C17" s="70" t="s">
        <v>361</v>
      </c>
    </row>
    <row r="18" spans="2:3" s="69" customFormat="1" ht="72.5" x14ac:dyDescent="0.35">
      <c r="B18" s="97" t="s">
        <v>345</v>
      </c>
      <c r="C18" s="70" t="s">
        <v>362</v>
      </c>
    </row>
    <row r="19" spans="2:3" s="69" customFormat="1" ht="29" x14ac:dyDescent="0.35">
      <c r="B19" s="97" t="s">
        <v>352</v>
      </c>
      <c r="C19" s="70" t="s">
        <v>353</v>
      </c>
    </row>
    <row r="20" spans="2:3" ht="29" x14ac:dyDescent="0.35">
      <c r="B20" s="223" t="s">
        <v>340</v>
      </c>
      <c r="C20" s="70" t="s">
        <v>347</v>
      </c>
    </row>
    <row r="22" spans="2:3" x14ac:dyDescent="0.35">
      <c r="B22" s="230" t="s">
        <v>351</v>
      </c>
      <c r="C22" s="230"/>
    </row>
  </sheetData>
  <mergeCells count="1">
    <mergeCell ref="B22:C22"/>
  </mergeCells>
  <hyperlinks>
    <hyperlink ref="B8" location="'1. Nykyjärjestelmien kartoitus'!A1" display="1. Nykyjärjestelmien kartoitus" xr:uid="{00000000-0004-0000-0000-000000000000}"/>
    <hyperlink ref="B9" location="'2. Konsolidointien aikataulutus'!A1" display="'2. Konsolidointien aikataulutus'!A1" xr:uid="{00000000-0004-0000-0000-000001000000}"/>
    <hyperlink ref="B10" location="'3.0 Kust.-hyöty-yhteenveto Kaik'!A1" display="3.0 Kust.-hyöty-yhteenveto Kaikki'" xr:uid="{00000000-0004-0000-0000-000002000000}"/>
    <hyperlink ref="B12" location="'3.1 Järjestelmien nykykulut'!A1" display="3.1 Järjestelmien nykykulut" xr:uid="{00000000-0004-0000-0000-000003000000}"/>
    <hyperlink ref="B13" location="'3.2 Nykykulut aikajana'!A1" display="3.2 Nykykulut aikajana" xr:uid="{00000000-0004-0000-0000-000004000000}"/>
    <hyperlink ref="B14" location="'3.3. Muutoksen ja uudet kust.'!A1" display="3.3. Muutoksen ja uudet kust." xr:uid="{00000000-0004-0000-0000-000005000000}"/>
    <hyperlink ref="B17" location="'3.4 Hyödyt yhteenveto'!A1" display="3.4 Hyödyt yhteenveto" xr:uid="{00000000-0004-0000-0000-000006000000}"/>
    <hyperlink ref="B20" location="'3.5 Hyötyparametrit'!A1" display="3.5 Hyötyparametrit" xr:uid="{00000000-0004-0000-0000-000007000000}"/>
    <hyperlink ref="B11" location="'3.0.1 Kust.-hyöty-yhteenveto K1'!A1" display="3.0.1 Kust.-hyöty-yhteenveto K1" xr:uid="{00000000-0004-0000-0000-000008000000}"/>
    <hyperlink ref="B15" location="'3.3.1 Kustannukset K1'!A1" display="3.3.1 Kustannukset K1" xr:uid="{00000000-0004-0000-0000-000009000000}"/>
    <hyperlink ref="B16" location="'3.3.1 Kustannukset K1 Esimerkki'!A1" display="3.3.1 Kustannukset K1 Esimerkki" xr:uid="{00000000-0004-0000-0000-00000A000000}"/>
    <hyperlink ref="B18" location="'3.4.1 Hyödyt K1'!A1" display="3.4.1 Hyödyt K1" xr:uid="{00000000-0004-0000-0000-00000B000000}"/>
    <hyperlink ref="B19" location="'3.4.1.1 Tal.hyöty K1.1'!A1" display="3.4.1.1 Tal.hyöty K1.1" xr:uid="{00000000-0004-0000-0000-00000C000000}"/>
  </hyperlinks>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50"/>
  </sheetPr>
  <dimension ref="A1:G389"/>
  <sheetViews>
    <sheetView zoomScaleNormal="100" workbookViewId="0">
      <selection activeCell="A11" sqref="A11"/>
    </sheetView>
  </sheetViews>
  <sheetFormatPr defaultColWidth="8.81640625" defaultRowHeight="14.5" x14ac:dyDescent="0.35"/>
  <cols>
    <col min="1" max="1" width="7.453125" style="191" customWidth="1"/>
    <col min="2" max="2" width="25.81640625" style="191" customWidth="1"/>
    <col min="3" max="3" width="43.54296875" style="191" customWidth="1"/>
    <col min="4" max="4" width="25.453125" style="191" customWidth="1"/>
    <col min="5" max="5" width="22.453125" style="191" customWidth="1"/>
    <col min="6" max="16384" width="8.81640625" style="191"/>
  </cols>
  <sheetData>
    <row r="1" spans="1:7" s="98" customFormat="1" ht="18" x14ac:dyDescent="0.4">
      <c r="A1" s="98" t="s">
        <v>291</v>
      </c>
    </row>
    <row r="2" spans="1:7" s="99" customFormat="1" ht="3.65" customHeight="1" x14ac:dyDescent="0.4">
      <c r="A2" s="23"/>
      <c r="B2" s="24"/>
      <c r="C2" s="24"/>
      <c r="D2" s="24"/>
      <c r="E2" s="24"/>
      <c r="F2" s="24"/>
      <c r="G2" s="24"/>
    </row>
    <row r="3" spans="1:7" s="100" customFormat="1" ht="12.5" x14ac:dyDescent="0.25"/>
    <row r="4" spans="1:7" s="101" customFormat="1" ht="14" x14ac:dyDescent="0.3"/>
    <row r="5" spans="1:7" s="101" customFormat="1" ht="14" x14ac:dyDescent="0.3">
      <c r="A5" s="73" t="s">
        <v>292</v>
      </c>
      <c r="B5" s="72"/>
      <c r="C5" s="72"/>
      <c r="D5" s="72"/>
      <c r="E5" s="72"/>
    </row>
    <row r="6" spans="1:7" ht="52.5" customHeight="1" x14ac:dyDescent="0.35">
      <c r="A6" s="233" t="s">
        <v>348</v>
      </c>
      <c r="B6" s="233"/>
      <c r="C6" s="233"/>
      <c r="D6" s="233"/>
      <c r="E6" s="233"/>
    </row>
    <row r="7" spans="1:7" ht="15.65" customHeight="1" x14ac:dyDescent="0.45">
      <c r="A7" s="192"/>
      <c r="B7" s="95"/>
      <c r="C7" s="193"/>
      <c r="D7" s="193"/>
    </row>
    <row r="8" spans="1:7" ht="19.399999999999999" customHeight="1" thickBot="1" x14ac:dyDescent="0.5">
      <c r="A8" s="192"/>
      <c r="B8" s="95"/>
    </row>
    <row r="9" spans="1:7" ht="19.399999999999999" customHeight="1" thickBot="1" x14ac:dyDescent="0.4">
      <c r="C9" s="194"/>
      <c r="D9" s="231" t="s">
        <v>283</v>
      </c>
      <c r="E9" s="232"/>
    </row>
    <row r="10" spans="1:7" ht="29" x14ac:dyDescent="0.35">
      <c r="A10" s="197" t="s">
        <v>284</v>
      </c>
      <c r="B10" s="198" t="s">
        <v>285</v>
      </c>
      <c r="C10" s="199" t="s">
        <v>0</v>
      </c>
      <c r="D10" s="200" t="s">
        <v>286</v>
      </c>
      <c r="E10" s="200" t="s">
        <v>287</v>
      </c>
    </row>
    <row r="11" spans="1:7" x14ac:dyDescent="0.35">
      <c r="A11" s="195"/>
      <c r="B11" s="195"/>
      <c r="C11" s="206"/>
      <c r="D11" s="201"/>
      <c r="E11" s="201"/>
    </row>
    <row r="12" spans="1:7" x14ac:dyDescent="0.35">
      <c r="A12" s="195"/>
      <c r="B12" s="195"/>
      <c r="C12" s="206"/>
      <c r="D12" s="201"/>
      <c r="E12" s="201"/>
    </row>
    <row r="13" spans="1:7" x14ac:dyDescent="0.35">
      <c r="A13" s="195"/>
      <c r="B13" s="195"/>
      <c r="C13" s="206"/>
      <c r="D13" s="201"/>
      <c r="E13" s="201"/>
    </row>
    <row r="14" spans="1:7" x14ac:dyDescent="0.35">
      <c r="A14" s="195"/>
      <c r="B14" s="195"/>
      <c r="C14" s="206"/>
      <c r="D14" s="201"/>
      <c r="E14" s="201"/>
    </row>
    <row r="15" spans="1:7" x14ac:dyDescent="0.35">
      <c r="A15" s="195"/>
      <c r="B15" s="195"/>
      <c r="C15" s="206"/>
      <c r="D15" s="201"/>
      <c r="E15" s="201"/>
    </row>
    <row r="16" spans="1:7" x14ac:dyDescent="0.35">
      <c r="A16" s="195"/>
      <c r="B16" s="195"/>
      <c r="C16" s="206"/>
      <c r="D16" s="201"/>
      <c r="E16" s="201"/>
    </row>
    <row r="17" spans="1:5" x14ac:dyDescent="0.35">
      <c r="A17" s="195"/>
      <c r="B17" s="195"/>
      <c r="C17" s="206"/>
      <c r="D17" s="201"/>
      <c r="E17" s="201"/>
    </row>
    <row r="18" spans="1:5" x14ac:dyDescent="0.35">
      <c r="A18" s="195"/>
      <c r="B18" s="195"/>
      <c r="C18" s="206"/>
      <c r="D18" s="201"/>
      <c r="E18" s="201"/>
    </row>
    <row r="19" spans="1:5" x14ac:dyDescent="0.35">
      <c r="A19" s="195"/>
      <c r="B19" s="195"/>
      <c r="C19" s="207"/>
      <c r="D19" s="201"/>
      <c r="E19" s="201"/>
    </row>
    <row r="20" spans="1:5" x14ac:dyDescent="0.35">
      <c r="A20" s="195"/>
      <c r="B20" s="195"/>
      <c r="C20" s="207"/>
      <c r="D20" s="201"/>
      <c r="E20" s="201"/>
    </row>
    <row r="21" spans="1:5" x14ac:dyDescent="0.35">
      <c r="A21" s="195"/>
      <c r="B21" s="195"/>
      <c r="C21" s="207"/>
      <c r="D21" s="201"/>
      <c r="E21" s="201"/>
    </row>
    <row r="22" spans="1:5" x14ac:dyDescent="0.35">
      <c r="A22" s="195"/>
      <c r="B22" s="195"/>
      <c r="C22" s="207"/>
      <c r="D22" s="201"/>
      <c r="E22" s="201"/>
    </row>
    <row r="23" spans="1:5" x14ac:dyDescent="0.35">
      <c r="A23" s="195"/>
      <c r="B23" s="195"/>
      <c r="C23" s="207"/>
      <c r="D23" s="201"/>
      <c r="E23" s="201"/>
    </row>
    <row r="24" spans="1:5" x14ac:dyDescent="0.35">
      <c r="A24" s="195"/>
      <c r="B24" s="195"/>
      <c r="C24" s="207"/>
      <c r="D24" s="201"/>
      <c r="E24" s="201"/>
    </row>
    <row r="25" spans="1:5" x14ac:dyDescent="0.35">
      <c r="A25" s="195"/>
      <c r="B25" s="195"/>
      <c r="C25" s="207"/>
      <c r="D25" s="201"/>
      <c r="E25" s="201"/>
    </row>
    <row r="26" spans="1:5" x14ac:dyDescent="0.35">
      <c r="A26" s="195"/>
      <c r="B26" s="195"/>
      <c r="C26" s="207"/>
      <c r="D26" s="201"/>
      <c r="E26" s="201"/>
    </row>
    <row r="27" spans="1:5" x14ac:dyDescent="0.35">
      <c r="A27" s="195"/>
      <c r="B27" s="195"/>
      <c r="C27" s="207"/>
      <c r="D27" s="201"/>
      <c r="E27" s="201"/>
    </row>
    <row r="28" spans="1:5" x14ac:dyDescent="0.35">
      <c r="A28" s="195"/>
      <c r="B28" s="195"/>
      <c r="C28" s="207"/>
      <c r="D28" s="201"/>
      <c r="E28" s="201"/>
    </row>
    <row r="29" spans="1:5" x14ac:dyDescent="0.35">
      <c r="A29" s="195"/>
      <c r="B29" s="195"/>
      <c r="C29" s="207"/>
      <c r="D29" s="201"/>
      <c r="E29" s="201"/>
    </row>
    <row r="30" spans="1:5" x14ac:dyDescent="0.35">
      <c r="A30" s="195"/>
      <c r="B30" s="195"/>
      <c r="C30" s="207"/>
      <c r="D30" s="201"/>
      <c r="E30" s="201"/>
    </row>
    <row r="31" spans="1:5" x14ac:dyDescent="0.35">
      <c r="A31" s="195"/>
      <c r="B31" s="195"/>
      <c r="C31" s="207"/>
      <c r="D31" s="201"/>
      <c r="E31" s="201"/>
    </row>
    <row r="32" spans="1:5" x14ac:dyDescent="0.35">
      <c r="A32" s="195"/>
      <c r="B32" s="195"/>
      <c r="C32" s="207"/>
      <c r="D32" s="201"/>
      <c r="E32" s="201"/>
    </row>
    <row r="33" spans="1:5" x14ac:dyDescent="0.35">
      <c r="A33" s="195"/>
      <c r="B33" s="195"/>
      <c r="C33" s="207"/>
      <c r="D33" s="201"/>
      <c r="E33" s="201"/>
    </row>
    <row r="34" spans="1:5" x14ac:dyDescent="0.35">
      <c r="A34" s="195"/>
      <c r="B34" s="195"/>
      <c r="C34" s="195"/>
      <c r="D34" s="201"/>
      <c r="E34" s="201"/>
    </row>
    <row r="35" spans="1:5" x14ac:dyDescent="0.35">
      <c r="A35" s="195"/>
      <c r="B35" s="195"/>
      <c r="C35" s="195"/>
      <c r="D35" s="201"/>
      <c r="E35" s="201"/>
    </row>
    <row r="36" spans="1:5" x14ac:dyDescent="0.35">
      <c r="A36" s="195"/>
      <c r="B36" s="195"/>
      <c r="C36" s="195"/>
      <c r="D36" s="201"/>
      <c r="E36" s="201"/>
    </row>
    <row r="37" spans="1:5" x14ac:dyDescent="0.35">
      <c r="A37" s="195"/>
      <c r="B37" s="195"/>
      <c r="C37" s="195"/>
      <c r="D37" s="201"/>
      <c r="E37" s="201"/>
    </row>
    <row r="38" spans="1:5" x14ac:dyDescent="0.35">
      <c r="A38" s="195"/>
      <c r="B38" s="195"/>
      <c r="C38" s="195"/>
      <c r="D38" s="201"/>
      <c r="E38" s="201"/>
    </row>
    <row r="39" spans="1:5" x14ac:dyDescent="0.35">
      <c r="A39" s="195"/>
      <c r="B39" s="195"/>
      <c r="C39" s="195"/>
      <c r="D39" s="201"/>
      <c r="E39" s="201"/>
    </row>
    <row r="40" spans="1:5" x14ac:dyDescent="0.35">
      <c r="A40" s="195"/>
      <c r="B40" s="195"/>
      <c r="C40" s="195"/>
      <c r="D40" s="201"/>
      <c r="E40" s="201"/>
    </row>
    <row r="41" spans="1:5" x14ac:dyDescent="0.35">
      <c r="A41" s="195"/>
      <c r="B41" s="195"/>
      <c r="C41" s="195"/>
      <c r="D41" s="201"/>
      <c r="E41" s="201"/>
    </row>
    <row r="42" spans="1:5" x14ac:dyDescent="0.35">
      <c r="A42" s="195"/>
      <c r="B42" s="195"/>
      <c r="C42" s="195"/>
      <c r="D42" s="201"/>
      <c r="E42" s="201"/>
    </row>
    <row r="43" spans="1:5" x14ac:dyDescent="0.35">
      <c r="A43" s="195"/>
      <c r="B43" s="195"/>
      <c r="C43" s="195"/>
      <c r="D43" s="201"/>
      <c r="E43" s="201"/>
    </row>
    <row r="44" spans="1:5" x14ac:dyDescent="0.35">
      <c r="A44" s="195"/>
      <c r="B44" s="195"/>
      <c r="C44" s="195"/>
      <c r="D44" s="201"/>
      <c r="E44" s="201"/>
    </row>
    <row r="45" spans="1:5" x14ac:dyDescent="0.35">
      <c r="A45" s="195"/>
      <c r="B45" s="195"/>
      <c r="C45" s="195"/>
      <c r="D45" s="201"/>
      <c r="E45" s="201"/>
    </row>
    <row r="46" spans="1:5" x14ac:dyDescent="0.35">
      <c r="A46" s="195"/>
      <c r="B46" s="195"/>
      <c r="C46" s="195"/>
      <c r="D46" s="201"/>
      <c r="E46" s="201"/>
    </row>
    <row r="47" spans="1:5" x14ac:dyDescent="0.35">
      <c r="A47" s="195"/>
      <c r="B47" s="195"/>
      <c r="C47" s="195"/>
      <c r="D47" s="201"/>
      <c r="E47" s="201"/>
    </row>
    <row r="48" spans="1:5" x14ac:dyDescent="0.35">
      <c r="A48" s="195"/>
      <c r="B48" s="195"/>
      <c r="C48" s="195"/>
      <c r="D48" s="201"/>
      <c r="E48" s="201"/>
    </row>
    <row r="49" spans="1:5" x14ac:dyDescent="0.35">
      <c r="A49" s="195"/>
      <c r="B49" s="195"/>
      <c r="C49" s="195"/>
      <c r="D49" s="201"/>
      <c r="E49" s="201"/>
    </row>
    <row r="50" spans="1:5" x14ac:dyDescent="0.35">
      <c r="A50" s="195"/>
      <c r="B50" s="195"/>
      <c r="C50" s="195"/>
      <c r="D50" s="201"/>
      <c r="E50" s="201"/>
    </row>
    <row r="51" spans="1:5" x14ac:dyDescent="0.35">
      <c r="A51" s="195"/>
      <c r="B51" s="195"/>
      <c r="C51" s="195"/>
      <c r="D51" s="201"/>
      <c r="E51" s="201"/>
    </row>
    <row r="52" spans="1:5" x14ac:dyDescent="0.35">
      <c r="A52" s="195"/>
      <c r="B52" s="195"/>
      <c r="C52" s="195"/>
      <c r="D52" s="201"/>
      <c r="E52" s="201"/>
    </row>
    <row r="53" spans="1:5" x14ac:dyDescent="0.35">
      <c r="A53" s="195"/>
      <c r="B53" s="195"/>
      <c r="C53" s="195"/>
      <c r="D53" s="201"/>
      <c r="E53" s="201"/>
    </row>
    <row r="54" spans="1:5" x14ac:dyDescent="0.35">
      <c r="A54" s="195"/>
      <c r="B54" s="195"/>
      <c r="C54" s="195"/>
      <c r="D54" s="201"/>
      <c r="E54" s="201"/>
    </row>
    <row r="55" spans="1:5" x14ac:dyDescent="0.35">
      <c r="A55" s="195"/>
      <c r="B55" s="195"/>
      <c r="C55" s="195"/>
      <c r="D55" s="201"/>
      <c r="E55" s="201"/>
    </row>
    <row r="56" spans="1:5" x14ac:dyDescent="0.35">
      <c r="A56" s="195"/>
      <c r="B56" s="195"/>
      <c r="C56" s="195"/>
      <c r="D56" s="201"/>
      <c r="E56" s="201"/>
    </row>
    <row r="57" spans="1:5" x14ac:dyDescent="0.35">
      <c r="A57" s="195"/>
      <c r="B57" s="195"/>
      <c r="C57" s="195"/>
      <c r="D57" s="201"/>
      <c r="E57" s="201"/>
    </row>
    <row r="58" spans="1:5" x14ac:dyDescent="0.35">
      <c r="A58" s="195"/>
      <c r="B58" s="195"/>
      <c r="C58" s="195"/>
      <c r="D58" s="201"/>
      <c r="E58" s="201"/>
    </row>
    <row r="59" spans="1:5" x14ac:dyDescent="0.35">
      <c r="A59" s="195"/>
      <c r="B59" s="195"/>
      <c r="C59" s="195"/>
      <c r="D59" s="201"/>
      <c r="E59" s="201"/>
    </row>
    <row r="60" spans="1:5" x14ac:dyDescent="0.35">
      <c r="A60" s="195"/>
      <c r="B60" s="195"/>
      <c r="C60" s="195"/>
      <c r="D60" s="201"/>
      <c r="E60" s="201"/>
    </row>
    <row r="61" spans="1:5" x14ac:dyDescent="0.35">
      <c r="A61" s="195"/>
      <c r="B61" s="195"/>
      <c r="C61" s="195"/>
      <c r="D61" s="201"/>
      <c r="E61" s="201"/>
    </row>
    <row r="62" spans="1:5" x14ac:dyDescent="0.35">
      <c r="A62" s="195"/>
      <c r="B62" s="195"/>
      <c r="C62" s="195"/>
      <c r="D62" s="201"/>
      <c r="E62" s="201"/>
    </row>
    <row r="63" spans="1:5" x14ac:dyDescent="0.35">
      <c r="A63" s="195"/>
      <c r="B63" s="195"/>
      <c r="C63" s="195"/>
      <c r="D63" s="201"/>
      <c r="E63" s="201"/>
    </row>
    <row r="64" spans="1:5" x14ac:dyDescent="0.35">
      <c r="A64" s="195"/>
      <c r="B64" s="195"/>
      <c r="C64" s="195"/>
      <c r="D64" s="201"/>
      <c r="E64" s="201"/>
    </row>
    <row r="65" spans="1:5" x14ac:dyDescent="0.35">
      <c r="A65" s="195"/>
      <c r="B65" s="195"/>
      <c r="C65" s="195"/>
      <c r="D65" s="201"/>
      <c r="E65" s="201"/>
    </row>
    <row r="66" spans="1:5" x14ac:dyDescent="0.35">
      <c r="A66" s="195"/>
      <c r="B66" s="195"/>
      <c r="C66" s="195"/>
      <c r="D66" s="201"/>
      <c r="E66" s="201"/>
    </row>
    <row r="67" spans="1:5" x14ac:dyDescent="0.35">
      <c r="A67" s="195"/>
      <c r="B67" s="195"/>
      <c r="C67" s="195"/>
      <c r="D67" s="201"/>
      <c r="E67" s="201"/>
    </row>
    <row r="68" spans="1:5" x14ac:dyDescent="0.35">
      <c r="A68" s="195"/>
      <c r="B68" s="195"/>
      <c r="C68" s="195"/>
      <c r="D68" s="201"/>
      <c r="E68" s="201"/>
    </row>
    <row r="69" spans="1:5" x14ac:dyDescent="0.35">
      <c r="A69" s="195"/>
      <c r="B69" s="195"/>
      <c r="C69" s="195"/>
      <c r="D69" s="201"/>
      <c r="E69" s="201"/>
    </row>
    <row r="70" spans="1:5" x14ac:dyDescent="0.35">
      <c r="A70" s="195"/>
      <c r="B70" s="195"/>
      <c r="C70" s="195"/>
      <c r="D70" s="201"/>
      <c r="E70" s="201"/>
    </row>
    <row r="71" spans="1:5" x14ac:dyDescent="0.35">
      <c r="A71" s="195"/>
      <c r="B71" s="195"/>
      <c r="C71" s="195"/>
      <c r="D71" s="201"/>
      <c r="E71" s="201"/>
    </row>
    <row r="72" spans="1:5" x14ac:dyDescent="0.35">
      <c r="A72" s="195"/>
      <c r="B72" s="195"/>
      <c r="C72" s="195"/>
      <c r="D72" s="201"/>
      <c r="E72" s="201"/>
    </row>
    <row r="73" spans="1:5" x14ac:dyDescent="0.35">
      <c r="A73" s="195"/>
      <c r="B73" s="195"/>
      <c r="C73" s="195"/>
      <c r="D73" s="201"/>
      <c r="E73" s="201"/>
    </row>
    <row r="74" spans="1:5" x14ac:dyDescent="0.35">
      <c r="A74" s="195"/>
      <c r="B74" s="195"/>
      <c r="C74" s="195"/>
      <c r="D74" s="201"/>
      <c r="E74" s="201"/>
    </row>
    <row r="75" spans="1:5" x14ac:dyDescent="0.35">
      <c r="A75" s="195"/>
      <c r="B75" s="195"/>
      <c r="C75" s="195"/>
      <c r="D75" s="201"/>
      <c r="E75" s="201"/>
    </row>
    <row r="76" spans="1:5" x14ac:dyDescent="0.35">
      <c r="A76" s="195"/>
      <c r="B76" s="195"/>
      <c r="C76" s="195"/>
      <c r="D76" s="201"/>
      <c r="E76" s="201"/>
    </row>
    <row r="77" spans="1:5" x14ac:dyDescent="0.35">
      <c r="A77" s="195"/>
      <c r="B77" s="195"/>
      <c r="C77" s="195"/>
      <c r="D77" s="201"/>
      <c r="E77" s="201"/>
    </row>
    <row r="78" spans="1:5" x14ac:dyDescent="0.35">
      <c r="A78" s="195"/>
      <c r="B78" s="195"/>
      <c r="C78" s="195"/>
      <c r="D78" s="201"/>
      <c r="E78" s="201"/>
    </row>
    <row r="79" spans="1:5" x14ac:dyDescent="0.35">
      <c r="A79" s="195"/>
      <c r="B79" s="195"/>
      <c r="C79" s="195"/>
      <c r="D79" s="201"/>
      <c r="E79" s="201"/>
    </row>
    <row r="80" spans="1:5" x14ac:dyDescent="0.35">
      <c r="A80" s="195"/>
      <c r="B80" s="195"/>
      <c r="C80" s="195"/>
      <c r="D80" s="201"/>
      <c r="E80" s="201"/>
    </row>
    <row r="81" spans="1:5" x14ac:dyDescent="0.35">
      <c r="A81" s="195"/>
      <c r="B81" s="195"/>
      <c r="C81" s="195"/>
      <c r="D81" s="201"/>
      <c r="E81" s="201"/>
    </row>
    <row r="82" spans="1:5" x14ac:dyDescent="0.35">
      <c r="A82" s="195"/>
      <c r="B82" s="195"/>
      <c r="C82" s="195"/>
      <c r="D82" s="201"/>
      <c r="E82" s="201"/>
    </row>
    <row r="83" spans="1:5" x14ac:dyDescent="0.35">
      <c r="A83" s="195"/>
      <c r="B83" s="195"/>
      <c r="C83" s="195"/>
      <c r="D83" s="201"/>
      <c r="E83" s="201"/>
    </row>
    <row r="84" spans="1:5" x14ac:dyDescent="0.35">
      <c r="A84" s="195"/>
      <c r="B84" s="195"/>
      <c r="C84" s="195"/>
      <c r="D84" s="201"/>
      <c r="E84" s="201"/>
    </row>
    <row r="85" spans="1:5" x14ac:dyDescent="0.35">
      <c r="A85" s="195"/>
      <c r="B85" s="195"/>
      <c r="C85" s="195"/>
      <c r="D85" s="201"/>
      <c r="E85" s="201"/>
    </row>
    <row r="86" spans="1:5" x14ac:dyDescent="0.35">
      <c r="A86" s="195"/>
      <c r="B86" s="195"/>
      <c r="C86" s="195"/>
      <c r="D86" s="201"/>
      <c r="E86" s="201"/>
    </row>
    <row r="87" spans="1:5" x14ac:dyDescent="0.35">
      <c r="A87" s="195"/>
      <c r="B87" s="195"/>
      <c r="C87" s="195"/>
      <c r="D87" s="201"/>
      <c r="E87" s="201"/>
    </row>
    <row r="88" spans="1:5" x14ac:dyDescent="0.35">
      <c r="A88" s="195"/>
      <c r="B88" s="195"/>
      <c r="C88" s="195"/>
      <c r="D88" s="201"/>
      <c r="E88" s="201"/>
    </row>
    <row r="89" spans="1:5" x14ac:dyDescent="0.35">
      <c r="A89" s="195"/>
      <c r="B89" s="195"/>
      <c r="C89" s="195"/>
      <c r="D89" s="201"/>
      <c r="E89" s="201"/>
    </row>
    <row r="90" spans="1:5" x14ac:dyDescent="0.35">
      <c r="A90" s="195"/>
      <c r="B90" s="195"/>
      <c r="C90" s="195"/>
      <c r="D90" s="201"/>
      <c r="E90" s="201"/>
    </row>
    <row r="91" spans="1:5" x14ac:dyDescent="0.35">
      <c r="A91" s="195"/>
      <c r="B91" s="195"/>
      <c r="C91" s="195"/>
      <c r="D91" s="201"/>
      <c r="E91" s="201"/>
    </row>
    <row r="92" spans="1:5" x14ac:dyDescent="0.35">
      <c r="A92" s="195"/>
      <c r="B92" s="195"/>
      <c r="C92" s="195"/>
      <c r="D92" s="201"/>
      <c r="E92" s="201"/>
    </row>
    <row r="93" spans="1:5" x14ac:dyDescent="0.35">
      <c r="A93" s="195"/>
      <c r="B93" s="195"/>
      <c r="C93" s="195"/>
      <c r="D93" s="201"/>
      <c r="E93" s="201"/>
    </row>
    <row r="94" spans="1:5" x14ac:dyDescent="0.35">
      <c r="A94" s="195"/>
      <c r="B94" s="195"/>
      <c r="C94" s="195"/>
      <c r="D94" s="201"/>
      <c r="E94" s="201"/>
    </row>
    <row r="95" spans="1:5" x14ac:dyDescent="0.35">
      <c r="A95" s="195"/>
      <c r="B95" s="195"/>
      <c r="C95" s="195"/>
      <c r="D95" s="201"/>
      <c r="E95" s="201"/>
    </row>
    <row r="96" spans="1:5" x14ac:dyDescent="0.35">
      <c r="A96" s="195"/>
      <c r="B96" s="195"/>
      <c r="C96" s="195"/>
      <c r="D96" s="201"/>
      <c r="E96" s="201"/>
    </row>
    <row r="97" spans="1:5" x14ac:dyDescent="0.35">
      <c r="A97" s="195"/>
      <c r="B97" s="195"/>
      <c r="C97" s="195"/>
      <c r="D97" s="201"/>
      <c r="E97" s="201"/>
    </row>
    <row r="98" spans="1:5" x14ac:dyDescent="0.35">
      <c r="A98" s="195"/>
      <c r="B98" s="195"/>
      <c r="C98" s="195"/>
      <c r="D98" s="201"/>
      <c r="E98" s="201"/>
    </row>
    <row r="99" spans="1:5" x14ac:dyDescent="0.35">
      <c r="A99" s="195"/>
      <c r="B99" s="195"/>
      <c r="C99" s="195"/>
      <c r="D99" s="201"/>
      <c r="E99" s="201"/>
    </row>
    <row r="100" spans="1:5" x14ac:dyDescent="0.35">
      <c r="A100" s="195"/>
      <c r="B100" s="195"/>
      <c r="C100" s="195"/>
      <c r="D100" s="201"/>
      <c r="E100" s="201"/>
    </row>
    <row r="101" spans="1:5" x14ac:dyDescent="0.35">
      <c r="A101" s="195"/>
      <c r="B101" s="195"/>
      <c r="C101" s="195"/>
      <c r="D101" s="201"/>
      <c r="E101" s="201"/>
    </row>
    <row r="102" spans="1:5" x14ac:dyDescent="0.35">
      <c r="A102" s="195"/>
      <c r="B102" s="195"/>
      <c r="C102" s="195"/>
      <c r="D102" s="201"/>
      <c r="E102" s="201"/>
    </row>
    <row r="103" spans="1:5" x14ac:dyDescent="0.35">
      <c r="A103" s="195"/>
      <c r="B103" s="195"/>
      <c r="C103" s="195"/>
      <c r="D103" s="201"/>
      <c r="E103" s="201"/>
    </row>
    <row r="104" spans="1:5" x14ac:dyDescent="0.35">
      <c r="A104" s="195"/>
      <c r="B104" s="195"/>
      <c r="C104" s="195"/>
      <c r="D104" s="201"/>
      <c r="E104" s="201"/>
    </row>
    <row r="105" spans="1:5" x14ac:dyDescent="0.35">
      <c r="A105" s="195"/>
      <c r="B105" s="195"/>
      <c r="C105" s="195"/>
      <c r="D105" s="201"/>
      <c r="E105" s="201"/>
    </row>
    <row r="106" spans="1:5" x14ac:dyDescent="0.35">
      <c r="A106" s="195"/>
      <c r="B106" s="195"/>
      <c r="C106" s="195"/>
      <c r="D106" s="201"/>
      <c r="E106" s="201"/>
    </row>
    <row r="107" spans="1:5" x14ac:dyDescent="0.35">
      <c r="A107" s="195"/>
      <c r="B107" s="195"/>
      <c r="C107" s="195"/>
      <c r="D107" s="201"/>
      <c r="E107" s="201"/>
    </row>
    <row r="108" spans="1:5" x14ac:dyDescent="0.35">
      <c r="A108" s="195"/>
      <c r="B108" s="195"/>
      <c r="C108" s="195"/>
      <c r="D108" s="201"/>
      <c r="E108" s="201"/>
    </row>
    <row r="109" spans="1:5" x14ac:dyDescent="0.35">
      <c r="A109" s="195"/>
      <c r="B109" s="195"/>
      <c r="C109" s="195"/>
      <c r="D109" s="201"/>
      <c r="E109" s="201"/>
    </row>
    <row r="110" spans="1:5" x14ac:dyDescent="0.35">
      <c r="A110" s="195"/>
      <c r="B110" s="195"/>
      <c r="C110" s="195"/>
      <c r="D110" s="201"/>
      <c r="E110" s="201"/>
    </row>
    <row r="111" spans="1:5" x14ac:dyDescent="0.35">
      <c r="A111" s="195"/>
      <c r="B111" s="195"/>
      <c r="C111" s="195"/>
      <c r="D111" s="201"/>
      <c r="E111" s="201"/>
    </row>
    <row r="112" spans="1:5" x14ac:dyDescent="0.35">
      <c r="A112" s="195"/>
      <c r="B112" s="195"/>
      <c r="C112" s="195"/>
      <c r="D112" s="201"/>
      <c r="E112" s="201"/>
    </row>
    <row r="113" spans="1:5" x14ac:dyDescent="0.35">
      <c r="A113" s="195"/>
      <c r="B113" s="195"/>
      <c r="C113" s="195"/>
      <c r="D113" s="201"/>
      <c r="E113" s="201"/>
    </row>
    <row r="114" spans="1:5" x14ac:dyDescent="0.35">
      <c r="A114" s="195"/>
      <c r="B114" s="195"/>
      <c r="C114" s="195"/>
      <c r="D114" s="201"/>
      <c r="E114" s="201"/>
    </row>
    <row r="115" spans="1:5" x14ac:dyDescent="0.35">
      <c r="A115" s="195"/>
      <c r="B115" s="195"/>
      <c r="C115" s="195"/>
      <c r="D115" s="201"/>
      <c r="E115" s="201"/>
    </row>
    <row r="116" spans="1:5" x14ac:dyDescent="0.35">
      <c r="A116" s="195"/>
      <c r="B116" s="195"/>
      <c r="C116" s="195"/>
      <c r="D116" s="201"/>
      <c r="E116" s="201"/>
    </row>
    <row r="117" spans="1:5" x14ac:dyDescent="0.35">
      <c r="A117" s="195"/>
      <c r="B117" s="195"/>
      <c r="C117" s="195"/>
      <c r="D117" s="201"/>
      <c r="E117" s="201"/>
    </row>
    <row r="118" spans="1:5" x14ac:dyDescent="0.35">
      <c r="A118" s="195"/>
      <c r="B118" s="195"/>
      <c r="C118" s="195"/>
      <c r="D118" s="201"/>
      <c r="E118" s="201"/>
    </row>
    <row r="119" spans="1:5" x14ac:dyDescent="0.35">
      <c r="A119" s="195"/>
      <c r="B119" s="195"/>
      <c r="C119" s="195"/>
      <c r="D119" s="201"/>
      <c r="E119" s="201"/>
    </row>
    <row r="120" spans="1:5" x14ac:dyDescent="0.35">
      <c r="A120" s="195"/>
      <c r="B120" s="195"/>
      <c r="C120" s="195"/>
      <c r="D120" s="201"/>
      <c r="E120" s="201"/>
    </row>
    <row r="121" spans="1:5" x14ac:dyDescent="0.35">
      <c r="A121" s="195"/>
      <c r="B121" s="195"/>
      <c r="C121" s="195"/>
      <c r="D121" s="201"/>
      <c r="E121" s="201"/>
    </row>
    <row r="122" spans="1:5" x14ac:dyDescent="0.35">
      <c r="A122" s="195"/>
      <c r="B122" s="195"/>
      <c r="C122" s="195"/>
      <c r="D122" s="201"/>
      <c r="E122" s="201"/>
    </row>
    <row r="123" spans="1:5" x14ac:dyDescent="0.35">
      <c r="A123" s="195"/>
      <c r="B123" s="195"/>
      <c r="C123" s="195"/>
      <c r="D123" s="201"/>
      <c r="E123" s="201"/>
    </row>
    <row r="124" spans="1:5" x14ac:dyDescent="0.35">
      <c r="A124" s="195"/>
      <c r="B124" s="195"/>
      <c r="C124" s="195"/>
      <c r="D124" s="201"/>
      <c r="E124" s="201"/>
    </row>
    <row r="125" spans="1:5" x14ac:dyDescent="0.35">
      <c r="A125" s="195"/>
      <c r="B125" s="195"/>
      <c r="C125" s="195"/>
      <c r="D125" s="201"/>
      <c r="E125" s="201"/>
    </row>
    <row r="126" spans="1:5" x14ac:dyDescent="0.35">
      <c r="A126" s="195"/>
      <c r="B126" s="195"/>
      <c r="C126" s="195"/>
      <c r="D126" s="201"/>
      <c r="E126" s="201"/>
    </row>
    <row r="127" spans="1:5" x14ac:dyDescent="0.35">
      <c r="A127" s="195"/>
      <c r="B127" s="195"/>
      <c r="C127" s="195"/>
      <c r="D127" s="201"/>
      <c r="E127" s="201"/>
    </row>
    <row r="128" spans="1:5" x14ac:dyDescent="0.35">
      <c r="A128" s="195"/>
      <c r="B128" s="195"/>
      <c r="C128" s="195"/>
      <c r="D128" s="201"/>
      <c r="E128" s="201"/>
    </row>
    <row r="129" spans="1:5" x14ac:dyDescent="0.35">
      <c r="A129" s="195"/>
      <c r="B129" s="195"/>
      <c r="C129" s="195"/>
      <c r="D129" s="201"/>
      <c r="E129" s="201"/>
    </row>
    <row r="130" spans="1:5" x14ac:dyDescent="0.35">
      <c r="A130" s="195"/>
      <c r="B130" s="195"/>
      <c r="C130" s="195"/>
      <c r="D130" s="201"/>
      <c r="E130" s="201"/>
    </row>
    <row r="131" spans="1:5" x14ac:dyDescent="0.35">
      <c r="A131" s="195"/>
      <c r="B131" s="195"/>
      <c r="C131" s="195"/>
      <c r="D131" s="201"/>
      <c r="E131" s="201"/>
    </row>
    <row r="132" spans="1:5" x14ac:dyDescent="0.35">
      <c r="A132" s="195"/>
      <c r="B132" s="195"/>
      <c r="C132" s="195"/>
      <c r="D132" s="201"/>
      <c r="E132" s="201"/>
    </row>
    <row r="133" spans="1:5" x14ac:dyDescent="0.35">
      <c r="A133" s="195"/>
      <c r="B133" s="195"/>
      <c r="C133" s="195"/>
      <c r="D133" s="201"/>
      <c r="E133" s="201"/>
    </row>
    <row r="134" spans="1:5" x14ac:dyDescent="0.35">
      <c r="A134" s="195"/>
      <c r="B134" s="195"/>
      <c r="C134" s="195"/>
      <c r="D134" s="201"/>
      <c r="E134" s="201"/>
    </row>
    <row r="135" spans="1:5" x14ac:dyDescent="0.35">
      <c r="A135" s="195"/>
      <c r="B135" s="195"/>
      <c r="C135" s="195"/>
      <c r="D135" s="201"/>
      <c r="E135" s="201"/>
    </row>
    <row r="136" spans="1:5" x14ac:dyDescent="0.35">
      <c r="A136" s="195"/>
      <c r="B136" s="195"/>
      <c r="C136" s="195"/>
      <c r="D136" s="201"/>
      <c r="E136" s="201"/>
    </row>
    <row r="137" spans="1:5" x14ac:dyDescent="0.35">
      <c r="A137" s="195"/>
      <c r="B137" s="195"/>
      <c r="C137" s="195"/>
      <c r="D137" s="201"/>
      <c r="E137" s="201"/>
    </row>
    <row r="138" spans="1:5" x14ac:dyDescent="0.35">
      <c r="A138" s="195"/>
      <c r="B138" s="195"/>
      <c r="C138" s="195"/>
      <c r="D138" s="201"/>
      <c r="E138" s="201"/>
    </row>
    <row r="139" spans="1:5" x14ac:dyDescent="0.35">
      <c r="A139" s="195"/>
      <c r="B139" s="195"/>
      <c r="C139" s="195"/>
      <c r="D139" s="201"/>
      <c r="E139" s="201"/>
    </row>
    <row r="140" spans="1:5" x14ac:dyDescent="0.35">
      <c r="A140" s="195"/>
      <c r="B140" s="195"/>
      <c r="C140" s="195"/>
      <c r="D140" s="201"/>
      <c r="E140" s="201"/>
    </row>
    <row r="141" spans="1:5" x14ac:dyDescent="0.35">
      <c r="A141" s="195"/>
      <c r="B141" s="195"/>
      <c r="C141" s="195"/>
      <c r="D141" s="201"/>
      <c r="E141" s="201"/>
    </row>
    <row r="142" spans="1:5" x14ac:dyDescent="0.35">
      <c r="A142" s="195"/>
      <c r="B142" s="195"/>
      <c r="C142" s="195"/>
      <c r="D142" s="201"/>
      <c r="E142" s="201"/>
    </row>
    <row r="143" spans="1:5" x14ac:dyDescent="0.35">
      <c r="A143" s="195"/>
      <c r="B143" s="195"/>
      <c r="C143" s="195"/>
      <c r="D143" s="201"/>
      <c r="E143" s="201"/>
    </row>
    <row r="144" spans="1:5" x14ac:dyDescent="0.35">
      <c r="A144" s="195"/>
      <c r="B144" s="195"/>
      <c r="C144" s="195"/>
      <c r="D144" s="201"/>
      <c r="E144" s="201"/>
    </row>
    <row r="145" spans="1:5" x14ac:dyDescent="0.35">
      <c r="A145" s="195"/>
      <c r="B145" s="195"/>
      <c r="C145" s="195"/>
      <c r="D145" s="201"/>
      <c r="E145" s="201"/>
    </row>
    <row r="146" spans="1:5" x14ac:dyDescent="0.35">
      <c r="A146" s="195"/>
      <c r="B146" s="195"/>
      <c r="C146" s="195"/>
      <c r="D146" s="201"/>
      <c r="E146" s="201"/>
    </row>
    <row r="147" spans="1:5" x14ac:dyDescent="0.35">
      <c r="A147" s="195"/>
      <c r="B147" s="195"/>
      <c r="C147" s="195"/>
      <c r="D147" s="201"/>
      <c r="E147" s="201"/>
    </row>
    <row r="148" spans="1:5" x14ac:dyDescent="0.35">
      <c r="A148" s="195"/>
      <c r="B148" s="195"/>
      <c r="C148" s="195"/>
      <c r="D148" s="201"/>
      <c r="E148" s="201"/>
    </row>
    <row r="149" spans="1:5" x14ac:dyDescent="0.35">
      <c r="A149" s="195"/>
      <c r="B149" s="195"/>
      <c r="C149" s="195"/>
      <c r="D149" s="201"/>
      <c r="E149" s="201"/>
    </row>
    <row r="150" spans="1:5" x14ac:dyDescent="0.35">
      <c r="A150" s="195"/>
      <c r="B150" s="195"/>
      <c r="C150" s="195"/>
      <c r="D150" s="201"/>
      <c r="E150" s="201"/>
    </row>
    <row r="151" spans="1:5" x14ac:dyDescent="0.35">
      <c r="A151" s="195"/>
      <c r="B151" s="195"/>
      <c r="C151" s="195"/>
      <c r="D151" s="201"/>
      <c r="E151" s="201"/>
    </row>
    <row r="152" spans="1:5" x14ac:dyDescent="0.35">
      <c r="A152" s="195"/>
      <c r="B152" s="195"/>
      <c r="C152" s="195"/>
      <c r="D152" s="201"/>
      <c r="E152" s="201"/>
    </row>
    <row r="153" spans="1:5" x14ac:dyDescent="0.35">
      <c r="A153" s="195"/>
      <c r="B153" s="195"/>
      <c r="C153" s="195"/>
      <c r="D153" s="201"/>
      <c r="E153" s="201"/>
    </row>
    <row r="154" spans="1:5" x14ac:dyDescent="0.35">
      <c r="A154" s="195"/>
      <c r="B154" s="195"/>
      <c r="C154" s="195"/>
      <c r="D154" s="201"/>
      <c r="E154" s="201"/>
    </row>
    <row r="155" spans="1:5" x14ac:dyDescent="0.35">
      <c r="A155" s="195"/>
      <c r="B155" s="195"/>
      <c r="C155" s="195"/>
      <c r="D155" s="201"/>
      <c r="E155" s="201"/>
    </row>
    <row r="156" spans="1:5" x14ac:dyDescent="0.35">
      <c r="A156" s="195"/>
      <c r="B156" s="195"/>
      <c r="C156" s="195"/>
      <c r="D156" s="201"/>
      <c r="E156" s="201"/>
    </row>
    <row r="157" spans="1:5" x14ac:dyDescent="0.35">
      <c r="A157" s="195"/>
      <c r="B157" s="195"/>
      <c r="C157" s="195"/>
      <c r="D157" s="201"/>
      <c r="E157" s="201"/>
    </row>
    <row r="158" spans="1:5" x14ac:dyDescent="0.35">
      <c r="A158" s="195"/>
      <c r="B158" s="195"/>
      <c r="C158" s="195"/>
      <c r="D158" s="201"/>
      <c r="E158" s="201"/>
    </row>
    <row r="159" spans="1:5" x14ac:dyDescent="0.35">
      <c r="A159" s="195"/>
      <c r="B159" s="195"/>
      <c r="C159" s="195"/>
      <c r="D159" s="201"/>
      <c r="E159" s="201"/>
    </row>
    <row r="160" spans="1:5" x14ac:dyDescent="0.35">
      <c r="A160" s="195"/>
      <c r="B160" s="195"/>
      <c r="C160" s="195"/>
      <c r="D160" s="201"/>
      <c r="E160" s="201"/>
    </row>
    <row r="161" spans="1:5" x14ac:dyDescent="0.35">
      <c r="A161" s="195"/>
      <c r="B161" s="195"/>
      <c r="C161" s="195"/>
      <c r="D161" s="201"/>
      <c r="E161" s="201"/>
    </row>
    <row r="162" spans="1:5" x14ac:dyDescent="0.35">
      <c r="A162" s="195"/>
      <c r="B162" s="195"/>
      <c r="C162" s="195"/>
      <c r="D162" s="201"/>
      <c r="E162" s="201"/>
    </row>
    <row r="163" spans="1:5" x14ac:dyDescent="0.35">
      <c r="A163" s="195"/>
      <c r="B163" s="195"/>
      <c r="C163" s="195"/>
      <c r="D163" s="201"/>
      <c r="E163" s="201"/>
    </row>
    <row r="164" spans="1:5" x14ac:dyDescent="0.35">
      <c r="A164" s="195"/>
      <c r="B164" s="195"/>
      <c r="C164" s="195"/>
      <c r="D164" s="201"/>
      <c r="E164" s="201"/>
    </row>
    <row r="165" spans="1:5" x14ac:dyDescent="0.35">
      <c r="A165" s="195"/>
      <c r="B165" s="195"/>
      <c r="C165" s="195"/>
      <c r="D165" s="201"/>
      <c r="E165" s="201"/>
    </row>
    <row r="166" spans="1:5" x14ac:dyDescent="0.35">
      <c r="A166" s="195"/>
      <c r="B166" s="195"/>
      <c r="C166" s="195"/>
      <c r="D166" s="201"/>
      <c r="E166" s="201"/>
    </row>
    <row r="167" spans="1:5" x14ac:dyDescent="0.35">
      <c r="A167" s="195"/>
      <c r="B167" s="195"/>
      <c r="C167" s="195"/>
      <c r="D167" s="201"/>
      <c r="E167" s="201"/>
    </row>
    <row r="168" spans="1:5" x14ac:dyDescent="0.35">
      <c r="A168" s="195"/>
      <c r="B168" s="195"/>
      <c r="C168" s="195"/>
      <c r="D168" s="201"/>
      <c r="E168" s="201"/>
    </row>
    <row r="169" spans="1:5" x14ac:dyDescent="0.35">
      <c r="A169" s="195"/>
      <c r="B169" s="195"/>
      <c r="C169" s="195"/>
      <c r="D169" s="201"/>
      <c r="E169" s="201"/>
    </row>
    <row r="170" spans="1:5" x14ac:dyDescent="0.35">
      <c r="A170" s="195"/>
      <c r="B170" s="195"/>
      <c r="C170" s="195"/>
      <c r="D170" s="201"/>
      <c r="E170" s="201"/>
    </row>
    <row r="171" spans="1:5" x14ac:dyDescent="0.35">
      <c r="A171" s="195"/>
      <c r="B171" s="195"/>
      <c r="C171" s="195"/>
      <c r="D171" s="201"/>
      <c r="E171" s="201"/>
    </row>
    <row r="172" spans="1:5" x14ac:dyDescent="0.35">
      <c r="A172" s="195"/>
      <c r="B172" s="195"/>
      <c r="C172" s="195"/>
      <c r="D172" s="201"/>
      <c r="E172" s="201"/>
    </row>
    <row r="173" spans="1:5" x14ac:dyDescent="0.35">
      <c r="A173" s="195"/>
      <c r="B173" s="195"/>
      <c r="C173" s="195"/>
      <c r="D173" s="201"/>
      <c r="E173" s="201"/>
    </row>
    <row r="174" spans="1:5" x14ac:dyDescent="0.35">
      <c r="A174" s="195"/>
      <c r="B174" s="195"/>
      <c r="C174" s="195"/>
      <c r="D174" s="201"/>
      <c r="E174" s="201"/>
    </row>
    <row r="175" spans="1:5" x14ac:dyDescent="0.35">
      <c r="A175" s="195"/>
      <c r="B175" s="195"/>
      <c r="C175" s="195"/>
      <c r="D175" s="201"/>
      <c r="E175" s="201"/>
    </row>
    <row r="176" spans="1:5" x14ac:dyDescent="0.35">
      <c r="A176" s="195"/>
      <c r="B176" s="195"/>
      <c r="C176" s="195"/>
      <c r="D176" s="201"/>
      <c r="E176" s="201"/>
    </row>
    <row r="177" spans="1:5" x14ac:dyDescent="0.35">
      <c r="A177" s="195"/>
      <c r="B177" s="195"/>
      <c r="C177" s="195"/>
      <c r="D177" s="201"/>
      <c r="E177" s="201"/>
    </row>
    <row r="178" spans="1:5" x14ac:dyDescent="0.35">
      <c r="A178" s="195"/>
      <c r="B178" s="195"/>
      <c r="C178" s="195"/>
      <c r="D178" s="201"/>
      <c r="E178" s="201"/>
    </row>
    <row r="179" spans="1:5" x14ac:dyDescent="0.35">
      <c r="A179" s="195"/>
      <c r="B179" s="195"/>
      <c r="C179" s="195"/>
      <c r="D179" s="201"/>
      <c r="E179" s="201"/>
    </row>
    <row r="180" spans="1:5" x14ac:dyDescent="0.35">
      <c r="A180" s="195"/>
      <c r="B180" s="195"/>
      <c r="C180" s="195"/>
      <c r="D180" s="201"/>
      <c r="E180" s="201"/>
    </row>
    <row r="181" spans="1:5" x14ac:dyDescent="0.35">
      <c r="A181" s="195"/>
      <c r="B181" s="195"/>
      <c r="C181" s="195"/>
      <c r="D181" s="201"/>
      <c r="E181" s="201"/>
    </row>
    <row r="182" spans="1:5" x14ac:dyDescent="0.35">
      <c r="A182" s="195"/>
      <c r="B182" s="195"/>
      <c r="C182" s="195"/>
      <c r="D182" s="201"/>
      <c r="E182" s="201"/>
    </row>
    <row r="183" spans="1:5" x14ac:dyDescent="0.35">
      <c r="A183" s="195"/>
      <c r="B183" s="195"/>
      <c r="C183" s="195"/>
      <c r="D183" s="201"/>
      <c r="E183" s="201"/>
    </row>
    <row r="184" spans="1:5" x14ac:dyDescent="0.35">
      <c r="A184" s="195"/>
      <c r="B184" s="195"/>
      <c r="C184" s="195"/>
      <c r="D184" s="201"/>
      <c r="E184" s="201"/>
    </row>
    <row r="185" spans="1:5" x14ac:dyDescent="0.35">
      <c r="A185" s="195"/>
      <c r="B185" s="195"/>
      <c r="C185" s="195"/>
      <c r="D185" s="201"/>
      <c r="E185" s="201"/>
    </row>
    <row r="186" spans="1:5" x14ac:dyDescent="0.35">
      <c r="A186" s="195"/>
      <c r="B186" s="195"/>
      <c r="C186" s="195"/>
      <c r="D186" s="201"/>
      <c r="E186" s="201"/>
    </row>
    <row r="187" spans="1:5" x14ac:dyDescent="0.35">
      <c r="A187" s="195"/>
      <c r="B187" s="195"/>
      <c r="C187" s="195"/>
      <c r="D187" s="201"/>
      <c r="E187" s="201"/>
    </row>
    <row r="188" spans="1:5" x14ac:dyDescent="0.35">
      <c r="A188" s="195"/>
      <c r="B188" s="195"/>
      <c r="C188" s="195"/>
      <c r="D188" s="201"/>
      <c r="E188" s="201"/>
    </row>
    <row r="189" spans="1:5" x14ac:dyDescent="0.35">
      <c r="A189" s="195"/>
      <c r="B189" s="195"/>
      <c r="C189" s="195"/>
      <c r="D189" s="201"/>
      <c r="E189" s="201"/>
    </row>
    <row r="190" spans="1:5" x14ac:dyDescent="0.35">
      <c r="A190" s="195"/>
      <c r="B190" s="195"/>
      <c r="C190" s="195"/>
      <c r="D190" s="201"/>
      <c r="E190" s="201"/>
    </row>
    <row r="191" spans="1:5" x14ac:dyDescent="0.35">
      <c r="A191" s="195"/>
      <c r="B191" s="195"/>
      <c r="C191" s="195"/>
      <c r="D191" s="201"/>
      <c r="E191" s="201"/>
    </row>
    <row r="192" spans="1:5" x14ac:dyDescent="0.35">
      <c r="A192" s="195"/>
      <c r="B192" s="195"/>
      <c r="C192" s="195"/>
      <c r="D192" s="201"/>
      <c r="E192" s="201"/>
    </row>
    <row r="193" spans="1:5" x14ac:dyDescent="0.35">
      <c r="A193" s="195"/>
      <c r="B193" s="195"/>
      <c r="C193" s="195"/>
      <c r="D193" s="201"/>
      <c r="E193" s="201"/>
    </row>
    <row r="194" spans="1:5" x14ac:dyDescent="0.35">
      <c r="A194" s="195"/>
      <c r="B194" s="195"/>
      <c r="C194" s="195"/>
      <c r="D194" s="201"/>
      <c r="E194" s="201"/>
    </row>
    <row r="195" spans="1:5" x14ac:dyDescent="0.35">
      <c r="A195" s="195"/>
      <c r="B195" s="195"/>
      <c r="C195" s="195"/>
      <c r="D195" s="201"/>
      <c r="E195" s="201"/>
    </row>
    <row r="196" spans="1:5" x14ac:dyDescent="0.35">
      <c r="A196" s="195"/>
      <c r="B196" s="195"/>
      <c r="C196" s="195"/>
      <c r="D196" s="201"/>
      <c r="E196" s="201"/>
    </row>
    <row r="197" spans="1:5" x14ac:dyDescent="0.35">
      <c r="A197" s="195"/>
      <c r="B197" s="195"/>
      <c r="C197" s="195"/>
      <c r="D197" s="201"/>
      <c r="E197" s="201"/>
    </row>
    <row r="198" spans="1:5" x14ac:dyDescent="0.35">
      <c r="A198" s="195"/>
      <c r="B198" s="195"/>
      <c r="C198" s="195"/>
      <c r="D198" s="201"/>
      <c r="E198" s="201"/>
    </row>
    <row r="199" spans="1:5" x14ac:dyDescent="0.35">
      <c r="A199" s="195"/>
      <c r="B199" s="195"/>
      <c r="C199" s="195"/>
      <c r="D199" s="201"/>
      <c r="E199" s="201"/>
    </row>
    <row r="200" spans="1:5" x14ac:dyDescent="0.35">
      <c r="A200" s="195"/>
      <c r="B200" s="195"/>
      <c r="C200" s="195"/>
      <c r="D200" s="201"/>
      <c r="E200" s="201"/>
    </row>
    <row r="201" spans="1:5" x14ac:dyDescent="0.35">
      <c r="A201" s="195"/>
      <c r="B201" s="195"/>
      <c r="C201" s="195"/>
      <c r="D201" s="201"/>
      <c r="E201" s="201"/>
    </row>
    <row r="202" spans="1:5" x14ac:dyDescent="0.35">
      <c r="A202" s="195"/>
      <c r="B202" s="195"/>
      <c r="C202" s="195"/>
      <c r="D202" s="201"/>
      <c r="E202" s="201"/>
    </row>
    <row r="203" spans="1:5" x14ac:dyDescent="0.35">
      <c r="A203" s="195"/>
      <c r="B203" s="195"/>
      <c r="C203" s="195"/>
      <c r="D203" s="201"/>
      <c r="E203" s="201"/>
    </row>
    <row r="204" spans="1:5" x14ac:dyDescent="0.35">
      <c r="A204" s="195"/>
      <c r="B204" s="195"/>
      <c r="C204" s="195"/>
      <c r="D204" s="201"/>
      <c r="E204" s="201"/>
    </row>
    <row r="205" spans="1:5" x14ac:dyDescent="0.35">
      <c r="A205" s="195"/>
      <c r="B205" s="195"/>
      <c r="C205" s="195"/>
      <c r="D205" s="201"/>
      <c r="E205" s="201"/>
    </row>
    <row r="206" spans="1:5" x14ac:dyDescent="0.35">
      <c r="A206" s="195"/>
      <c r="B206" s="195"/>
      <c r="C206" s="195"/>
      <c r="D206" s="201"/>
      <c r="E206" s="201"/>
    </row>
    <row r="207" spans="1:5" x14ac:dyDescent="0.35">
      <c r="A207" s="195"/>
      <c r="B207" s="195"/>
      <c r="C207" s="195"/>
      <c r="D207" s="201"/>
      <c r="E207" s="201"/>
    </row>
    <row r="208" spans="1:5" x14ac:dyDescent="0.35">
      <c r="A208" s="195"/>
      <c r="B208" s="195"/>
      <c r="C208" s="195"/>
      <c r="D208" s="201"/>
      <c r="E208" s="201"/>
    </row>
    <row r="209" spans="1:5" x14ac:dyDescent="0.35">
      <c r="A209" s="195"/>
      <c r="B209" s="195"/>
      <c r="C209" s="195"/>
      <c r="D209" s="201"/>
      <c r="E209" s="201"/>
    </row>
    <row r="210" spans="1:5" x14ac:dyDescent="0.35">
      <c r="A210" s="195"/>
      <c r="B210" s="195"/>
      <c r="C210" s="195"/>
      <c r="D210" s="201"/>
      <c r="E210" s="201"/>
    </row>
    <row r="211" spans="1:5" x14ac:dyDescent="0.35">
      <c r="A211" s="195"/>
      <c r="B211" s="195"/>
      <c r="C211" s="195"/>
      <c r="D211" s="201"/>
      <c r="E211" s="201"/>
    </row>
    <row r="212" spans="1:5" x14ac:dyDescent="0.35">
      <c r="A212" s="195"/>
      <c r="B212" s="195"/>
      <c r="C212" s="195"/>
      <c r="D212" s="201"/>
      <c r="E212" s="201"/>
    </row>
    <row r="213" spans="1:5" x14ac:dyDescent="0.35">
      <c r="A213" s="195"/>
      <c r="B213" s="195"/>
      <c r="C213" s="195"/>
      <c r="D213" s="201"/>
      <c r="E213" s="201"/>
    </row>
    <row r="214" spans="1:5" x14ac:dyDescent="0.35">
      <c r="A214" s="195"/>
      <c r="B214" s="195"/>
      <c r="C214" s="195"/>
      <c r="D214" s="201"/>
      <c r="E214" s="201"/>
    </row>
    <row r="215" spans="1:5" x14ac:dyDescent="0.35">
      <c r="A215" s="195"/>
      <c r="B215" s="195"/>
      <c r="C215" s="195"/>
      <c r="D215" s="201"/>
      <c r="E215" s="201"/>
    </row>
    <row r="216" spans="1:5" x14ac:dyDescent="0.35">
      <c r="A216" s="195"/>
      <c r="B216" s="195"/>
      <c r="C216" s="195"/>
      <c r="D216" s="201"/>
      <c r="E216" s="201"/>
    </row>
    <row r="217" spans="1:5" x14ac:dyDescent="0.35">
      <c r="A217" s="195"/>
      <c r="B217" s="195"/>
      <c r="C217" s="195"/>
      <c r="D217" s="201"/>
      <c r="E217" s="201"/>
    </row>
    <row r="218" spans="1:5" x14ac:dyDescent="0.35">
      <c r="A218" s="195"/>
      <c r="B218" s="195"/>
      <c r="C218" s="195"/>
      <c r="D218" s="201"/>
      <c r="E218" s="201"/>
    </row>
    <row r="219" spans="1:5" x14ac:dyDescent="0.35">
      <c r="A219" s="195"/>
      <c r="B219" s="195"/>
      <c r="C219" s="195"/>
      <c r="D219" s="201"/>
      <c r="E219" s="201"/>
    </row>
    <row r="220" spans="1:5" x14ac:dyDescent="0.35">
      <c r="A220" s="195"/>
      <c r="B220" s="195"/>
      <c r="C220" s="195"/>
      <c r="D220" s="201"/>
      <c r="E220" s="201"/>
    </row>
    <row r="221" spans="1:5" x14ac:dyDescent="0.35">
      <c r="A221" s="195"/>
      <c r="B221" s="195"/>
      <c r="C221" s="195"/>
      <c r="D221" s="201"/>
      <c r="E221" s="201"/>
    </row>
    <row r="222" spans="1:5" x14ac:dyDescent="0.35">
      <c r="A222" s="195"/>
      <c r="B222" s="195"/>
      <c r="C222" s="195"/>
      <c r="D222" s="201"/>
      <c r="E222" s="201"/>
    </row>
    <row r="223" spans="1:5" x14ac:dyDescent="0.35">
      <c r="A223" s="195"/>
      <c r="B223" s="195"/>
      <c r="C223" s="195"/>
      <c r="D223" s="201"/>
      <c r="E223" s="201"/>
    </row>
    <row r="224" spans="1:5" x14ac:dyDescent="0.35">
      <c r="A224" s="195"/>
      <c r="B224" s="195"/>
      <c r="C224" s="195"/>
      <c r="D224" s="201"/>
      <c r="E224" s="201"/>
    </row>
    <row r="225" spans="1:5" x14ac:dyDescent="0.35">
      <c r="A225" s="195"/>
      <c r="B225" s="195"/>
      <c r="C225" s="195"/>
      <c r="D225" s="201"/>
      <c r="E225" s="201"/>
    </row>
    <row r="226" spans="1:5" x14ac:dyDescent="0.35">
      <c r="A226" s="195"/>
      <c r="B226" s="195"/>
      <c r="C226" s="195"/>
      <c r="D226" s="201"/>
      <c r="E226" s="201"/>
    </row>
    <row r="227" spans="1:5" x14ac:dyDescent="0.35">
      <c r="A227" s="195"/>
      <c r="B227" s="195"/>
      <c r="C227" s="195"/>
      <c r="D227" s="201"/>
      <c r="E227" s="201"/>
    </row>
    <row r="228" spans="1:5" x14ac:dyDescent="0.35">
      <c r="A228" s="195"/>
      <c r="B228" s="195"/>
      <c r="C228" s="195"/>
      <c r="D228" s="201"/>
      <c r="E228" s="201"/>
    </row>
    <row r="229" spans="1:5" x14ac:dyDescent="0.35">
      <c r="A229" s="195"/>
      <c r="B229" s="195"/>
      <c r="C229" s="195"/>
      <c r="D229" s="201"/>
      <c r="E229" s="201"/>
    </row>
    <row r="230" spans="1:5" x14ac:dyDescent="0.35">
      <c r="A230" s="195"/>
      <c r="B230" s="195"/>
      <c r="C230" s="195"/>
      <c r="D230" s="201"/>
      <c r="E230" s="201"/>
    </row>
    <row r="231" spans="1:5" x14ac:dyDescent="0.35">
      <c r="A231" s="195"/>
      <c r="B231" s="195"/>
      <c r="C231" s="195"/>
      <c r="D231" s="201"/>
      <c r="E231" s="201"/>
    </row>
    <row r="232" spans="1:5" x14ac:dyDescent="0.35">
      <c r="A232" s="195"/>
      <c r="B232" s="195"/>
      <c r="C232" s="195"/>
      <c r="D232" s="201"/>
      <c r="E232" s="201"/>
    </row>
    <row r="233" spans="1:5" x14ac:dyDescent="0.35">
      <c r="A233" s="195"/>
      <c r="B233" s="195"/>
      <c r="C233" s="195"/>
      <c r="D233" s="201"/>
      <c r="E233" s="201"/>
    </row>
    <row r="234" spans="1:5" x14ac:dyDescent="0.35">
      <c r="A234" s="195"/>
      <c r="B234" s="195"/>
      <c r="C234" s="195"/>
      <c r="D234" s="201"/>
      <c r="E234" s="201"/>
    </row>
    <row r="235" spans="1:5" x14ac:dyDescent="0.35">
      <c r="A235" s="195"/>
      <c r="B235" s="195"/>
      <c r="C235" s="195"/>
      <c r="D235" s="201"/>
      <c r="E235" s="201"/>
    </row>
    <row r="236" spans="1:5" x14ac:dyDescent="0.35">
      <c r="A236" s="195"/>
      <c r="B236" s="195"/>
      <c r="C236" s="195"/>
      <c r="D236" s="201"/>
      <c r="E236" s="201"/>
    </row>
    <row r="237" spans="1:5" x14ac:dyDescent="0.35">
      <c r="A237" s="195"/>
      <c r="B237" s="195"/>
      <c r="C237" s="195"/>
      <c r="D237" s="201"/>
      <c r="E237" s="201"/>
    </row>
    <row r="238" spans="1:5" x14ac:dyDescent="0.35">
      <c r="A238" s="195"/>
      <c r="B238" s="195"/>
      <c r="C238" s="195"/>
      <c r="D238" s="201"/>
      <c r="E238" s="201"/>
    </row>
    <row r="239" spans="1:5" x14ac:dyDescent="0.35">
      <c r="A239" s="195"/>
      <c r="B239" s="195"/>
      <c r="C239" s="195"/>
      <c r="D239" s="201"/>
      <c r="E239" s="201"/>
    </row>
    <row r="240" spans="1:5" x14ac:dyDescent="0.35">
      <c r="A240" s="195"/>
      <c r="B240" s="195"/>
      <c r="C240" s="195"/>
      <c r="D240" s="201"/>
      <c r="E240" s="201"/>
    </row>
    <row r="241" spans="1:5" x14ac:dyDescent="0.35">
      <c r="A241" s="195"/>
      <c r="B241" s="195"/>
      <c r="C241" s="195"/>
      <c r="D241" s="201"/>
      <c r="E241" s="201"/>
    </row>
    <row r="242" spans="1:5" x14ac:dyDescent="0.35">
      <c r="A242" s="195"/>
      <c r="B242" s="195"/>
      <c r="C242" s="195"/>
      <c r="D242" s="201"/>
      <c r="E242" s="201"/>
    </row>
    <row r="243" spans="1:5" x14ac:dyDescent="0.35">
      <c r="A243" s="195"/>
      <c r="B243" s="195"/>
      <c r="C243" s="195"/>
      <c r="D243" s="201"/>
      <c r="E243" s="201"/>
    </row>
    <row r="244" spans="1:5" x14ac:dyDescent="0.35">
      <c r="A244" s="195"/>
      <c r="B244" s="195"/>
      <c r="C244" s="195"/>
      <c r="D244" s="201"/>
      <c r="E244" s="201"/>
    </row>
    <row r="245" spans="1:5" x14ac:dyDescent="0.35">
      <c r="A245" s="195"/>
      <c r="B245" s="195"/>
      <c r="C245" s="195"/>
      <c r="D245" s="201"/>
      <c r="E245" s="201"/>
    </row>
    <row r="246" spans="1:5" x14ac:dyDescent="0.35">
      <c r="A246" s="195"/>
      <c r="B246" s="195"/>
      <c r="C246" s="195"/>
      <c r="D246" s="201"/>
      <c r="E246" s="201"/>
    </row>
    <row r="247" spans="1:5" x14ac:dyDescent="0.35">
      <c r="A247" s="195"/>
      <c r="B247" s="195"/>
      <c r="C247" s="195"/>
      <c r="D247" s="201"/>
      <c r="E247" s="201"/>
    </row>
    <row r="248" spans="1:5" x14ac:dyDescent="0.35">
      <c r="A248" s="195"/>
      <c r="B248" s="195"/>
      <c r="C248" s="195"/>
      <c r="D248" s="201"/>
      <c r="E248" s="201"/>
    </row>
    <row r="249" spans="1:5" x14ac:dyDescent="0.35">
      <c r="A249" s="195"/>
      <c r="B249" s="195"/>
      <c r="C249" s="195"/>
      <c r="D249" s="201"/>
      <c r="E249" s="201"/>
    </row>
    <row r="250" spans="1:5" x14ac:dyDescent="0.35">
      <c r="A250" s="195"/>
      <c r="B250" s="195"/>
      <c r="C250" s="195"/>
      <c r="D250" s="201"/>
      <c r="E250" s="201"/>
    </row>
    <row r="251" spans="1:5" x14ac:dyDescent="0.35">
      <c r="A251" s="195"/>
      <c r="B251" s="195"/>
      <c r="C251" s="195"/>
      <c r="D251" s="201"/>
      <c r="E251" s="201"/>
    </row>
    <row r="252" spans="1:5" x14ac:dyDescent="0.35">
      <c r="A252" s="195"/>
      <c r="B252" s="195"/>
      <c r="C252" s="195"/>
      <c r="D252" s="201"/>
      <c r="E252" s="201"/>
    </row>
    <row r="253" spans="1:5" x14ac:dyDescent="0.35">
      <c r="A253" s="195"/>
      <c r="B253" s="195"/>
      <c r="C253" s="195"/>
      <c r="D253" s="201"/>
      <c r="E253" s="201"/>
    </row>
    <row r="254" spans="1:5" x14ac:dyDescent="0.35">
      <c r="A254" s="195"/>
      <c r="B254" s="195"/>
      <c r="C254" s="195"/>
      <c r="D254" s="201"/>
      <c r="E254" s="201"/>
    </row>
    <row r="255" spans="1:5" x14ac:dyDescent="0.35">
      <c r="A255" s="195"/>
      <c r="B255" s="195"/>
      <c r="C255" s="195"/>
      <c r="D255" s="201"/>
      <c r="E255" s="201"/>
    </row>
    <row r="256" spans="1:5" x14ac:dyDescent="0.35">
      <c r="A256" s="195"/>
      <c r="B256" s="195"/>
      <c r="C256" s="195"/>
      <c r="D256" s="201"/>
      <c r="E256" s="201"/>
    </row>
    <row r="257" spans="1:5" x14ac:dyDescent="0.35">
      <c r="A257" s="195"/>
      <c r="B257" s="195"/>
      <c r="C257" s="195"/>
      <c r="D257" s="201"/>
      <c r="E257" s="201"/>
    </row>
    <row r="258" spans="1:5" x14ac:dyDescent="0.35">
      <c r="A258" s="195"/>
      <c r="B258" s="195"/>
      <c r="C258" s="195"/>
      <c r="D258" s="201"/>
      <c r="E258" s="201"/>
    </row>
    <row r="259" spans="1:5" x14ac:dyDescent="0.35">
      <c r="A259" s="195"/>
      <c r="B259" s="195"/>
      <c r="C259" s="195"/>
      <c r="D259" s="201"/>
      <c r="E259" s="201"/>
    </row>
    <row r="260" spans="1:5" x14ac:dyDescent="0.35">
      <c r="A260" s="195"/>
      <c r="B260" s="195"/>
      <c r="C260" s="195"/>
      <c r="D260" s="201"/>
      <c r="E260" s="201"/>
    </row>
    <row r="261" spans="1:5" x14ac:dyDescent="0.35">
      <c r="A261" s="195"/>
      <c r="B261" s="195"/>
      <c r="C261" s="195"/>
      <c r="D261" s="201"/>
      <c r="E261" s="201"/>
    </row>
    <row r="262" spans="1:5" x14ac:dyDescent="0.35">
      <c r="A262" s="195"/>
      <c r="B262" s="195"/>
      <c r="C262" s="195"/>
      <c r="D262" s="201"/>
      <c r="E262" s="201"/>
    </row>
    <row r="263" spans="1:5" x14ac:dyDescent="0.35">
      <c r="A263" s="195"/>
      <c r="B263" s="195"/>
      <c r="C263" s="195"/>
      <c r="D263" s="201"/>
      <c r="E263" s="201"/>
    </row>
    <row r="264" spans="1:5" x14ac:dyDescent="0.35">
      <c r="A264" s="195"/>
      <c r="B264" s="195"/>
      <c r="C264" s="195"/>
      <c r="D264" s="201"/>
      <c r="E264" s="201"/>
    </row>
    <row r="265" spans="1:5" x14ac:dyDescent="0.35">
      <c r="A265" s="195"/>
      <c r="B265" s="195"/>
      <c r="C265" s="195"/>
      <c r="D265" s="201"/>
      <c r="E265" s="201"/>
    </row>
    <row r="266" spans="1:5" x14ac:dyDescent="0.35">
      <c r="A266" s="195"/>
      <c r="B266" s="195"/>
      <c r="C266" s="195"/>
      <c r="D266" s="201"/>
      <c r="E266" s="201"/>
    </row>
    <row r="267" spans="1:5" x14ac:dyDescent="0.35">
      <c r="A267" s="195"/>
      <c r="B267" s="195"/>
      <c r="C267" s="195"/>
      <c r="D267" s="201"/>
      <c r="E267" s="201"/>
    </row>
    <row r="268" spans="1:5" x14ac:dyDescent="0.35">
      <c r="A268" s="195"/>
      <c r="B268" s="195"/>
      <c r="C268" s="195"/>
      <c r="D268" s="201"/>
      <c r="E268" s="201"/>
    </row>
    <row r="269" spans="1:5" x14ac:dyDescent="0.35">
      <c r="A269" s="195"/>
      <c r="B269" s="195"/>
      <c r="C269" s="195"/>
      <c r="D269" s="201"/>
      <c r="E269" s="201"/>
    </row>
    <row r="270" spans="1:5" x14ac:dyDescent="0.35">
      <c r="A270" s="195"/>
      <c r="B270" s="195"/>
      <c r="C270" s="195"/>
      <c r="D270" s="201"/>
      <c r="E270" s="201"/>
    </row>
    <row r="271" spans="1:5" x14ac:dyDescent="0.35">
      <c r="A271" s="195"/>
      <c r="B271" s="195"/>
      <c r="C271" s="195"/>
      <c r="D271" s="201"/>
      <c r="E271" s="201"/>
    </row>
    <row r="272" spans="1:5" x14ac:dyDescent="0.35">
      <c r="A272" s="195"/>
      <c r="B272" s="195"/>
      <c r="C272" s="195"/>
      <c r="D272" s="201"/>
      <c r="E272" s="201"/>
    </row>
    <row r="273" spans="1:5" x14ac:dyDescent="0.35">
      <c r="A273" s="195"/>
      <c r="B273" s="195"/>
      <c r="C273" s="195"/>
      <c r="D273" s="201"/>
      <c r="E273" s="201"/>
    </row>
    <row r="274" spans="1:5" x14ac:dyDescent="0.35">
      <c r="A274" s="195"/>
      <c r="B274" s="195"/>
      <c r="C274" s="195"/>
      <c r="D274" s="201"/>
      <c r="E274" s="201"/>
    </row>
    <row r="275" spans="1:5" x14ac:dyDescent="0.35">
      <c r="A275" s="195"/>
      <c r="B275" s="195"/>
      <c r="C275" s="195"/>
      <c r="D275" s="201"/>
      <c r="E275" s="201"/>
    </row>
    <row r="276" spans="1:5" x14ac:dyDescent="0.35">
      <c r="A276" s="195"/>
      <c r="B276" s="195"/>
      <c r="C276" s="195"/>
      <c r="D276" s="201"/>
      <c r="E276" s="201"/>
    </row>
    <row r="277" spans="1:5" x14ac:dyDescent="0.35">
      <c r="A277" s="195"/>
      <c r="B277" s="195"/>
      <c r="C277" s="195"/>
      <c r="D277" s="201"/>
      <c r="E277" s="201"/>
    </row>
    <row r="278" spans="1:5" x14ac:dyDescent="0.35">
      <c r="A278" s="195"/>
      <c r="B278" s="195"/>
      <c r="C278" s="195"/>
      <c r="D278" s="201"/>
      <c r="E278" s="201"/>
    </row>
    <row r="279" spans="1:5" x14ac:dyDescent="0.35">
      <c r="A279" s="195"/>
      <c r="B279" s="195"/>
      <c r="C279" s="195"/>
      <c r="D279" s="201"/>
      <c r="E279" s="201"/>
    </row>
    <row r="280" spans="1:5" x14ac:dyDescent="0.35">
      <c r="A280" s="195"/>
      <c r="B280" s="195"/>
      <c r="C280" s="195"/>
      <c r="D280" s="201"/>
      <c r="E280" s="201"/>
    </row>
    <row r="281" spans="1:5" x14ac:dyDescent="0.35">
      <c r="A281" s="195"/>
      <c r="B281" s="195"/>
      <c r="C281" s="195"/>
      <c r="D281" s="201"/>
      <c r="E281" s="201"/>
    </row>
    <row r="282" spans="1:5" x14ac:dyDescent="0.35">
      <c r="A282" s="195"/>
      <c r="B282" s="195"/>
      <c r="C282" s="195"/>
      <c r="D282" s="201"/>
      <c r="E282" s="201"/>
    </row>
    <row r="283" spans="1:5" x14ac:dyDescent="0.35">
      <c r="A283" s="195"/>
      <c r="B283" s="195"/>
      <c r="C283" s="195"/>
      <c r="D283" s="201"/>
      <c r="E283" s="201"/>
    </row>
    <row r="284" spans="1:5" x14ac:dyDescent="0.35">
      <c r="A284" s="195"/>
      <c r="B284" s="195"/>
      <c r="C284" s="195"/>
      <c r="D284" s="201"/>
      <c r="E284" s="201"/>
    </row>
    <row r="285" spans="1:5" x14ac:dyDescent="0.35">
      <c r="A285" s="195"/>
      <c r="B285" s="195"/>
      <c r="C285" s="195"/>
      <c r="D285" s="201"/>
      <c r="E285" s="201"/>
    </row>
    <row r="286" spans="1:5" x14ac:dyDescent="0.35">
      <c r="A286" s="195"/>
      <c r="B286" s="195"/>
      <c r="C286" s="195"/>
      <c r="D286" s="201"/>
      <c r="E286" s="201"/>
    </row>
    <row r="287" spans="1:5" x14ac:dyDescent="0.35">
      <c r="A287" s="195"/>
      <c r="B287" s="195"/>
      <c r="C287" s="195"/>
      <c r="D287" s="201"/>
      <c r="E287" s="201"/>
    </row>
    <row r="288" spans="1:5" x14ac:dyDescent="0.35">
      <c r="A288" s="195"/>
      <c r="B288" s="195"/>
      <c r="C288" s="195"/>
      <c r="D288" s="201"/>
      <c r="E288" s="201"/>
    </row>
    <row r="289" spans="1:5" x14ac:dyDescent="0.35">
      <c r="A289" s="195"/>
      <c r="B289" s="195"/>
      <c r="C289" s="195"/>
      <c r="D289" s="201"/>
      <c r="E289" s="201"/>
    </row>
    <row r="290" spans="1:5" x14ac:dyDescent="0.35">
      <c r="A290" s="195"/>
      <c r="B290" s="195"/>
      <c r="C290" s="195"/>
      <c r="D290" s="201"/>
      <c r="E290" s="201"/>
    </row>
    <row r="291" spans="1:5" x14ac:dyDescent="0.35">
      <c r="A291" s="195"/>
      <c r="B291" s="195"/>
      <c r="C291" s="195"/>
      <c r="D291" s="201"/>
      <c r="E291" s="201"/>
    </row>
    <row r="292" spans="1:5" x14ac:dyDescent="0.35">
      <c r="A292" s="195"/>
      <c r="B292" s="195"/>
      <c r="C292" s="195"/>
      <c r="D292" s="201"/>
      <c r="E292" s="201"/>
    </row>
    <row r="293" spans="1:5" x14ac:dyDescent="0.35">
      <c r="A293" s="195"/>
      <c r="B293" s="195"/>
      <c r="C293" s="195"/>
      <c r="D293" s="201"/>
      <c r="E293" s="201"/>
    </row>
    <row r="294" spans="1:5" x14ac:dyDescent="0.35">
      <c r="A294" s="195"/>
      <c r="B294" s="195"/>
      <c r="C294" s="195"/>
      <c r="D294" s="201"/>
      <c r="E294" s="201"/>
    </row>
    <row r="295" spans="1:5" x14ac:dyDescent="0.35">
      <c r="A295" s="195"/>
      <c r="B295" s="195"/>
      <c r="C295" s="195"/>
      <c r="D295" s="201"/>
      <c r="E295" s="201"/>
    </row>
    <row r="296" spans="1:5" x14ac:dyDescent="0.35">
      <c r="A296" s="195"/>
      <c r="B296" s="195"/>
      <c r="C296" s="195"/>
      <c r="D296" s="201"/>
      <c r="E296" s="201"/>
    </row>
    <row r="297" spans="1:5" x14ac:dyDescent="0.35">
      <c r="A297" s="195"/>
      <c r="B297" s="195"/>
      <c r="C297" s="195"/>
      <c r="D297" s="201"/>
      <c r="E297" s="201"/>
    </row>
    <row r="298" spans="1:5" x14ac:dyDescent="0.35">
      <c r="A298" s="195"/>
      <c r="B298" s="195"/>
      <c r="C298" s="195"/>
      <c r="D298" s="201"/>
      <c r="E298" s="201"/>
    </row>
    <row r="299" spans="1:5" x14ac:dyDescent="0.35">
      <c r="A299" s="195"/>
      <c r="B299" s="195"/>
      <c r="C299" s="195"/>
      <c r="D299" s="201"/>
      <c r="E299" s="201"/>
    </row>
    <row r="300" spans="1:5" x14ac:dyDescent="0.35">
      <c r="A300" s="195"/>
      <c r="B300" s="195"/>
      <c r="C300" s="195"/>
      <c r="D300" s="201"/>
      <c r="E300" s="201"/>
    </row>
    <row r="301" spans="1:5" x14ac:dyDescent="0.35">
      <c r="A301" s="195"/>
      <c r="B301" s="195"/>
      <c r="C301" s="195"/>
      <c r="D301" s="201"/>
      <c r="E301" s="201"/>
    </row>
    <row r="302" spans="1:5" x14ac:dyDescent="0.35">
      <c r="A302" s="195"/>
      <c r="B302" s="195"/>
      <c r="C302" s="195"/>
      <c r="D302" s="201"/>
      <c r="E302" s="201"/>
    </row>
    <row r="303" spans="1:5" x14ac:dyDescent="0.35">
      <c r="A303" s="195"/>
      <c r="B303" s="195"/>
      <c r="C303" s="195"/>
      <c r="D303" s="201"/>
      <c r="E303" s="201"/>
    </row>
    <row r="304" spans="1:5" x14ac:dyDescent="0.35">
      <c r="A304" s="195"/>
      <c r="B304" s="195"/>
      <c r="C304" s="195"/>
      <c r="D304" s="201"/>
      <c r="E304" s="201"/>
    </row>
    <row r="305" spans="1:5" x14ac:dyDescent="0.35">
      <c r="A305" s="195"/>
      <c r="B305" s="195"/>
      <c r="C305" s="195"/>
      <c r="D305" s="201"/>
      <c r="E305" s="201"/>
    </row>
    <row r="306" spans="1:5" x14ac:dyDescent="0.35">
      <c r="A306" s="195"/>
      <c r="B306" s="195"/>
      <c r="C306" s="195"/>
      <c r="D306" s="201"/>
      <c r="E306" s="201"/>
    </row>
    <row r="307" spans="1:5" x14ac:dyDescent="0.35">
      <c r="A307" s="195"/>
      <c r="B307" s="195"/>
      <c r="C307" s="195"/>
      <c r="D307" s="201"/>
      <c r="E307" s="201"/>
    </row>
    <row r="308" spans="1:5" x14ac:dyDescent="0.35">
      <c r="A308" s="195"/>
      <c r="B308" s="195"/>
      <c r="C308" s="195"/>
      <c r="D308" s="201"/>
      <c r="E308" s="201"/>
    </row>
    <row r="309" spans="1:5" x14ac:dyDescent="0.35">
      <c r="A309" s="195"/>
      <c r="B309" s="195"/>
      <c r="C309" s="195"/>
      <c r="D309" s="201"/>
      <c r="E309" s="201"/>
    </row>
    <row r="310" spans="1:5" x14ac:dyDescent="0.35">
      <c r="A310" s="195"/>
      <c r="B310" s="195"/>
      <c r="C310" s="195"/>
      <c r="D310" s="201"/>
      <c r="E310" s="201"/>
    </row>
    <row r="311" spans="1:5" x14ac:dyDescent="0.35">
      <c r="A311" s="195"/>
      <c r="B311" s="195"/>
      <c r="C311" s="195"/>
      <c r="D311" s="201"/>
      <c r="E311" s="201"/>
    </row>
    <row r="312" spans="1:5" x14ac:dyDescent="0.35">
      <c r="A312" s="195"/>
      <c r="B312" s="195"/>
      <c r="C312" s="195"/>
      <c r="D312" s="201"/>
      <c r="E312" s="201"/>
    </row>
    <row r="313" spans="1:5" x14ac:dyDescent="0.35">
      <c r="A313" s="195"/>
      <c r="B313" s="195"/>
      <c r="C313" s="195"/>
      <c r="D313" s="201"/>
      <c r="E313" s="201"/>
    </row>
    <row r="314" spans="1:5" x14ac:dyDescent="0.35">
      <c r="A314" s="195"/>
      <c r="B314" s="195"/>
      <c r="C314" s="195"/>
      <c r="D314" s="201"/>
      <c r="E314" s="201"/>
    </row>
    <row r="315" spans="1:5" x14ac:dyDescent="0.35">
      <c r="A315" s="195"/>
      <c r="B315" s="195"/>
      <c r="C315" s="195"/>
      <c r="D315" s="201"/>
      <c r="E315" s="201"/>
    </row>
    <row r="316" spans="1:5" x14ac:dyDescent="0.35">
      <c r="A316" s="195"/>
      <c r="B316" s="195"/>
      <c r="C316" s="195"/>
      <c r="D316" s="201"/>
      <c r="E316" s="201"/>
    </row>
    <row r="317" spans="1:5" x14ac:dyDescent="0.35">
      <c r="A317" s="195"/>
      <c r="B317" s="195"/>
      <c r="C317" s="195"/>
      <c r="D317" s="201"/>
      <c r="E317" s="201"/>
    </row>
    <row r="318" spans="1:5" x14ac:dyDescent="0.35">
      <c r="A318" s="195"/>
      <c r="B318" s="195"/>
      <c r="C318" s="195"/>
      <c r="D318" s="201"/>
      <c r="E318" s="201"/>
    </row>
    <row r="319" spans="1:5" x14ac:dyDescent="0.35">
      <c r="A319" s="195"/>
      <c r="B319" s="195"/>
      <c r="C319" s="195"/>
      <c r="D319" s="201"/>
      <c r="E319" s="201"/>
    </row>
    <row r="320" spans="1:5" x14ac:dyDescent="0.35">
      <c r="A320" s="195"/>
      <c r="B320" s="195"/>
      <c r="C320" s="195"/>
      <c r="D320" s="201"/>
      <c r="E320" s="201"/>
    </row>
    <row r="321" spans="1:5" x14ac:dyDescent="0.35">
      <c r="A321" s="195"/>
      <c r="B321" s="195"/>
      <c r="C321" s="195"/>
      <c r="D321" s="201"/>
      <c r="E321" s="201"/>
    </row>
    <row r="322" spans="1:5" x14ac:dyDescent="0.35">
      <c r="A322" s="195"/>
      <c r="B322" s="195"/>
      <c r="C322" s="195"/>
      <c r="D322" s="201"/>
      <c r="E322" s="201"/>
    </row>
    <row r="323" spans="1:5" x14ac:dyDescent="0.35">
      <c r="A323" s="195"/>
      <c r="B323" s="195"/>
      <c r="C323" s="195"/>
      <c r="D323" s="201"/>
      <c r="E323" s="201"/>
    </row>
    <row r="324" spans="1:5" x14ac:dyDescent="0.35">
      <c r="A324" s="195"/>
      <c r="B324" s="195"/>
      <c r="C324" s="195"/>
      <c r="D324" s="201"/>
      <c r="E324" s="201"/>
    </row>
    <row r="325" spans="1:5" x14ac:dyDescent="0.35">
      <c r="A325" s="195"/>
      <c r="B325" s="195"/>
      <c r="C325" s="195"/>
      <c r="D325" s="201"/>
      <c r="E325" s="201"/>
    </row>
    <row r="326" spans="1:5" x14ac:dyDescent="0.35">
      <c r="A326" s="195"/>
      <c r="B326" s="195"/>
      <c r="C326" s="195"/>
      <c r="D326" s="201"/>
      <c r="E326" s="201"/>
    </row>
    <row r="327" spans="1:5" x14ac:dyDescent="0.35">
      <c r="A327" s="195"/>
      <c r="B327" s="195"/>
      <c r="C327" s="195"/>
      <c r="D327" s="201"/>
      <c r="E327" s="201"/>
    </row>
    <row r="328" spans="1:5" x14ac:dyDescent="0.35">
      <c r="A328" s="195"/>
      <c r="B328" s="195"/>
      <c r="C328" s="195"/>
      <c r="D328" s="201"/>
      <c r="E328" s="201"/>
    </row>
    <row r="329" spans="1:5" x14ac:dyDescent="0.35">
      <c r="A329" s="195"/>
      <c r="B329" s="195"/>
      <c r="C329" s="195"/>
      <c r="D329" s="201"/>
      <c r="E329" s="201"/>
    </row>
    <row r="330" spans="1:5" x14ac:dyDescent="0.35">
      <c r="A330" s="195"/>
      <c r="B330" s="195"/>
      <c r="C330" s="195"/>
      <c r="D330" s="201"/>
      <c r="E330" s="201"/>
    </row>
    <row r="331" spans="1:5" x14ac:dyDescent="0.35">
      <c r="A331" s="195"/>
      <c r="B331" s="195"/>
      <c r="C331" s="195"/>
      <c r="D331" s="201"/>
      <c r="E331" s="201"/>
    </row>
    <row r="332" spans="1:5" x14ac:dyDescent="0.35">
      <c r="A332" s="195"/>
      <c r="B332" s="195"/>
      <c r="C332" s="195"/>
      <c r="D332" s="201"/>
      <c r="E332" s="201"/>
    </row>
    <row r="333" spans="1:5" x14ac:dyDescent="0.35">
      <c r="A333" s="195"/>
      <c r="B333" s="195"/>
      <c r="C333" s="195"/>
      <c r="D333" s="201"/>
      <c r="E333" s="201"/>
    </row>
    <row r="334" spans="1:5" x14ac:dyDescent="0.35">
      <c r="A334" s="195"/>
      <c r="B334" s="195"/>
      <c r="C334" s="195"/>
      <c r="D334" s="201"/>
      <c r="E334" s="201"/>
    </row>
    <row r="335" spans="1:5" x14ac:dyDescent="0.35">
      <c r="A335" s="195"/>
      <c r="B335" s="195"/>
      <c r="C335" s="195"/>
      <c r="D335" s="201"/>
      <c r="E335" s="201"/>
    </row>
    <row r="336" spans="1:5" x14ac:dyDescent="0.35">
      <c r="A336" s="195"/>
      <c r="B336" s="195"/>
      <c r="C336" s="195"/>
      <c r="D336" s="201"/>
      <c r="E336" s="201"/>
    </row>
    <row r="337" spans="1:5" x14ac:dyDescent="0.35">
      <c r="A337" s="195"/>
      <c r="B337" s="195"/>
      <c r="C337" s="195"/>
      <c r="D337" s="201"/>
      <c r="E337" s="201"/>
    </row>
    <row r="338" spans="1:5" x14ac:dyDescent="0.35">
      <c r="A338" s="195"/>
      <c r="B338" s="195"/>
      <c r="C338" s="195"/>
      <c r="D338" s="201"/>
      <c r="E338" s="201"/>
    </row>
    <row r="341" spans="1:5" x14ac:dyDescent="0.35">
      <c r="E341" s="196"/>
    </row>
    <row r="342" spans="1:5" x14ac:dyDescent="0.35">
      <c r="E342" s="196"/>
    </row>
    <row r="343" spans="1:5" x14ac:dyDescent="0.35">
      <c r="E343" s="196"/>
    </row>
    <row r="344" spans="1:5" x14ac:dyDescent="0.35">
      <c r="E344" s="196"/>
    </row>
    <row r="345" spans="1:5" x14ac:dyDescent="0.35">
      <c r="E345" s="196"/>
    </row>
    <row r="346" spans="1:5" x14ac:dyDescent="0.35">
      <c r="E346" s="196"/>
    </row>
    <row r="347" spans="1:5" x14ac:dyDescent="0.35">
      <c r="E347" s="196"/>
    </row>
    <row r="348" spans="1:5" x14ac:dyDescent="0.35">
      <c r="E348" s="196"/>
    </row>
    <row r="349" spans="1:5" x14ac:dyDescent="0.35">
      <c r="E349" s="196"/>
    </row>
    <row r="350" spans="1:5" x14ac:dyDescent="0.35">
      <c r="E350" s="196"/>
    </row>
    <row r="351" spans="1:5" x14ac:dyDescent="0.35">
      <c r="E351" s="196"/>
    </row>
    <row r="352" spans="1:5" x14ac:dyDescent="0.35">
      <c r="E352" s="196"/>
    </row>
    <row r="353" spans="5:5" x14ac:dyDescent="0.35">
      <c r="E353" s="196"/>
    </row>
    <row r="354" spans="5:5" x14ac:dyDescent="0.35">
      <c r="E354" s="196"/>
    </row>
    <row r="355" spans="5:5" x14ac:dyDescent="0.35">
      <c r="E355" s="196"/>
    </row>
    <row r="356" spans="5:5" x14ac:dyDescent="0.35">
      <c r="E356" s="196"/>
    </row>
    <row r="357" spans="5:5" x14ac:dyDescent="0.35">
      <c r="E357" s="196"/>
    </row>
    <row r="358" spans="5:5" x14ac:dyDescent="0.35">
      <c r="E358" s="196"/>
    </row>
    <row r="359" spans="5:5" x14ac:dyDescent="0.35">
      <c r="E359" s="196"/>
    </row>
    <row r="360" spans="5:5" x14ac:dyDescent="0.35">
      <c r="E360" s="196"/>
    </row>
    <row r="361" spans="5:5" x14ac:dyDescent="0.35">
      <c r="E361" s="196"/>
    </row>
    <row r="362" spans="5:5" x14ac:dyDescent="0.35">
      <c r="E362" s="196"/>
    </row>
    <row r="363" spans="5:5" x14ac:dyDescent="0.35">
      <c r="E363" s="196"/>
    </row>
    <row r="364" spans="5:5" x14ac:dyDescent="0.35">
      <c r="E364" s="196"/>
    </row>
    <row r="365" spans="5:5" x14ac:dyDescent="0.35">
      <c r="E365" s="196"/>
    </row>
    <row r="366" spans="5:5" x14ac:dyDescent="0.35">
      <c r="E366" s="196"/>
    </row>
    <row r="367" spans="5:5" x14ac:dyDescent="0.35">
      <c r="E367" s="196"/>
    </row>
    <row r="368" spans="5:5" x14ac:dyDescent="0.35">
      <c r="E368" s="196"/>
    </row>
    <row r="369" spans="5:5" x14ac:dyDescent="0.35">
      <c r="E369" s="196"/>
    </row>
    <row r="370" spans="5:5" x14ac:dyDescent="0.35">
      <c r="E370" s="196"/>
    </row>
    <row r="371" spans="5:5" x14ac:dyDescent="0.35">
      <c r="E371" s="196"/>
    </row>
    <row r="372" spans="5:5" x14ac:dyDescent="0.35">
      <c r="E372" s="196"/>
    </row>
    <row r="373" spans="5:5" x14ac:dyDescent="0.35">
      <c r="E373" s="196"/>
    </row>
    <row r="374" spans="5:5" x14ac:dyDescent="0.35">
      <c r="E374" s="196"/>
    </row>
    <row r="375" spans="5:5" x14ac:dyDescent="0.35">
      <c r="E375" s="196"/>
    </row>
    <row r="376" spans="5:5" x14ac:dyDescent="0.35">
      <c r="E376" s="196"/>
    </row>
    <row r="377" spans="5:5" x14ac:dyDescent="0.35">
      <c r="E377" s="196"/>
    </row>
    <row r="378" spans="5:5" x14ac:dyDescent="0.35">
      <c r="E378" s="196"/>
    </row>
    <row r="379" spans="5:5" x14ac:dyDescent="0.35">
      <c r="E379" s="196"/>
    </row>
    <row r="380" spans="5:5" x14ac:dyDescent="0.35">
      <c r="E380" s="196"/>
    </row>
    <row r="381" spans="5:5" x14ac:dyDescent="0.35">
      <c r="E381" s="196"/>
    </row>
    <row r="382" spans="5:5" x14ac:dyDescent="0.35">
      <c r="E382" s="196"/>
    </row>
    <row r="383" spans="5:5" x14ac:dyDescent="0.35">
      <c r="E383" s="196"/>
    </row>
    <row r="384" spans="5:5" x14ac:dyDescent="0.35">
      <c r="E384" s="196"/>
    </row>
    <row r="385" spans="5:5" x14ac:dyDescent="0.35">
      <c r="E385" s="196"/>
    </row>
    <row r="386" spans="5:5" x14ac:dyDescent="0.35">
      <c r="E386" s="196"/>
    </row>
    <row r="387" spans="5:5" x14ac:dyDescent="0.35">
      <c r="E387" s="196"/>
    </row>
    <row r="388" spans="5:5" x14ac:dyDescent="0.35">
      <c r="E388" s="196"/>
    </row>
    <row r="389" spans="5:5" x14ac:dyDescent="0.35">
      <c r="E389" s="196"/>
    </row>
  </sheetData>
  <mergeCells count="2">
    <mergeCell ref="D9:E9"/>
    <mergeCell ref="A6:E6"/>
  </mergeCells>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sheetPr>
  <dimension ref="A1:P98"/>
  <sheetViews>
    <sheetView workbookViewId="0"/>
  </sheetViews>
  <sheetFormatPr defaultColWidth="9.1796875" defaultRowHeight="12.5" x14ac:dyDescent="0.25"/>
  <cols>
    <col min="1" max="1" width="9.1796875" style="102"/>
    <col min="2" max="2" width="15.453125" style="102" customWidth="1"/>
    <col min="3" max="3" width="22.7265625" style="102" customWidth="1"/>
    <col min="4" max="4" width="22.1796875" style="102" customWidth="1"/>
    <col min="5" max="5" width="30.54296875" style="102" customWidth="1"/>
    <col min="6" max="6" width="24.54296875" style="102" customWidth="1"/>
    <col min="7" max="7" width="13" style="102" customWidth="1"/>
    <col min="8" max="8" width="13.54296875" style="102" customWidth="1"/>
    <col min="9" max="9" width="25.81640625" style="102" customWidth="1"/>
    <col min="10" max="16384" width="9.1796875" style="102"/>
  </cols>
  <sheetData>
    <row r="1" spans="1:16" s="98" customFormat="1" ht="18" x14ac:dyDescent="0.4">
      <c r="A1" s="98" t="s">
        <v>101</v>
      </c>
    </row>
    <row r="2" spans="1:16" s="99" customFormat="1" ht="3.65" customHeight="1" x14ac:dyDescent="0.4">
      <c r="A2" s="22"/>
      <c r="B2" s="23"/>
      <c r="C2" s="24"/>
      <c r="D2" s="24"/>
      <c r="E2" s="24"/>
      <c r="F2" s="24"/>
      <c r="G2" s="24"/>
      <c r="H2" s="24"/>
    </row>
    <row r="3" spans="1:16" s="100" customFormat="1" x14ac:dyDescent="0.25"/>
    <row r="4" spans="1:16" s="101" customFormat="1" ht="14" x14ac:dyDescent="0.3"/>
    <row r="5" spans="1:16" s="101" customFormat="1" ht="14" x14ac:dyDescent="0.3">
      <c r="B5" s="73" t="s">
        <v>108</v>
      </c>
      <c r="C5" s="72"/>
      <c r="D5" s="72"/>
      <c r="E5" s="72"/>
      <c r="F5" s="72"/>
      <c r="G5" s="72"/>
      <c r="H5" s="72"/>
      <c r="I5" s="72"/>
    </row>
    <row r="7" spans="1:16" ht="37.5" x14ac:dyDescent="0.25">
      <c r="A7" s="102" t="s">
        <v>59</v>
      </c>
      <c r="C7" s="102" t="s">
        <v>60</v>
      </c>
      <c r="D7" s="102" t="s">
        <v>61</v>
      </c>
      <c r="E7" s="103" t="s">
        <v>62</v>
      </c>
      <c r="F7" s="103" t="s">
        <v>65</v>
      </c>
      <c r="G7" s="103" t="s">
        <v>185</v>
      </c>
      <c r="H7" s="103" t="s">
        <v>186</v>
      </c>
      <c r="I7" s="103" t="s">
        <v>63</v>
      </c>
    </row>
    <row r="8" spans="1:16" x14ac:dyDescent="0.25">
      <c r="B8" s="241" t="s">
        <v>175</v>
      </c>
      <c r="C8" s="104"/>
      <c r="D8" s="104"/>
      <c r="E8" s="234"/>
      <c r="F8" s="234"/>
      <c r="G8" s="234"/>
      <c r="H8" s="234"/>
      <c r="I8" s="234"/>
      <c r="J8" s="105"/>
      <c r="K8" s="105"/>
      <c r="L8" s="105"/>
      <c r="M8" s="105"/>
      <c r="N8" s="105"/>
      <c r="O8" s="105"/>
      <c r="P8" s="105"/>
    </row>
    <row r="9" spans="1:16" x14ac:dyDescent="0.25">
      <c r="B9" s="241"/>
      <c r="C9" s="104"/>
      <c r="D9" s="104"/>
      <c r="E9" s="235"/>
      <c r="F9" s="235"/>
      <c r="G9" s="235"/>
      <c r="H9" s="235"/>
      <c r="I9" s="235"/>
      <c r="J9" s="105"/>
      <c r="K9" s="105"/>
      <c r="L9" s="105"/>
      <c r="M9" s="105"/>
      <c r="N9" s="105"/>
      <c r="O9" s="105"/>
      <c r="P9" s="105"/>
    </row>
    <row r="10" spans="1:16" x14ac:dyDescent="0.25">
      <c r="B10" s="241"/>
      <c r="C10" s="104"/>
      <c r="D10" s="104"/>
      <c r="E10" s="235"/>
      <c r="F10" s="235"/>
      <c r="G10" s="235"/>
      <c r="H10" s="235"/>
      <c r="I10" s="235"/>
      <c r="J10" s="105"/>
      <c r="K10" s="105"/>
      <c r="L10" s="105"/>
      <c r="M10" s="105"/>
      <c r="N10" s="105"/>
      <c r="O10" s="105"/>
      <c r="P10" s="105"/>
    </row>
    <row r="11" spans="1:16" x14ac:dyDescent="0.25">
      <c r="B11" s="241"/>
      <c r="C11" s="104"/>
      <c r="D11" s="104"/>
      <c r="E11" s="235"/>
      <c r="F11" s="235"/>
      <c r="G11" s="235"/>
      <c r="H11" s="235"/>
      <c r="I11" s="235"/>
      <c r="J11" s="105"/>
      <c r="K11" s="105"/>
      <c r="L11" s="105"/>
      <c r="M11" s="105"/>
      <c r="N11" s="105"/>
      <c r="O11" s="105"/>
      <c r="P11" s="105"/>
    </row>
    <row r="12" spans="1:16" x14ac:dyDescent="0.25">
      <c r="B12" s="241"/>
      <c r="C12" s="104"/>
      <c r="D12" s="104"/>
      <c r="E12" s="235"/>
      <c r="F12" s="235"/>
      <c r="G12" s="235"/>
      <c r="H12" s="235"/>
      <c r="I12" s="235"/>
      <c r="J12" s="105"/>
      <c r="K12" s="105"/>
      <c r="L12" s="105"/>
      <c r="M12" s="105"/>
      <c r="N12" s="105"/>
      <c r="O12" s="105"/>
      <c r="P12" s="105"/>
    </row>
    <row r="13" spans="1:16" x14ac:dyDescent="0.25">
      <c r="B13" s="241"/>
      <c r="C13" s="104"/>
      <c r="D13" s="104"/>
      <c r="E13" s="235"/>
      <c r="F13" s="235"/>
      <c r="G13" s="235"/>
      <c r="H13" s="235"/>
      <c r="I13" s="235"/>
      <c r="J13" s="105"/>
      <c r="K13" s="105"/>
      <c r="L13" s="105"/>
      <c r="M13" s="105"/>
      <c r="N13" s="105"/>
      <c r="O13" s="105"/>
      <c r="P13" s="105"/>
    </row>
    <row r="14" spans="1:16" x14ac:dyDescent="0.25">
      <c r="B14" s="241"/>
      <c r="C14" s="104"/>
      <c r="D14" s="104"/>
      <c r="E14" s="235"/>
      <c r="F14" s="235"/>
      <c r="G14" s="235"/>
      <c r="H14" s="235"/>
      <c r="I14" s="235"/>
      <c r="J14" s="105"/>
      <c r="K14" s="105"/>
      <c r="L14" s="105"/>
      <c r="M14" s="105"/>
      <c r="N14" s="105"/>
      <c r="O14" s="105"/>
      <c r="P14" s="105"/>
    </row>
    <row r="15" spans="1:16" x14ac:dyDescent="0.25">
      <c r="B15" s="241"/>
      <c r="C15" s="104"/>
      <c r="D15" s="104"/>
      <c r="E15" s="235"/>
      <c r="F15" s="235"/>
      <c r="G15" s="235"/>
      <c r="H15" s="235"/>
      <c r="I15" s="235"/>
      <c r="J15" s="105"/>
      <c r="K15" s="105"/>
      <c r="L15" s="105"/>
      <c r="M15" s="105"/>
      <c r="N15" s="105"/>
      <c r="O15" s="105"/>
      <c r="P15" s="105"/>
    </row>
    <row r="16" spans="1:16" x14ac:dyDescent="0.25">
      <c r="B16" s="241"/>
      <c r="C16" s="104"/>
      <c r="D16" s="104"/>
      <c r="E16" s="235"/>
      <c r="F16" s="235"/>
      <c r="G16" s="235"/>
      <c r="H16" s="235"/>
      <c r="I16" s="235"/>
      <c r="J16" s="105"/>
      <c r="K16" s="105"/>
      <c r="L16" s="105"/>
      <c r="M16" s="105"/>
      <c r="N16" s="105"/>
      <c r="O16" s="105"/>
      <c r="P16" s="105"/>
    </row>
    <row r="17" spans="2:16" x14ac:dyDescent="0.25">
      <c r="B17" s="241"/>
      <c r="C17" s="104"/>
      <c r="D17" s="104"/>
      <c r="E17" s="236"/>
      <c r="F17" s="236"/>
      <c r="G17" s="236"/>
      <c r="H17" s="236"/>
      <c r="I17" s="236"/>
      <c r="J17" s="105"/>
      <c r="K17" s="105"/>
      <c r="L17" s="105"/>
      <c r="M17" s="105"/>
      <c r="N17" s="105"/>
      <c r="O17" s="105"/>
      <c r="P17" s="105"/>
    </row>
    <row r="18" spans="2:16" x14ac:dyDescent="0.25">
      <c r="B18" s="237" t="s">
        <v>176</v>
      </c>
      <c r="C18" s="106"/>
      <c r="D18" s="106"/>
      <c r="E18" s="238"/>
      <c r="F18" s="238"/>
      <c r="G18" s="238"/>
      <c r="H18" s="238"/>
      <c r="I18" s="238"/>
      <c r="J18" s="105"/>
      <c r="K18" s="105"/>
      <c r="L18" s="105"/>
      <c r="M18" s="105"/>
      <c r="N18" s="105"/>
      <c r="O18" s="105"/>
      <c r="P18" s="105"/>
    </row>
    <row r="19" spans="2:16" x14ac:dyDescent="0.25">
      <c r="B19" s="237"/>
      <c r="C19" s="106"/>
      <c r="D19" s="106"/>
      <c r="E19" s="239"/>
      <c r="F19" s="239"/>
      <c r="G19" s="239"/>
      <c r="H19" s="239"/>
      <c r="I19" s="239"/>
      <c r="J19" s="105"/>
      <c r="K19" s="105"/>
      <c r="L19" s="105"/>
      <c r="M19" s="105"/>
      <c r="N19" s="105"/>
      <c r="O19" s="105"/>
      <c r="P19" s="105"/>
    </row>
    <row r="20" spans="2:16" x14ac:dyDescent="0.25">
      <c r="B20" s="237"/>
      <c r="C20" s="106"/>
      <c r="D20" s="106"/>
      <c r="E20" s="239"/>
      <c r="F20" s="239"/>
      <c r="G20" s="239"/>
      <c r="H20" s="239"/>
      <c r="I20" s="239"/>
      <c r="J20" s="105"/>
      <c r="K20" s="105"/>
      <c r="L20" s="105"/>
      <c r="M20" s="105"/>
      <c r="N20" s="105"/>
      <c r="O20" s="105"/>
      <c r="P20" s="105"/>
    </row>
    <row r="21" spans="2:16" x14ac:dyDescent="0.25">
      <c r="B21" s="237"/>
      <c r="C21" s="106"/>
      <c r="D21" s="106"/>
      <c r="E21" s="239"/>
      <c r="F21" s="239"/>
      <c r="G21" s="239"/>
      <c r="H21" s="239"/>
      <c r="I21" s="239"/>
      <c r="J21" s="105"/>
      <c r="K21" s="105"/>
      <c r="L21" s="105"/>
      <c r="M21" s="105"/>
      <c r="N21" s="105"/>
      <c r="O21" s="105"/>
      <c r="P21" s="105"/>
    </row>
    <row r="22" spans="2:16" x14ac:dyDescent="0.25">
      <c r="B22" s="237"/>
      <c r="C22" s="106"/>
      <c r="D22" s="106"/>
      <c r="E22" s="239"/>
      <c r="F22" s="239"/>
      <c r="G22" s="239"/>
      <c r="H22" s="239"/>
      <c r="I22" s="239"/>
      <c r="J22" s="105"/>
      <c r="K22" s="105"/>
      <c r="L22" s="105"/>
      <c r="M22" s="105"/>
      <c r="N22" s="105"/>
      <c r="O22" s="105"/>
      <c r="P22" s="105"/>
    </row>
    <row r="23" spans="2:16" x14ac:dyDescent="0.25">
      <c r="B23" s="237"/>
      <c r="C23" s="106"/>
      <c r="D23" s="106"/>
      <c r="E23" s="239"/>
      <c r="F23" s="239"/>
      <c r="G23" s="239"/>
      <c r="H23" s="239"/>
      <c r="I23" s="239"/>
      <c r="J23" s="105"/>
      <c r="K23" s="105"/>
      <c r="L23" s="105"/>
      <c r="M23" s="105"/>
      <c r="N23" s="105"/>
      <c r="O23" s="105"/>
      <c r="P23" s="105"/>
    </row>
    <row r="24" spans="2:16" x14ac:dyDescent="0.25">
      <c r="B24" s="237"/>
      <c r="C24" s="106"/>
      <c r="D24" s="106"/>
      <c r="E24" s="239"/>
      <c r="F24" s="239"/>
      <c r="G24" s="239"/>
      <c r="H24" s="239"/>
      <c r="I24" s="239"/>
      <c r="J24" s="105"/>
      <c r="K24" s="105"/>
      <c r="L24" s="105"/>
      <c r="M24" s="105"/>
      <c r="N24" s="105"/>
      <c r="O24" s="105"/>
      <c r="P24" s="105"/>
    </row>
    <row r="25" spans="2:16" x14ac:dyDescent="0.25">
      <c r="B25" s="237"/>
      <c r="C25" s="106"/>
      <c r="D25" s="106"/>
      <c r="E25" s="239"/>
      <c r="F25" s="239"/>
      <c r="G25" s="239"/>
      <c r="H25" s="239"/>
      <c r="I25" s="239"/>
      <c r="J25" s="105"/>
      <c r="K25" s="105"/>
      <c r="L25" s="105"/>
      <c r="M25" s="105"/>
      <c r="N25" s="105"/>
      <c r="O25" s="105"/>
      <c r="P25" s="105"/>
    </row>
    <row r="26" spans="2:16" x14ac:dyDescent="0.25">
      <c r="B26" s="237"/>
      <c r="C26" s="106"/>
      <c r="D26" s="106"/>
      <c r="E26" s="239"/>
      <c r="F26" s="239"/>
      <c r="G26" s="239"/>
      <c r="H26" s="239"/>
      <c r="I26" s="239"/>
      <c r="J26" s="105"/>
      <c r="K26" s="105"/>
      <c r="L26" s="105"/>
      <c r="M26" s="105"/>
      <c r="N26" s="105"/>
      <c r="O26" s="105"/>
      <c r="P26" s="105"/>
    </row>
    <row r="27" spans="2:16" x14ac:dyDescent="0.25">
      <c r="B27" s="237"/>
      <c r="C27" s="106"/>
      <c r="D27" s="106"/>
      <c r="E27" s="240"/>
      <c r="F27" s="240"/>
      <c r="G27" s="240"/>
      <c r="H27" s="240"/>
      <c r="I27" s="240"/>
      <c r="J27" s="105"/>
      <c r="K27" s="105"/>
      <c r="L27" s="105"/>
      <c r="M27" s="105"/>
      <c r="N27" s="105"/>
      <c r="O27" s="105"/>
      <c r="P27" s="105"/>
    </row>
    <row r="28" spans="2:16" x14ac:dyDescent="0.25">
      <c r="B28" s="241" t="s">
        <v>177</v>
      </c>
      <c r="C28" s="104"/>
      <c r="D28" s="104"/>
      <c r="E28" s="234"/>
      <c r="F28" s="234"/>
      <c r="G28" s="234"/>
      <c r="H28" s="234"/>
      <c r="I28" s="234"/>
      <c r="J28" s="105"/>
      <c r="K28" s="105"/>
      <c r="L28" s="105"/>
      <c r="M28" s="105"/>
      <c r="N28" s="105"/>
      <c r="O28" s="105"/>
      <c r="P28" s="105"/>
    </row>
    <row r="29" spans="2:16" x14ac:dyDescent="0.25">
      <c r="B29" s="241"/>
      <c r="C29" s="104"/>
      <c r="D29" s="104"/>
      <c r="E29" s="235"/>
      <c r="F29" s="235"/>
      <c r="G29" s="235"/>
      <c r="H29" s="235"/>
      <c r="I29" s="235"/>
      <c r="J29" s="105"/>
      <c r="K29" s="105"/>
      <c r="L29" s="105"/>
      <c r="M29" s="105"/>
      <c r="N29" s="105"/>
      <c r="O29" s="105"/>
      <c r="P29" s="105"/>
    </row>
    <row r="30" spans="2:16" x14ac:dyDescent="0.25">
      <c r="B30" s="241"/>
      <c r="C30" s="104"/>
      <c r="D30" s="104"/>
      <c r="E30" s="235"/>
      <c r="F30" s="235"/>
      <c r="G30" s="235"/>
      <c r="H30" s="235"/>
      <c r="I30" s="235"/>
      <c r="J30" s="105"/>
      <c r="K30" s="105"/>
      <c r="L30" s="105"/>
      <c r="M30" s="105"/>
      <c r="N30" s="105"/>
      <c r="O30" s="105"/>
      <c r="P30" s="105"/>
    </row>
    <row r="31" spans="2:16" x14ac:dyDescent="0.25">
      <c r="B31" s="241"/>
      <c r="C31" s="104"/>
      <c r="D31" s="104"/>
      <c r="E31" s="235"/>
      <c r="F31" s="235"/>
      <c r="G31" s="235"/>
      <c r="H31" s="235"/>
      <c r="I31" s="235"/>
      <c r="J31" s="105"/>
      <c r="K31" s="105"/>
      <c r="L31" s="105"/>
      <c r="M31" s="105"/>
      <c r="N31" s="105"/>
      <c r="O31" s="105"/>
      <c r="P31" s="105"/>
    </row>
    <row r="32" spans="2:16" x14ac:dyDescent="0.25">
      <c r="B32" s="241"/>
      <c r="C32" s="104"/>
      <c r="D32" s="104"/>
      <c r="E32" s="235"/>
      <c r="F32" s="235"/>
      <c r="G32" s="235"/>
      <c r="H32" s="235"/>
      <c r="I32" s="235"/>
      <c r="J32" s="105"/>
      <c r="K32" s="105"/>
      <c r="L32" s="105"/>
      <c r="M32" s="105"/>
      <c r="N32" s="105"/>
      <c r="O32" s="105"/>
      <c r="P32" s="105"/>
    </row>
    <row r="33" spans="2:16" x14ac:dyDescent="0.25">
      <c r="B33" s="241"/>
      <c r="C33" s="104"/>
      <c r="D33" s="104"/>
      <c r="E33" s="235"/>
      <c r="F33" s="235"/>
      <c r="G33" s="235"/>
      <c r="H33" s="235"/>
      <c r="I33" s="235"/>
      <c r="J33" s="105"/>
      <c r="K33" s="105"/>
      <c r="L33" s="105"/>
      <c r="M33" s="105"/>
      <c r="N33" s="105"/>
      <c r="O33" s="105"/>
      <c r="P33" s="105"/>
    </row>
    <row r="34" spans="2:16" x14ac:dyDescent="0.25">
      <c r="B34" s="241"/>
      <c r="C34" s="104"/>
      <c r="D34" s="104"/>
      <c r="E34" s="235"/>
      <c r="F34" s="235"/>
      <c r="G34" s="235"/>
      <c r="H34" s="235"/>
      <c r="I34" s="235"/>
      <c r="J34" s="105"/>
      <c r="K34" s="105"/>
      <c r="L34" s="105"/>
      <c r="M34" s="105"/>
      <c r="N34" s="105"/>
      <c r="O34" s="105"/>
      <c r="P34" s="105"/>
    </row>
    <row r="35" spans="2:16" x14ac:dyDescent="0.25">
      <c r="B35" s="241"/>
      <c r="C35" s="104"/>
      <c r="D35" s="104"/>
      <c r="E35" s="235"/>
      <c r="F35" s="235"/>
      <c r="G35" s="235"/>
      <c r="H35" s="235"/>
      <c r="I35" s="235"/>
      <c r="J35" s="105"/>
      <c r="K35" s="105"/>
      <c r="L35" s="105"/>
      <c r="M35" s="105"/>
      <c r="N35" s="105"/>
      <c r="O35" s="105"/>
      <c r="P35" s="105"/>
    </row>
    <row r="36" spans="2:16" x14ac:dyDescent="0.25">
      <c r="B36" s="241"/>
      <c r="C36" s="104"/>
      <c r="D36" s="104"/>
      <c r="E36" s="235"/>
      <c r="F36" s="235"/>
      <c r="G36" s="235"/>
      <c r="H36" s="235"/>
      <c r="I36" s="235"/>
      <c r="J36" s="105"/>
      <c r="K36" s="105"/>
      <c r="L36" s="105"/>
      <c r="M36" s="105"/>
      <c r="N36" s="105"/>
      <c r="O36" s="105"/>
      <c r="P36" s="105"/>
    </row>
    <row r="37" spans="2:16" x14ac:dyDescent="0.25">
      <c r="B37" s="241"/>
      <c r="C37" s="104"/>
      <c r="D37" s="104"/>
      <c r="E37" s="236"/>
      <c r="F37" s="236"/>
      <c r="G37" s="236"/>
      <c r="H37" s="236"/>
      <c r="I37" s="236"/>
      <c r="J37" s="105"/>
      <c r="K37" s="105"/>
      <c r="L37" s="105"/>
      <c r="M37" s="105"/>
      <c r="N37" s="105"/>
      <c r="O37" s="105"/>
      <c r="P37" s="105"/>
    </row>
    <row r="38" spans="2:16" x14ac:dyDescent="0.25">
      <c r="B38" s="237" t="s">
        <v>178</v>
      </c>
      <c r="C38" s="106"/>
      <c r="D38" s="106"/>
      <c r="E38" s="238"/>
      <c r="F38" s="238"/>
      <c r="G38" s="238"/>
      <c r="H38" s="238"/>
      <c r="I38" s="238"/>
    </row>
    <row r="39" spans="2:16" x14ac:dyDescent="0.25">
      <c r="B39" s="237"/>
      <c r="C39" s="106"/>
      <c r="D39" s="106"/>
      <c r="E39" s="239"/>
      <c r="F39" s="239"/>
      <c r="G39" s="239"/>
      <c r="H39" s="239"/>
      <c r="I39" s="239"/>
    </row>
    <row r="40" spans="2:16" x14ac:dyDescent="0.25">
      <c r="B40" s="237"/>
      <c r="C40" s="106"/>
      <c r="D40" s="106"/>
      <c r="E40" s="239"/>
      <c r="F40" s="239"/>
      <c r="G40" s="239"/>
      <c r="H40" s="239"/>
      <c r="I40" s="239"/>
    </row>
    <row r="41" spans="2:16" x14ac:dyDescent="0.25">
      <c r="B41" s="237"/>
      <c r="C41" s="106"/>
      <c r="D41" s="106"/>
      <c r="E41" s="239"/>
      <c r="F41" s="239"/>
      <c r="G41" s="239"/>
      <c r="H41" s="239"/>
      <c r="I41" s="239"/>
    </row>
    <row r="42" spans="2:16" x14ac:dyDescent="0.25">
      <c r="B42" s="237"/>
      <c r="C42" s="106"/>
      <c r="D42" s="106"/>
      <c r="E42" s="239"/>
      <c r="F42" s="239"/>
      <c r="G42" s="239"/>
      <c r="H42" s="239"/>
      <c r="I42" s="239"/>
    </row>
    <row r="43" spans="2:16" x14ac:dyDescent="0.25">
      <c r="B43" s="237"/>
      <c r="C43" s="106"/>
      <c r="D43" s="106"/>
      <c r="E43" s="239"/>
      <c r="F43" s="239"/>
      <c r="G43" s="239"/>
      <c r="H43" s="239"/>
      <c r="I43" s="239"/>
    </row>
    <row r="44" spans="2:16" x14ac:dyDescent="0.25">
      <c r="B44" s="237"/>
      <c r="C44" s="106"/>
      <c r="D44" s="106"/>
      <c r="E44" s="239"/>
      <c r="F44" s="239"/>
      <c r="G44" s="239"/>
      <c r="H44" s="239"/>
      <c r="I44" s="239"/>
    </row>
    <row r="45" spans="2:16" x14ac:dyDescent="0.25">
      <c r="B45" s="237"/>
      <c r="C45" s="106"/>
      <c r="D45" s="106"/>
      <c r="E45" s="239"/>
      <c r="F45" s="239"/>
      <c r="G45" s="239"/>
      <c r="H45" s="239"/>
      <c r="I45" s="239"/>
    </row>
    <row r="46" spans="2:16" x14ac:dyDescent="0.25">
      <c r="B46" s="237"/>
      <c r="C46" s="106"/>
      <c r="D46" s="106"/>
      <c r="E46" s="239"/>
      <c r="F46" s="239"/>
      <c r="G46" s="239"/>
      <c r="H46" s="239"/>
      <c r="I46" s="239"/>
    </row>
    <row r="47" spans="2:16" x14ac:dyDescent="0.25">
      <c r="B47" s="237"/>
      <c r="C47" s="106"/>
      <c r="D47" s="106"/>
      <c r="E47" s="240"/>
      <c r="F47" s="240"/>
      <c r="G47" s="240"/>
      <c r="H47" s="240"/>
      <c r="I47" s="240"/>
    </row>
    <row r="48" spans="2:16" x14ac:dyDescent="0.25">
      <c r="B48" s="241" t="s">
        <v>179</v>
      </c>
      <c r="C48" s="104"/>
      <c r="D48" s="104"/>
      <c r="E48" s="234"/>
      <c r="F48" s="234"/>
      <c r="G48" s="234"/>
      <c r="H48" s="234"/>
      <c r="I48" s="234"/>
    </row>
    <row r="49" spans="2:9" x14ac:dyDescent="0.25">
      <c r="B49" s="241"/>
      <c r="C49" s="104"/>
      <c r="D49" s="104"/>
      <c r="E49" s="235"/>
      <c r="F49" s="235"/>
      <c r="G49" s="235"/>
      <c r="H49" s="235"/>
      <c r="I49" s="235"/>
    </row>
    <row r="50" spans="2:9" x14ac:dyDescent="0.25">
      <c r="B50" s="241"/>
      <c r="C50" s="104"/>
      <c r="D50" s="104"/>
      <c r="E50" s="235"/>
      <c r="F50" s="235"/>
      <c r="G50" s="235"/>
      <c r="H50" s="235"/>
      <c r="I50" s="235"/>
    </row>
    <row r="51" spans="2:9" x14ac:dyDescent="0.25">
      <c r="B51" s="241"/>
      <c r="C51" s="104"/>
      <c r="D51" s="104"/>
      <c r="E51" s="235"/>
      <c r="F51" s="235"/>
      <c r="G51" s="235"/>
      <c r="H51" s="235"/>
      <c r="I51" s="235"/>
    </row>
    <row r="52" spans="2:9" x14ac:dyDescent="0.25">
      <c r="B52" s="241"/>
      <c r="C52" s="104"/>
      <c r="D52" s="104"/>
      <c r="E52" s="235"/>
      <c r="F52" s="235"/>
      <c r="G52" s="235"/>
      <c r="H52" s="235"/>
      <c r="I52" s="235"/>
    </row>
    <row r="53" spans="2:9" x14ac:dyDescent="0.25">
      <c r="B53" s="241"/>
      <c r="C53" s="104"/>
      <c r="D53" s="104"/>
      <c r="E53" s="235"/>
      <c r="F53" s="235"/>
      <c r="G53" s="235"/>
      <c r="H53" s="235"/>
      <c r="I53" s="235"/>
    </row>
    <row r="54" spans="2:9" x14ac:dyDescent="0.25">
      <c r="B54" s="241"/>
      <c r="C54" s="104"/>
      <c r="D54" s="104"/>
      <c r="E54" s="235"/>
      <c r="F54" s="235"/>
      <c r="G54" s="235"/>
      <c r="H54" s="235"/>
      <c r="I54" s="235"/>
    </row>
    <row r="55" spans="2:9" x14ac:dyDescent="0.25">
      <c r="B55" s="241"/>
      <c r="C55" s="104"/>
      <c r="D55" s="104"/>
      <c r="E55" s="235"/>
      <c r="F55" s="235"/>
      <c r="G55" s="235"/>
      <c r="H55" s="235"/>
      <c r="I55" s="235"/>
    </row>
    <row r="56" spans="2:9" x14ac:dyDescent="0.25">
      <c r="B56" s="241"/>
      <c r="C56" s="104"/>
      <c r="D56" s="104"/>
      <c r="E56" s="235"/>
      <c r="F56" s="235"/>
      <c r="G56" s="235"/>
      <c r="H56" s="235"/>
      <c r="I56" s="235"/>
    </row>
    <row r="57" spans="2:9" x14ac:dyDescent="0.25">
      <c r="B57" s="241"/>
      <c r="C57" s="104"/>
      <c r="D57" s="104"/>
      <c r="E57" s="236"/>
      <c r="F57" s="236"/>
      <c r="G57" s="236"/>
      <c r="H57" s="236"/>
      <c r="I57" s="236"/>
    </row>
    <row r="58" spans="2:9" x14ac:dyDescent="0.25">
      <c r="B58" s="237" t="s">
        <v>180</v>
      </c>
      <c r="C58" s="106"/>
      <c r="D58" s="106"/>
      <c r="E58" s="238"/>
      <c r="F58" s="238"/>
      <c r="G58" s="238"/>
      <c r="H58" s="238"/>
      <c r="I58" s="238"/>
    </row>
    <row r="59" spans="2:9" x14ac:dyDescent="0.25">
      <c r="B59" s="237"/>
      <c r="C59" s="106"/>
      <c r="D59" s="106"/>
      <c r="E59" s="239"/>
      <c r="F59" s="239"/>
      <c r="G59" s="239"/>
      <c r="H59" s="239"/>
      <c r="I59" s="239"/>
    </row>
    <row r="60" spans="2:9" x14ac:dyDescent="0.25">
      <c r="B60" s="237"/>
      <c r="C60" s="106"/>
      <c r="D60" s="106"/>
      <c r="E60" s="239"/>
      <c r="F60" s="239"/>
      <c r="G60" s="239"/>
      <c r="H60" s="239"/>
      <c r="I60" s="239"/>
    </row>
    <row r="61" spans="2:9" x14ac:dyDescent="0.25">
      <c r="B61" s="237"/>
      <c r="C61" s="106"/>
      <c r="D61" s="106"/>
      <c r="E61" s="239"/>
      <c r="F61" s="239"/>
      <c r="G61" s="239"/>
      <c r="H61" s="239"/>
      <c r="I61" s="239"/>
    </row>
    <row r="62" spans="2:9" x14ac:dyDescent="0.25">
      <c r="B62" s="237"/>
      <c r="C62" s="106"/>
      <c r="D62" s="106"/>
      <c r="E62" s="239"/>
      <c r="F62" s="239"/>
      <c r="G62" s="239"/>
      <c r="H62" s="239"/>
      <c r="I62" s="239"/>
    </row>
    <row r="63" spans="2:9" x14ac:dyDescent="0.25">
      <c r="B63" s="237"/>
      <c r="C63" s="106"/>
      <c r="D63" s="106"/>
      <c r="E63" s="239"/>
      <c r="F63" s="239"/>
      <c r="G63" s="239"/>
      <c r="H63" s="239"/>
      <c r="I63" s="239"/>
    </row>
    <row r="64" spans="2:9" x14ac:dyDescent="0.25">
      <c r="B64" s="237"/>
      <c r="C64" s="106"/>
      <c r="D64" s="106"/>
      <c r="E64" s="239"/>
      <c r="F64" s="239"/>
      <c r="G64" s="239"/>
      <c r="H64" s="239"/>
      <c r="I64" s="239"/>
    </row>
    <row r="65" spans="2:9" x14ac:dyDescent="0.25">
      <c r="B65" s="237"/>
      <c r="C65" s="106"/>
      <c r="D65" s="106"/>
      <c r="E65" s="239"/>
      <c r="F65" s="239"/>
      <c r="G65" s="239"/>
      <c r="H65" s="239"/>
      <c r="I65" s="239"/>
    </row>
    <row r="66" spans="2:9" x14ac:dyDescent="0.25">
      <c r="B66" s="237"/>
      <c r="C66" s="106"/>
      <c r="D66" s="106"/>
      <c r="E66" s="239"/>
      <c r="F66" s="239"/>
      <c r="G66" s="239"/>
      <c r="H66" s="239"/>
      <c r="I66" s="239"/>
    </row>
    <row r="67" spans="2:9" x14ac:dyDescent="0.25">
      <c r="B67" s="237"/>
      <c r="C67" s="106"/>
      <c r="D67" s="106"/>
      <c r="E67" s="240"/>
      <c r="F67" s="240"/>
      <c r="G67" s="240"/>
      <c r="H67" s="240"/>
      <c r="I67" s="240"/>
    </row>
    <row r="68" spans="2:9" x14ac:dyDescent="0.25">
      <c r="B68" s="241" t="s">
        <v>181</v>
      </c>
      <c r="C68" s="104"/>
      <c r="D68" s="104"/>
      <c r="E68" s="234"/>
      <c r="F68" s="234"/>
      <c r="G68" s="234"/>
      <c r="H68" s="234"/>
      <c r="I68" s="234"/>
    </row>
    <row r="69" spans="2:9" x14ac:dyDescent="0.25">
      <c r="B69" s="241"/>
      <c r="C69" s="104"/>
      <c r="D69" s="104"/>
      <c r="E69" s="235"/>
      <c r="F69" s="235"/>
      <c r="G69" s="235"/>
      <c r="H69" s="235"/>
      <c r="I69" s="235"/>
    </row>
    <row r="70" spans="2:9" x14ac:dyDescent="0.25">
      <c r="B70" s="241"/>
      <c r="C70" s="104"/>
      <c r="D70" s="104"/>
      <c r="E70" s="235"/>
      <c r="F70" s="235"/>
      <c r="G70" s="235"/>
      <c r="H70" s="235"/>
      <c r="I70" s="235"/>
    </row>
    <row r="71" spans="2:9" x14ac:dyDescent="0.25">
      <c r="B71" s="241"/>
      <c r="C71" s="104"/>
      <c r="D71" s="104"/>
      <c r="E71" s="235"/>
      <c r="F71" s="235"/>
      <c r="G71" s="235"/>
      <c r="H71" s="235"/>
      <c r="I71" s="235"/>
    </row>
    <row r="72" spans="2:9" x14ac:dyDescent="0.25">
      <c r="B72" s="241"/>
      <c r="C72" s="104"/>
      <c r="D72" s="104"/>
      <c r="E72" s="235"/>
      <c r="F72" s="235"/>
      <c r="G72" s="235"/>
      <c r="H72" s="235"/>
      <c r="I72" s="235"/>
    </row>
    <row r="73" spans="2:9" x14ac:dyDescent="0.25">
      <c r="B73" s="241"/>
      <c r="C73" s="104"/>
      <c r="D73" s="104"/>
      <c r="E73" s="235"/>
      <c r="F73" s="235"/>
      <c r="G73" s="235"/>
      <c r="H73" s="235"/>
      <c r="I73" s="235"/>
    </row>
    <row r="74" spans="2:9" x14ac:dyDescent="0.25">
      <c r="B74" s="241"/>
      <c r="C74" s="104"/>
      <c r="D74" s="104"/>
      <c r="E74" s="235"/>
      <c r="F74" s="235"/>
      <c r="G74" s="235"/>
      <c r="H74" s="235"/>
      <c r="I74" s="235"/>
    </row>
    <row r="75" spans="2:9" x14ac:dyDescent="0.25">
      <c r="B75" s="241"/>
      <c r="C75" s="104"/>
      <c r="D75" s="104"/>
      <c r="E75" s="235"/>
      <c r="F75" s="235"/>
      <c r="G75" s="235"/>
      <c r="H75" s="235"/>
      <c r="I75" s="235"/>
    </row>
    <row r="76" spans="2:9" x14ac:dyDescent="0.25">
      <c r="B76" s="241"/>
      <c r="C76" s="104"/>
      <c r="D76" s="104"/>
      <c r="E76" s="235"/>
      <c r="F76" s="235"/>
      <c r="G76" s="235"/>
      <c r="H76" s="235"/>
      <c r="I76" s="235"/>
    </row>
    <row r="77" spans="2:9" x14ac:dyDescent="0.25">
      <c r="B77" s="241"/>
      <c r="C77" s="104"/>
      <c r="D77" s="104"/>
      <c r="E77" s="236"/>
      <c r="F77" s="236"/>
      <c r="G77" s="236"/>
      <c r="H77" s="236"/>
      <c r="I77" s="236"/>
    </row>
    <row r="78" spans="2:9" x14ac:dyDescent="0.25">
      <c r="B78" s="237" t="s">
        <v>182</v>
      </c>
      <c r="C78" s="106"/>
      <c r="D78" s="106"/>
      <c r="E78" s="238"/>
      <c r="F78" s="238"/>
      <c r="G78" s="238"/>
      <c r="H78" s="238"/>
      <c r="I78" s="238"/>
    </row>
    <row r="79" spans="2:9" x14ac:dyDescent="0.25">
      <c r="B79" s="237"/>
      <c r="C79" s="106"/>
      <c r="D79" s="106"/>
      <c r="E79" s="239"/>
      <c r="F79" s="239"/>
      <c r="G79" s="239"/>
      <c r="H79" s="239"/>
      <c r="I79" s="239"/>
    </row>
    <row r="80" spans="2:9" x14ac:dyDescent="0.25">
      <c r="B80" s="237"/>
      <c r="C80" s="106"/>
      <c r="D80" s="106"/>
      <c r="E80" s="239"/>
      <c r="F80" s="239"/>
      <c r="G80" s="239"/>
      <c r="H80" s="239"/>
      <c r="I80" s="239"/>
    </row>
    <row r="81" spans="2:9" x14ac:dyDescent="0.25">
      <c r="B81" s="237"/>
      <c r="C81" s="106"/>
      <c r="D81" s="106"/>
      <c r="E81" s="239"/>
      <c r="F81" s="239"/>
      <c r="G81" s="239"/>
      <c r="H81" s="239"/>
      <c r="I81" s="239"/>
    </row>
    <row r="82" spans="2:9" x14ac:dyDescent="0.25">
      <c r="B82" s="237"/>
      <c r="C82" s="106"/>
      <c r="D82" s="106"/>
      <c r="E82" s="239"/>
      <c r="F82" s="239"/>
      <c r="G82" s="239"/>
      <c r="H82" s="239"/>
      <c r="I82" s="239"/>
    </row>
    <row r="83" spans="2:9" x14ac:dyDescent="0.25">
      <c r="B83" s="237"/>
      <c r="C83" s="106"/>
      <c r="D83" s="106"/>
      <c r="E83" s="239"/>
      <c r="F83" s="239"/>
      <c r="G83" s="239"/>
      <c r="H83" s="239"/>
      <c r="I83" s="239"/>
    </row>
    <row r="84" spans="2:9" x14ac:dyDescent="0.25">
      <c r="B84" s="237"/>
      <c r="C84" s="106"/>
      <c r="D84" s="106"/>
      <c r="E84" s="239"/>
      <c r="F84" s="239"/>
      <c r="G84" s="239"/>
      <c r="H84" s="239"/>
      <c r="I84" s="239"/>
    </row>
    <row r="85" spans="2:9" x14ac:dyDescent="0.25">
      <c r="B85" s="237"/>
      <c r="C85" s="106"/>
      <c r="D85" s="106"/>
      <c r="E85" s="239"/>
      <c r="F85" s="239"/>
      <c r="G85" s="239"/>
      <c r="H85" s="239"/>
      <c r="I85" s="239"/>
    </row>
    <row r="86" spans="2:9" x14ac:dyDescent="0.25">
      <c r="B86" s="237"/>
      <c r="C86" s="106"/>
      <c r="D86" s="106"/>
      <c r="E86" s="239"/>
      <c r="F86" s="239"/>
      <c r="G86" s="239"/>
      <c r="H86" s="239"/>
      <c r="I86" s="239"/>
    </row>
    <row r="87" spans="2:9" x14ac:dyDescent="0.25">
      <c r="B87" s="237"/>
      <c r="C87" s="106"/>
      <c r="D87" s="106"/>
      <c r="E87" s="240"/>
      <c r="F87" s="240"/>
      <c r="G87" s="240"/>
      <c r="H87" s="240"/>
      <c r="I87" s="240"/>
    </row>
    <row r="88" spans="2:9" x14ac:dyDescent="0.25">
      <c r="B88" s="241" t="s">
        <v>183</v>
      </c>
      <c r="C88" s="104"/>
      <c r="D88" s="104"/>
      <c r="E88" s="234"/>
      <c r="F88" s="234"/>
      <c r="G88" s="234"/>
      <c r="H88" s="234"/>
      <c r="I88" s="234"/>
    </row>
    <row r="89" spans="2:9" x14ac:dyDescent="0.25">
      <c r="B89" s="241"/>
      <c r="C89" s="104"/>
      <c r="D89" s="104"/>
      <c r="E89" s="235"/>
      <c r="F89" s="235"/>
      <c r="G89" s="235"/>
      <c r="H89" s="235"/>
      <c r="I89" s="235"/>
    </row>
    <row r="90" spans="2:9" x14ac:dyDescent="0.25">
      <c r="B90" s="241"/>
      <c r="C90" s="104"/>
      <c r="D90" s="104"/>
      <c r="E90" s="235"/>
      <c r="F90" s="235"/>
      <c r="G90" s="235"/>
      <c r="H90" s="235"/>
      <c r="I90" s="235"/>
    </row>
    <row r="91" spans="2:9" x14ac:dyDescent="0.25">
      <c r="B91" s="241"/>
      <c r="C91" s="104"/>
      <c r="D91" s="104"/>
      <c r="E91" s="235"/>
      <c r="F91" s="235"/>
      <c r="G91" s="235"/>
      <c r="H91" s="235"/>
      <c r="I91" s="235"/>
    </row>
    <row r="92" spans="2:9" x14ac:dyDescent="0.25">
      <c r="B92" s="241"/>
      <c r="C92" s="104"/>
      <c r="D92" s="104"/>
      <c r="E92" s="235"/>
      <c r="F92" s="235"/>
      <c r="G92" s="235"/>
      <c r="H92" s="235"/>
      <c r="I92" s="235"/>
    </row>
    <row r="93" spans="2:9" x14ac:dyDescent="0.25">
      <c r="B93" s="241"/>
      <c r="C93" s="104"/>
      <c r="D93" s="104"/>
      <c r="E93" s="235"/>
      <c r="F93" s="235"/>
      <c r="G93" s="235"/>
      <c r="H93" s="235"/>
      <c r="I93" s="235"/>
    </row>
    <row r="94" spans="2:9" x14ac:dyDescent="0.25">
      <c r="B94" s="241"/>
      <c r="C94" s="104"/>
      <c r="D94" s="104"/>
      <c r="E94" s="235"/>
      <c r="F94" s="235"/>
      <c r="G94" s="235"/>
      <c r="H94" s="235"/>
      <c r="I94" s="235"/>
    </row>
    <row r="95" spans="2:9" x14ac:dyDescent="0.25">
      <c r="B95" s="241"/>
      <c r="C95" s="104"/>
      <c r="D95" s="104"/>
      <c r="E95" s="235"/>
      <c r="F95" s="235"/>
      <c r="G95" s="235"/>
      <c r="H95" s="235"/>
      <c r="I95" s="235"/>
    </row>
    <row r="96" spans="2:9" x14ac:dyDescent="0.25">
      <c r="B96" s="241"/>
      <c r="C96" s="104"/>
      <c r="D96" s="104"/>
      <c r="E96" s="235"/>
      <c r="F96" s="235"/>
      <c r="G96" s="235"/>
      <c r="H96" s="235"/>
      <c r="I96" s="235"/>
    </row>
    <row r="97" spans="2:9" x14ac:dyDescent="0.25">
      <c r="B97" s="241"/>
      <c r="C97" s="104"/>
      <c r="D97" s="104"/>
      <c r="E97" s="236"/>
      <c r="F97" s="236"/>
      <c r="G97" s="236"/>
      <c r="H97" s="236"/>
      <c r="I97" s="236"/>
    </row>
    <row r="98" spans="2:9" x14ac:dyDescent="0.25">
      <c r="B98" s="102" t="s">
        <v>64</v>
      </c>
    </row>
  </sheetData>
  <mergeCells count="54">
    <mergeCell ref="I8:I17"/>
    <mergeCell ref="B8:B17"/>
    <mergeCell ref="E8:E17"/>
    <mergeCell ref="F8:F17"/>
    <mergeCell ref="G8:G17"/>
    <mergeCell ref="H8:H17"/>
    <mergeCell ref="I28:I37"/>
    <mergeCell ref="B18:B27"/>
    <mergeCell ref="E18:E27"/>
    <mergeCell ref="F18:F27"/>
    <mergeCell ref="G18:G27"/>
    <mergeCell ref="H18:H27"/>
    <mergeCell ref="I18:I27"/>
    <mergeCell ref="B28:B37"/>
    <mergeCell ref="E28:E37"/>
    <mergeCell ref="F28:F37"/>
    <mergeCell ref="G28:G37"/>
    <mergeCell ref="H28:H37"/>
    <mergeCell ref="I48:I57"/>
    <mergeCell ref="B38:B47"/>
    <mergeCell ref="E38:E47"/>
    <mergeCell ref="F38:F47"/>
    <mergeCell ref="G38:G47"/>
    <mergeCell ref="H38:H47"/>
    <mergeCell ref="I38:I47"/>
    <mergeCell ref="B48:B57"/>
    <mergeCell ref="E48:E57"/>
    <mergeCell ref="F48:F57"/>
    <mergeCell ref="G48:G57"/>
    <mergeCell ref="H48:H57"/>
    <mergeCell ref="I68:I77"/>
    <mergeCell ref="B58:B67"/>
    <mergeCell ref="E58:E67"/>
    <mergeCell ref="F58:F67"/>
    <mergeCell ref="G58:G67"/>
    <mergeCell ref="H58:H67"/>
    <mergeCell ref="I58:I67"/>
    <mergeCell ref="B68:B77"/>
    <mergeCell ref="E68:E77"/>
    <mergeCell ref="F68:F77"/>
    <mergeCell ref="G68:G77"/>
    <mergeCell ref="H68:H77"/>
    <mergeCell ref="I88:I97"/>
    <mergeCell ref="B78:B87"/>
    <mergeCell ref="E78:E87"/>
    <mergeCell ref="F78:F87"/>
    <mergeCell ref="G78:G87"/>
    <mergeCell ref="H78:H87"/>
    <mergeCell ref="I78:I87"/>
    <mergeCell ref="B88:B97"/>
    <mergeCell ref="E88:E97"/>
    <mergeCell ref="F88:F97"/>
    <mergeCell ref="G88:G97"/>
    <mergeCell ref="H88:H97"/>
  </mergeCells>
  <pageMargins left="0.7" right="0.7" top="0.75" bottom="0.75" header="0.3" footer="0.3"/>
  <pageSetup paperSize="9" orientation="portrait" verticalDpi="0"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200-000000000000}">
          <x14:formula1>
            <xm:f>'1. Nykyjärjestelmien kartoitus'!$C$11:$C$338</xm:f>
          </x14:formula1>
          <xm:sqref>C8:C97</xm:sqref>
        </x14:dataValidation>
        <x14:dataValidation type="list" allowBlank="1" showInputMessage="1" showErrorMessage="1" xr:uid="{00000000-0002-0000-0200-000001000000}">
          <x14:formula1>
            <xm:f>'1. Nykyjärjestelmien kartoitus'!$E$11:$E$338</xm:f>
          </x14:formula1>
          <xm:sqref>D8:D98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50"/>
  </sheetPr>
  <dimension ref="A1:L75"/>
  <sheetViews>
    <sheetView zoomScaleNormal="100" workbookViewId="0"/>
  </sheetViews>
  <sheetFormatPr defaultColWidth="8.81640625" defaultRowHeight="12.5" x14ac:dyDescent="0.25"/>
  <cols>
    <col min="1" max="1" width="37" style="61" customWidth="1"/>
    <col min="2" max="2" width="16.7265625" style="61" customWidth="1"/>
    <col min="3" max="3" width="15" style="61" customWidth="1"/>
    <col min="4" max="4" width="15.7265625" style="61" customWidth="1"/>
    <col min="5" max="5" width="15.453125" style="61" customWidth="1"/>
    <col min="6" max="6" width="15.54296875" style="61" customWidth="1"/>
    <col min="7" max="8" width="14.7265625" style="61" customWidth="1"/>
    <col min="9" max="9" width="15.54296875" style="61" customWidth="1"/>
    <col min="10" max="10" width="16.453125" style="61" customWidth="1"/>
    <col min="11" max="11" width="15" style="61" bestFit="1" customWidth="1"/>
    <col min="12" max="12" width="17.26953125" style="61" customWidth="1"/>
    <col min="13" max="16384" width="8.81640625" style="61"/>
  </cols>
  <sheetData>
    <row r="1" spans="1:12" s="74" customFormat="1" ht="18.5" x14ac:dyDescent="0.45">
      <c r="A1" s="74" t="s">
        <v>296</v>
      </c>
    </row>
    <row r="2" spans="1:12" s="25" customFormat="1" ht="3.65" customHeight="1" x14ac:dyDescent="0.4">
      <c r="A2" s="22"/>
      <c r="B2" s="23"/>
      <c r="C2" s="24"/>
      <c r="D2" s="24"/>
      <c r="E2" s="24"/>
      <c r="F2" s="24"/>
      <c r="G2" s="24"/>
    </row>
    <row r="4" spans="1:12" ht="14" x14ac:dyDescent="0.3">
      <c r="A4" s="73"/>
      <c r="B4" s="72"/>
      <c r="C4" s="72"/>
      <c r="D4" s="72"/>
      <c r="E4" s="72"/>
      <c r="F4" s="72"/>
      <c r="G4" s="72"/>
      <c r="H4" s="72"/>
      <c r="I4" s="72"/>
      <c r="J4" s="72"/>
      <c r="K4" s="72"/>
      <c r="L4" s="72"/>
    </row>
    <row r="7" spans="1:12" ht="13" x14ac:dyDescent="0.3">
      <c r="A7" s="7" t="s">
        <v>44</v>
      </c>
    </row>
    <row r="9" spans="1:12" ht="30" customHeight="1" thickBot="1" x14ac:dyDescent="0.3">
      <c r="A9" s="90" t="s">
        <v>1</v>
      </c>
      <c r="B9" s="49">
        <v>1</v>
      </c>
      <c r="C9" s="46">
        <v>2</v>
      </c>
      <c r="D9" s="46">
        <v>3</v>
      </c>
      <c r="E9" s="46">
        <v>4</v>
      </c>
      <c r="F9" s="46">
        <v>5</v>
      </c>
      <c r="G9" s="46">
        <v>6</v>
      </c>
      <c r="H9" s="46">
        <v>7</v>
      </c>
      <c r="I9" s="46">
        <v>8</v>
      </c>
      <c r="J9" s="46">
        <v>9</v>
      </c>
      <c r="K9" s="46">
        <v>10</v>
      </c>
      <c r="L9" s="49" t="s">
        <v>5</v>
      </c>
    </row>
    <row r="10" spans="1:12" ht="13" thickBot="1" x14ac:dyDescent="0.3">
      <c r="A10" s="47" t="s">
        <v>42</v>
      </c>
      <c r="B10" s="42">
        <f>'3.0.1 Kust.-hyöty-yhteenveto K1'!B12+'3.0.2 Kust.-hyöty-yhteenveto K2'!B12+'3.0.3 Kust.-hyöty-yhteenveto K3'!B12+'3.0.4 Kust.-hyöty-yhteenveto K4'!B12+'3.0.5 Kust.-hyöty-yhteenveto K5'!B12+'3.0.6 Kust.-hyöty-yhteenveto K6'!B12+'3.0.7 Kust.-hyöty-yhteenveto K7'!B12+'3.0.8 Kust.-hyöty-yhteenveto K8'!B12+'3.0.9 Kust.-hyöty-yhteenveto K9'!B12</f>
        <v>0</v>
      </c>
      <c r="C10" s="42">
        <f>'3.0.1 Kust.-hyöty-yhteenveto K1'!C12+'3.0.2 Kust.-hyöty-yhteenveto K2'!C12+'3.0.3 Kust.-hyöty-yhteenveto K3'!C12+'3.0.4 Kust.-hyöty-yhteenveto K4'!C12+'3.0.5 Kust.-hyöty-yhteenveto K5'!C12+'3.0.6 Kust.-hyöty-yhteenveto K6'!C12+'3.0.7 Kust.-hyöty-yhteenveto K7'!C12+'3.0.8 Kust.-hyöty-yhteenveto K8'!C12+'3.0.9 Kust.-hyöty-yhteenveto K9'!C12</f>
        <v>0</v>
      </c>
      <c r="D10" s="42">
        <f>'3.0.1 Kust.-hyöty-yhteenveto K1'!D12+'3.0.2 Kust.-hyöty-yhteenveto K2'!D12+'3.0.3 Kust.-hyöty-yhteenveto K3'!D12+'3.0.4 Kust.-hyöty-yhteenveto K4'!D12+'3.0.5 Kust.-hyöty-yhteenveto K5'!D12+'3.0.6 Kust.-hyöty-yhteenveto K6'!D12+'3.0.7 Kust.-hyöty-yhteenveto K7'!D12+'3.0.8 Kust.-hyöty-yhteenveto K8'!D12+'3.0.9 Kust.-hyöty-yhteenveto K9'!D12</f>
        <v>0</v>
      </c>
      <c r="E10" s="42">
        <f>'3.0.1 Kust.-hyöty-yhteenveto K1'!E12+'3.0.2 Kust.-hyöty-yhteenveto K2'!E12+'3.0.3 Kust.-hyöty-yhteenveto K3'!E12+'3.0.4 Kust.-hyöty-yhteenveto K4'!E12+'3.0.5 Kust.-hyöty-yhteenveto K5'!E12+'3.0.6 Kust.-hyöty-yhteenveto K6'!E12+'3.0.7 Kust.-hyöty-yhteenveto K7'!E12+'3.0.8 Kust.-hyöty-yhteenveto K8'!E12+'3.0.9 Kust.-hyöty-yhteenveto K9'!E12</f>
        <v>0</v>
      </c>
      <c r="F10" s="42">
        <f>'3.0.1 Kust.-hyöty-yhteenveto K1'!F12+'3.0.2 Kust.-hyöty-yhteenveto K2'!F12+'3.0.3 Kust.-hyöty-yhteenveto K3'!F12+'3.0.4 Kust.-hyöty-yhteenveto K4'!F12+'3.0.5 Kust.-hyöty-yhteenveto K5'!F12+'3.0.6 Kust.-hyöty-yhteenveto K6'!F12+'3.0.7 Kust.-hyöty-yhteenveto K7'!F12+'3.0.8 Kust.-hyöty-yhteenveto K8'!F12+'3.0.9 Kust.-hyöty-yhteenveto K9'!F12</f>
        <v>0</v>
      </c>
      <c r="G10" s="42">
        <f>'3.0.1 Kust.-hyöty-yhteenveto K1'!G12+'3.0.2 Kust.-hyöty-yhteenveto K2'!G12+'3.0.3 Kust.-hyöty-yhteenveto K3'!G12+'3.0.4 Kust.-hyöty-yhteenveto K4'!G12+'3.0.5 Kust.-hyöty-yhteenveto K5'!G12+'3.0.6 Kust.-hyöty-yhteenveto K6'!G12+'3.0.7 Kust.-hyöty-yhteenveto K7'!G12+'3.0.8 Kust.-hyöty-yhteenveto K8'!G12+'3.0.9 Kust.-hyöty-yhteenveto K9'!G12</f>
        <v>0</v>
      </c>
      <c r="H10" s="42">
        <f>'3.0.1 Kust.-hyöty-yhteenveto K1'!H12+'3.0.2 Kust.-hyöty-yhteenveto K2'!H12+'3.0.3 Kust.-hyöty-yhteenveto K3'!H12+'3.0.4 Kust.-hyöty-yhteenveto K4'!H12+'3.0.5 Kust.-hyöty-yhteenveto K5'!H12+'3.0.6 Kust.-hyöty-yhteenveto K6'!H12+'3.0.7 Kust.-hyöty-yhteenveto K7'!H12+'3.0.8 Kust.-hyöty-yhteenveto K8'!H12+'3.0.9 Kust.-hyöty-yhteenveto K9'!H12</f>
        <v>0</v>
      </c>
      <c r="I10" s="42">
        <f>'3.0.1 Kust.-hyöty-yhteenveto K1'!I12+'3.0.2 Kust.-hyöty-yhteenveto K2'!I12+'3.0.3 Kust.-hyöty-yhteenveto K3'!I12+'3.0.4 Kust.-hyöty-yhteenveto K4'!I12+'3.0.5 Kust.-hyöty-yhteenveto K5'!I12+'3.0.6 Kust.-hyöty-yhteenveto K6'!I12+'3.0.7 Kust.-hyöty-yhteenveto K7'!I12+'3.0.8 Kust.-hyöty-yhteenveto K8'!I12+'3.0.9 Kust.-hyöty-yhteenveto K9'!I12</f>
        <v>0</v>
      </c>
      <c r="J10" s="42">
        <f>'3.0.1 Kust.-hyöty-yhteenveto K1'!J12+'3.0.2 Kust.-hyöty-yhteenveto K2'!J12+'3.0.3 Kust.-hyöty-yhteenveto K3'!J12+'3.0.4 Kust.-hyöty-yhteenveto K4'!J12+'3.0.5 Kust.-hyöty-yhteenveto K5'!J12+'3.0.6 Kust.-hyöty-yhteenveto K6'!J12+'3.0.7 Kust.-hyöty-yhteenveto K7'!J12+'3.0.8 Kust.-hyöty-yhteenveto K8'!J12+'3.0.9 Kust.-hyöty-yhteenveto K9'!J12</f>
        <v>0</v>
      </c>
      <c r="K10" s="42">
        <f>'3.0.1 Kust.-hyöty-yhteenveto K1'!K12+'3.0.2 Kust.-hyöty-yhteenveto K2'!K12+'3.0.3 Kust.-hyöty-yhteenveto K3'!K12+'3.0.4 Kust.-hyöty-yhteenveto K4'!K12+'3.0.5 Kust.-hyöty-yhteenveto K5'!K12+'3.0.6 Kust.-hyöty-yhteenveto K6'!K12+'3.0.7 Kust.-hyöty-yhteenveto K7'!K12+'3.0.8 Kust.-hyöty-yhteenveto K8'!K12+'3.0.9 Kust.-hyöty-yhteenveto K9'!K12</f>
        <v>0</v>
      </c>
      <c r="L10" s="4">
        <f t="shared" ref="L10:L16" si="0">SUM(B10:K10)</f>
        <v>0</v>
      </c>
    </row>
    <row r="11" spans="1:12" ht="13" thickBot="1" x14ac:dyDescent="0.3">
      <c r="A11" s="47" t="s">
        <v>6</v>
      </c>
      <c r="B11" s="222">
        <f>'3.0.1 Kust.-hyöty-yhteenveto K1'!B13+'3.0.2 Kust.-hyöty-yhteenveto K2'!B13+'3.0.3 Kust.-hyöty-yhteenveto K3'!B13+'3.0.4 Kust.-hyöty-yhteenveto K4'!B13+'3.0.5 Kust.-hyöty-yhteenveto K5'!B13+'3.0.6 Kust.-hyöty-yhteenveto K6'!B13+'3.0.7 Kust.-hyöty-yhteenveto K7'!B13+'3.0.8 Kust.-hyöty-yhteenveto K8'!B13+'3.0.9 Kust.-hyöty-yhteenveto K9'!B13</f>
        <v>0</v>
      </c>
      <c r="C11" s="222">
        <f>'3.0.1 Kust.-hyöty-yhteenveto K1'!C13+'3.0.2 Kust.-hyöty-yhteenveto K2'!C13+'3.0.3 Kust.-hyöty-yhteenveto K3'!C13+'3.0.4 Kust.-hyöty-yhteenveto K4'!C13+'3.0.5 Kust.-hyöty-yhteenveto K5'!C13+'3.0.6 Kust.-hyöty-yhteenveto K6'!C13+'3.0.7 Kust.-hyöty-yhteenveto K7'!C13+'3.0.8 Kust.-hyöty-yhteenveto K8'!C13+'3.0.9 Kust.-hyöty-yhteenveto K9'!C13</f>
        <v>0</v>
      </c>
      <c r="D11" s="222">
        <f>'3.0.1 Kust.-hyöty-yhteenveto K1'!D13+'3.0.2 Kust.-hyöty-yhteenveto K2'!D13+'3.0.3 Kust.-hyöty-yhteenveto K3'!D13+'3.0.4 Kust.-hyöty-yhteenveto K4'!D13+'3.0.5 Kust.-hyöty-yhteenveto K5'!D13+'3.0.6 Kust.-hyöty-yhteenveto K6'!D13+'3.0.7 Kust.-hyöty-yhteenveto K7'!D13+'3.0.8 Kust.-hyöty-yhteenveto K8'!D13+'3.0.9 Kust.-hyöty-yhteenveto K9'!D13</f>
        <v>0</v>
      </c>
      <c r="E11" s="222">
        <f>'3.0.1 Kust.-hyöty-yhteenveto K1'!E13+'3.0.2 Kust.-hyöty-yhteenveto K2'!E13+'3.0.3 Kust.-hyöty-yhteenveto K3'!E13+'3.0.4 Kust.-hyöty-yhteenveto K4'!E13+'3.0.5 Kust.-hyöty-yhteenveto K5'!E13+'3.0.6 Kust.-hyöty-yhteenveto K6'!E13+'3.0.7 Kust.-hyöty-yhteenveto K7'!E13+'3.0.8 Kust.-hyöty-yhteenveto K8'!E13+'3.0.9 Kust.-hyöty-yhteenveto K9'!E13</f>
        <v>0</v>
      </c>
      <c r="F11" s="222">
        <f>'3.0.1 Kust.-hyöty-yhteenveto K1'!F13+'3.0.2 Kust.-hyöty-yhteenveto K2'!F13+'3.0.3 Kust.-hyöty-yhteenveto K3'!F13+'3.0.4 Kust.-hyöty-yhteenveto K4'!F13+'3.0.5 Kust.-hyöty-yhteenveto K5'!F13+'3.0.6 Kust.-hyöty-yhteenveto K6'!F13+'3.0.7 Kust.-hyöty-yhteenveto K7'!F13+'3.0.8 Kust.-hyöty-yhteenveto K8'!F13+'3.0.9 Kust.-hyöty-yhteenveto K9'!F13</f>
        <v>0</v>
      </c>
      <c r="G11" s="222">
        <f>'3.0.1 Kust.-hyöty-yhteenveto K1'!G13+'3.0.2 Kust.-hyöty-yhteenveto K2'!G13+'3.0.3 Kust.-hyöty-yhteenveto K3'!G13+'3.0.4 Kust.-hyöty-yhteenveto K4'!G13+'3.0.5 Kust.-hyöty-yhteenveto K5'!G13+'3.0.6 Kust.-hyöty-yhteenveto K6'!G13+'3.0.7 Kust.-hyöty-yhteenveto K7'!G13+'3.0.8 Kust.-hyöty-yhteenveto K8'!G13+'3.0.9 Kust.-hyöty-yhteenveto K9'!G13</f>
        <v>0</v>
      </c>
      <c r="H11" s="222">
        <f>'3.0.1 Kust.-hyöty-yhteenveto K1'!H13+'3.0.2 Kust.-hyöty-yhteenveto K2'!H13+'3.0.3 Kust.-hyöty-yhteenveto K3'!H13+'3.0.4 Kust.-hyöty-yhteenveto K4'!H13+'3.0.5 Kust.-hyöty-yhteenveto K5'!H13+'3.0.6 Kust.-hyöty-yhteenveto K6'!H13+'3.0.7 Kust.-hyöty-yhteenveto K7'!H13+'3.0.8 Kust.-hyöty-yhteenveto K8'!H13+'3.0.9 Kust.-hyöty-yhteenveto K9'!H13</f>
        <v>0</v>
      </c>
      <c r="I11" s="222">
        <f>'3.0.1 Kust.-hyöty-yhteenveto K1'!I13+'3.0.2 Kust.-hyöty-yhteenveto K2'!I13+'3.0.3 Kust.-hyöty-yhteenveto K3'!I13+'3.0.4 Kust.-hyöty-yhteenveto K4'!I13+'3.0.5 Kust.-hyöty-yhteenveto K5'!I13+'3.0.6 Kust.-hyöty-yhteenveto K6'!I13+'3.0.7 Kust.-hyöty-yhteenveto K7'!I13+'3.0.8 Kust.-hyöty-yhteenveto K8'!I13+'3.0.9 Kust.-hyöty-yhteenveto K9'!I13</f>
        <v>0</v>
      </c>
      <c r="J11" s="222">
        <f>'3.0.1 Kust.-hyöty-yhteenveto K1'!J13+'3.0.2 Kust.-hyöty-yhteenveto K2'!J13+'3.0.3 Kust.-hyöty-yhteenveto K3'!J13+'3.0.4 Kust.-hyöty-yhteenveto K4'!J13+'3.0.5 Kust.-hyöty-yhteenveto K5'!J13+'3.0.6 Kust.-hyöty-yhteenveto K6'!J13+'3.0.7 Kust.-hyöty-yhteenveto K7'!J13+'3.0.8 Kust.-hyöty-yhteenveto K8'!J13+'3.0.9 Kust.-hyöty-yhteenveto K9'!J13</f>
        <v>0</v>
      </c>
      <c r="K11" s="222">
        <f>'3.0.1 Kust.-hyöty-yhteenveto K1'!K13+'3.0.2 Kust.-hyöty-yhteenveto K2'!K13+'3.0.3 Kust.-hyöty-yhteenveto K3'!K13+'3.0.4 Kust.-hyöty-yhteenveto K4'!K13+'3.0.5 Kust.-hyöty-yhteenveto K5'!K13+'3.0.6 Kust.-hyöty-yhteenveto K6'!K13+'3.0.7 Kust.-hyöty-yhteenveto K7'!K13+'3.0.8 Kust.-hyöty-yhteenveto K8'!K13+'3.0.9 Kust.-hyöty-yhteenveto K9'!K13</f>
        <v>0</v>
      </c>
      <c r="L11" s="214">
        <f t="shared" si="0"/>
        <v>0</v>
      </c>
    </row>
    <row r="12" spans="1:12" ht="13.5" thickBot="1" x14ac:dyDescent="0.35">
      <c r="A12" s="45" t="s">
        <v>5</v>
      </c>
      <c r="B12" s="5">
        <f>SUM(B10:B11)</f>
        <v>0</v>
      </c>
      <c r="C12" s="5">
        <f t="shared" ref="C12:K12" si="1">SUM(C10:C11)</f>
        <v>0</v>
      </c>
      <c r="D12" s="5">
        <f t="shared" si="1"/>
        <v>0</v>
      </c>
      <c r="E12" s="5">
        <f t="shared" si="1"/>
        <v>0</v>
      </c>
      <c r="F12" s="5">
        <f t="shared" si="1"/>
        <v>0</v>
      </c>
      <c r="G12" s="5">
        <f t="shared" si="1"/>
        <v>0</v>
      </c>
      <c r="H12" s="5">
        <f t="shared" si="1"/>
        <v>0</v>
      </c>
      <c r="I12" s="5">
        <f t="shared" si="1"/>
        <v>0</v>
      </c>
      <c r="J12" s="5">
        <f t="shared" si="1"/>
        <v>0</v>
      </c>
      <c r="K12" s="5">
        <f t="shared" si="1"/>
        <v>0</v>
      </c>
      <c r="L12" s="212">
        <f t="shared" si="0"/>
        <v>0</v>
      </c>
    </row>
    <row r="13" spans="1:12" ht="13" thickBot="1" x14ac:dyDescent="0.3">
      <c r="A13" s="47" t="s">
        <v>290</v>
      </c>
      <c r="B13" s="42">
        <f>'3.0.1 Kust.-hyöty-yhteenveto K1'!B15+'3.0.2 Kust.-hyöty-yhteenveto K2'!B15+'3.0.3 Kust.-hyöty-yhteenveto K3'!B15+'3.0.4 Kust.-hyöty-yhteenveto K4'!B15+'3.0.5 Kust.-hyöty-yhteenveto K5'!B15+'3.0.6 Kust.-hyöty-yhteenveto K6'!B15+'3.0.7 Kust.-hyöty-yhteenveto K7'!B15+'3.0.8 Kust.-hyöty-yhteenveto K8'!B15+'3.0.9 Kust.-hyöty-yhteenveto K9'!B15</f>
        <v>0</v>
      </c>
      <c r="C13" s="42">
        <f>'3.0.1 Kust.-hyöty-yhteenveto K1'!C15+'3.0.2 Kust.-hyöty-yhteenveto K2'!C15+'3.0.3 Kust.-hyöty-yhteenveto K3'!C15+'3.0.4 Kust.-hyöty-yhteenveto K4'!C15+'3.0.5 Kust.-hyöty-yhteenveto K5'!C15+'3.0.6 Kust.-hyöty-yhteenveto K6'!C15+'3.0.7 Kust.-hyöty-yhteenveto K7'!C15+'3.0.8 Kust.-hyöty-yhteenveto K8'!C15+'3.0.9 Kust.-hyöty-yhteenveto K9'!C15</f>
        <v>0</v>
      </c>
      <c r="D13" s="42">
        <f>'3.0.1 Kust.-hyöty-yhteenveto K1'!D15+'3.0.2 Kust.-hyöty-yhteenveto K2'!D15+'3.0.3 Kust.-hyöty-yhteenveto K3'!D15+'3.0.4 Kust.-hyöty-yhteenveto K4'!D15+'3.0.5 Kust.-hyöty-yhteenveto K5'!D15+'3.0.6 Kust.-hyöty-yhteenveto K6'!D15+'3.0.7 Kust.-hyöty-yhteenveto K7'!D15+'3.0.8 Kust.-hyöty-yhteenveto K8'!D15+'3.0.9 Kust.-hyöty-yhteenveto K9'!D15</f>
        <v>0</v>
      </c>
      <c r="E13" s="42">
        <f>'3.0.1 Kust.-hyöty-yhteenveto K1'!E15+'3.0.2 Kust.-hyöty-yhteenveto K2'!E15+'3.0.3 Kust.-hyöty-yhteenveto K3'!E15+'3.0.4 Kust.-hyöty-yhteenveto K4'!E15+'3.0.5 Kust.-hyöty-yhteenveto K5'!E15+'3.0.6 Kust.-hyöty-yhteenveto K6'!E15+'3.0.7 Kust.-hyöty-yhteenveto K7'!E15+'3.0.8 Kust.-hyöty-yhteenveto K8'!E15+'3.0.9 Kust.-hyöty-yhteenveto K9'!E15</f>
        <v>0</v>
      </c>
      <c r="F13" s="42">
        <f>'3.0.1 Kust.-hyöty-yhteenveto K1'!F15+'3.0.2 Kust.-hyöty-yhteenveto K2'!F15+'3.0.3 Kust.-hyöty-yhteenveto K3'!F15+'3.0.4 Kust.-hyöty-yhteenveto K4'!F15+'3.0.5 Kust.-hyöty-yhteenveto K5'!F15+'3.0.6 Kust.-hyöty-yhteenveto K6'!F15+'3.0.7 Kust.-hyöty-yhteenveto K7'!F15+'3.0.8 Kust.-hyöty-yhteenveto K8'!F15+'3.0.9 Kust.-hyöty-yhteenveto K9'!F15</f>
        <v>0</v>
      </c>
      <c r="G13" s="42">
        <f>'3.0.1 Kust.-hyöty-yhteenveto K1'!G15+'3.0.2 Kust.-hyöty-yhteenveto K2'!G15+'3.0.3 Kust.-hyöty-yhteenveto K3'!G15+'3.0.4 Kust.-hyöty-yhteenveto K4'!G15+'3.0.5 Kust.-hyöty-yhteenveto K5'!G15+'3.0.6 Kust.-hyöty-yhteenveto K6'!G15+'3.0.7 Kust.-hyöty-yhteenveto K7'!G15+'3.0.8 Kust.-hyöty-yhteenveto K8'!G15+'3.0.9 Kust.-hyöty-yhteenveto K9'!G15</f>
        <v>0</v>
      </c>
      <c r="H13" s="42">
        <f>'3.0.1 Kust.-hyöty-yhteenveto K1'!H15+'3.0.2 Kust.-hyöty-yhteenveto K2'!H15+'3.0.3 Kust.-hyöty-yhteenveto K3'!H15+'3.0.4 Kust.-hyöty-yhteenveto K4'!H15+'3.0.5 Kust.-hyöty-yhteenveto K5'!H15+'3.0.6 Kust.-hyöty-yhteenveto K6'!H15+'3.0.7 Kust.-hyöty-yhteenveto K7'!H15+'3.0.8 Kust.-hyöty-yhteenveto K8'!H15+'3.0.9 Kust.-hyöty-yhteenveto K9'!H15</f>
        <v>0</v>
      </c>
      <c r="I13" s="42">
        <f>'3.0.1 Kust.-hyöty-yhteenveto K1'!I15+'3.0.2 Kust.-hyöty-yhteenveto K2'!I15+'3.0.3 Kust.-hyöty-yhteenveto K3'!I15+'3.0.4 Kust.-hyöty-yhteenveto K4'!I15+'3.0.5 Kust.-hyöty-yhteenveto K5'!I15+'3.0.6 Kust.-hyöty-yhteenveto K6'!I15+'3.0.7 Kust.-hyöty-yhteenveto K7'!I15+'3.0.8 Kust.-hyöty-yhteenveto K8'!I15+'3.0.9 Kust.-hyöty-yhteenveto K9'!I15</f>
        <v>0</v>
      </c>
      <c r="J13" s="42">
        <f>'3.0.1 Kust.-hyöty-yhteenveto K1'!J15+'3.0.2 Kust.-hyöty-yhteenveto K2'!J15+'3.0.3 Kust.-hyöty-yhteenveto K3'!J15+'3.0.4 Kust.-hyöty-yhteenveto K4'!J15+'3.0.5 Kust.-hyöty-yhteenveto K5'!J15+'3.0.6 Kust.-hyöty-yhteenveto K6'!J15+'3.0.7 Kust.-hyöty-yhteenveto K7'!J15+'3.0.8 Kust.-hyöty-yhteenveto K8'!J15+'3.0.9 Kust.-hyöty-yhteenveto K9'!J15</f>
        <v>0</v>
      </c>
      <c r="K13" s="42">
        <f>'3.0.1 Kust.-hyöty-yhteenveto K1'!K15+'3.0.2 Kust.-hyöty-yhteenveto K2'!K15+'3.0.3 Kust.-hyöty-yhteenveto K3'!K15+'3.0.4 Kust.-hyöty-yhteenveto K4'!K15+'3.0.5 Kust.-hyöty-yhteenveto K5'!K15+'3.0.6 Kust.-hyöty-yhteenveto K6'!K15+'3.0.7 Kust.-hyöty-yhteenveto K7'!K15+'3.0.8 Kust.-hyöty-yhteenveto K8'!K15+'3.0.9 Kust.-hyöty-yhteenveto K9'!K15</f>
        <v>0</v>
      </c>
      <c r="L13" s="4">
        <f t="shared" si="0"/>
        <v>0</v>
      </c>
    </row>
    <row r="14" spans="1:12" ht="13" thickBot="1" x14ac:dyDescent="0.3">
      <c r="A14" s="47" t="s">
        <v>82</v>
      </c>
      <c r="B14" s="42">
        <f>'3.0.1 Kust.-hyöty-yhteenveto K1'!B16+'3.0.2 Kust.-hyöty-yhteenveto K2'!B16+'3.0.3 Kust.-hyöty-yhteenveto K3'!B16+'3.0.4 Kust.-hyöty-yhteenveto K4'!B16+'3.0.5 Kust.-hyöty-yhteenveto K5'!B16+'3.0.6 Kust.-hyöty-yhteenveto K6'!B16+'3.0.7 Kust.-hyöty-yhteenveto K7'!B16+'3.0.8 Kust.-hyöty-yhteenveto K8'!B16+'3.0.9 Kust.-hyöty-yhteenveto K9'!B16</f>
        <v>0</v>
      </c>
      <c r="C14" s="42">
        <f>'3.0.1 Kust.-hyöty-yhteenveto K1'!C16+'3.0.2 Kust.-hyöty-yhteenveto K2'!C16+'3.0.3 Kust.-hyöty-yhteenveto K3'!C16+'3.0.4 Kust.-hyöty-yhteenveto K4'!C16+'3.0.5 Kust.-hyöty-yhteenveto K5'!C16+'3.0.6 Kust.-hyöty-yhteenveto K6'!C16+'3.0.7 Kust.-hyöty-yhteenveto K7'!C16+'3.0.8 Kust.-hyöty-yhteenveto K8'!C16+'3.0.9 Kust.-hyöty-yhteenveto K9'!C16</f>
        <v>0</v>
      </c>
      <c r="D14" s="42">
        <f>'3.0.1 Kust.-hyöty-yhteenveto K1'!D16+'3.0.2 Kust.-hyöty-yhteenveto K2'!D16+'3.0.3 Kust.-hyöty-yhteenveto K3'!D16+'3.0.4 Kust.-hyöty-yhteenveto K4'!D16+'3.0.5 Kust.-hyöty-yhteenveto K5'!D16+'3.0.6 Kust.-hyöty-yhteenveto K6'!D16+'3.0.7 Kust.-hyöty-yhteenveto K7'!D16+'3.0.8 Kust.-hyöty-yhteenveto K8'!D16+'3.0.9 Kust.-hyöty-yhteenveto K9'!D16</f>
        <v>0</v>
      </c>
      <c r="E14" s="42">
        <f>'3.0.1 Kust.-hyöty-yhteenveto K1'!E16+'3.0.2 Kust.-hyöty-yhteenveto K2'!E16+'3.0.3 Kust.-hyöty-yhteenveto K3'!E16+'3.0.4 Kust.-hyöty-yhteenveto K4'!E16+'3.0.5 Kust.-hyöty-yhteenveto K5'!E16+'3.0.6 Kust.-hyöty-yhteenveto K6'!E16+'3.0.7 Kust.-hyöty-yhteenveto K7'!E16+'3.0.8 Kust.-hyöty-yhteenveto K8'!E16+'3.0.9 Kust.-hyöty-yhteenveto K9'!E16</f>
        <v>0</v>
      </c>
      <c r="F14" s="42">
        <f>'3.0.1 Kust.-hyöty-yhteenveto K1'!F16+'3.0.2 Kust.-hyöty-yhteenveto K2'!F16+'3.0.3 Kust.-hyöty-yhteenveto K3'!F16+'3.0.4 Kust.-hyöty-yhteenveto K4'!F16+'3.0.5 Kust.-hyöty-yhteenveto K5'!F16+'3.0.6 Kust.-hyöty-yhteenveto K6'!F16+'3.0.7 Kust.-hyöty-yhteenveto K7'!F16+'3.0.8 Kust.-hyöty-yhteenveto K8'!F16+'3.0.9 Kust.-hyöty-yhteenveto K9'!F16</f>
        <v>0</v>
      </c>
      <c r="G14" s="42">
        <f>'3.0.1 Kust.-hyöty-yhteenveto K1'!G16+'3.0.2 Kust.-hyöty-yhteenveto K2'!G16+'3.0.3 Kust.-hyöty-yhteenveto K3'!G16+'3.0.4 Kust.-hyöty-yhteenveto K4'!G16+'3.0.5 Kust.-hyöty-yhteenveto K5'!G16+'3.0.6 Kust.-hyöty-yhteenveto K6'!G16+'3.0.7 Kust.-hyöty-yhteenveto K7'!G16+'3.0.8 Kust.-hyöty-yhteenveto K8'!G16+'3.0.9 Kust.-hyöty-yhteenveto K9'!G16</f>
        <v>0</v>
      </c>
      <c r="H14" s="42">
        <f>'3.0.1 Kust.-hyöty-yhteenveto K1'!H16+'3.0.2 Kust.-hyöty-yhteenveto K2'!H16+'3.0.3 Kust.-hyöty-yhteenveto K3'!H16+'3.0.4 Kust.-hyöty-yhteenveto K4'!H16+'3.0.5 Kust.-hyöty-yhteenveto K5'!H16+'3.0.6 Kust.-hyöty-yhteenveto K6'!H16+'3.0.7 Kust.-hyöty-yhteenveto K7'!H16+'3.0.8 Kust.-hyöty-yhteenveto K8'!H16+'3.0.9 Kust.-hyöty-yhteenveto K9'!H16</f>
        <v>0</v>
      </c>
      <c r="I14" s="42">
        <f>'3.0.1 Kust.-hyöty-yhteenveto K1'!I16+'3.0.2 Kust.-hyöty-yhteenveto K2'!I16+'3.0.3 Kust.-hyöty-yhteenveto K3'!I16+'3.0.4 Kust.-hyöty-yhteenveto K4'!I16+'3.0.5 Kust.-hyöty-yhteenveto K5'!I16+'3.0.6 Kust.-hyöty-yhteenveto K6'!I16+'3.0.7 Kust.-hyöty-yhteenveto K7'!I16+'3.0.8 Kust.-hyöty-yhteenveto K8'!I16+'3.0.9 Kust.-hyöty-yhteenveto K9'!I16</f>
        <v>0</v>
      </c>
      <c r="J14" s="42">
        <f>'3.0.1 Kust.-hyöty-yhteenveto K1'!J16+'3.0.2 Kust.-hyöty-yhteenveto K2'!J16+'3.0.3 Kust.-hyöty-yhteenveto K3'!J16+'3.0.4 Kust.-hyöty-yhteenveto K4'!J16+'3.0.5 Kust.-hyöty-yhteenveto K5'!J16+'3.0.6 Kust.-hyöty-yhteenveto K6'!J16+'3.0.7 Kust.-hyöty-yhteenveto K7'!J16+'3.0.8 Kust.-hyöty-yhteenveto K8'!J16+'3.0.9 Kust.-hyöty-yhteenveto K9'!J16</f>
        <v>0</v>
      </c>
      <c r="K14" s="42">
        <f>'3.0.1 Kust.-hyöty-yhteenveto K1'!K16+'3.0.2 Kust.-hyöty-yhteenveto K2'!K16+'3.0.3 Kust.-hyöty-yhteenveto K3'!K16+'3.0.4 Kust.-hyöty-yhteenveto K4'!K16+'3.0.5 Kust.-hyöty-yhteenveto K5'!K16+'3.0.6 Kust.-hyöty-yhteenveto K6'!K16+'3.0.7 Kust.-hyöty-yhteenveto K7'!K16+'3.0.8 Kust.-hyöty-yhteenveto K8'!K16+'3.0.9 Kust.-hyöty-yhteenveto K9'!K16</f>
        <v>0</v>
      </c>
      <c r="L14" s="4">
        <f t="shared" si="0"/>
        <v>0</v>
      </c>
    </row>
    <row r="15" spans="1:12" ht="13" thickBot="1" x14ac:dyDescent="0.3">
      <c r="A15" s="48" t="s">
        <v>83</v>
      </c>
      <c r="B15" s="222">
        <f>'3.0.1 Kust.-hyöty-yhteenveto K1'!B17+'3.0.2 Kust.-hyöty-yhteenveto K2'!B17+'3.0.3 Kust.-hyöty-yhteenveto K3'!B17+'3.0.4 Kust.-hyöty-yhteenveto K4'!B17+'3.0.5 Kust.-hyöty-yhteenveto K5'!B17+'3.0.6 Kust.-hyöty-yhteenveto K6'!B17+'3.0.7 Kust.-hyöty-yhteenveto K7'!B17+'3.0.8 Kust.-hyöty-yhteenveto K8'!B17+'3.0.9 Kust.-hyöty-yhteenveto K9'!B17</f>
        <v>0</v>
      </c>
      <c r="C15" s="222">
        <f>'3.0.1 Kust.-hyöty-yhteenveto K1'!C17+'3.0.2 Kust.-hyöty-yhteenveto K2'!C17+'3.0.3 Kust.-hyöty-yhteenveto K3'!C17+'3.0.4 Kust.-hyöty-yhteenveto K4'!C17+'3.0.5 Kust.-hyöty-yhteenveto K5'!C17+'3.0.6 Kust.-hyöty-yhteenveto K6'!C17+'3.0.7 Kust.-hyöty-yhteenveto K7'!C17+'3.0.8 Kust.-hyöty-yhteenveto K8'!C17+'3.0.9 Kust.-hyöty-yhteenveto K9'!C17</f>
        <v>0</v>
      </c>
      <c r="D15" s="222">
        <f>'3.0.1 Kust.-hyöty-yhteenveto K1'!D17+'3.0.2 Kust.-hyöty-yhteenveto K2'!D17+'3.0.3 Kust.-hyöty-yhteenveto K3'!D17+'3.0.4 Kust.-hyöty-yhteenveto K4'!D17+'3.0.5 Kust.-hyöty-yhteenveto K5'!D17+'3.0.6 Kust.-hyöty-yhteenveto K6'!D17+'3.0.7 Kust.-hyöty-yhteenveto K7'!D17+'3.0.8 Kust.-hyöty-yhteenveto K8'!D17+'3.0.9 Kust.-hyöty-yhteenveto K9'!D17</f>
        <v>0</v>
      </c>
      <c r="E15" s="222">
        <f>'3.0.1 Kust.-hyöty-yhteenveto K1'!E17+'3.0.2 Kust.-hyöty-yhteenveto K2'!E17+'3.0.3 Kust.-hyöty-yhteenveto K3'!E17+'3.0.4 Kust.-hyöty-yhteenveto K4'!E17+'3.0.5 Kust.-hyöty-yhteenveto K5'!E17+'3.0.6 Kust.-hyöty-yhteenveto K6'!E17+'3.0.7 Kust.-hyöty-yhteenveto K7'!E17+'3.0.8 Kust.-hyöty-yhteenveto K8'!E17+'3.0.9 Kust.-hyöty-yhteenveto K9'!E17</f>
        <v>0</v>
      </c>
      <c r="F15" s="222">
        <f>'3.0.1 Kust.-hyöty-yhteenveto K1'!F17+'3.0.2 Kust.-hyöty-yhteenveto K2'!F17+'3.0.3 Kust.-hyöty-yhteenveto K3'!F17+'3.0.4 Kust.-hyöty-yhteenveto K4'!F17+'3.0.5 Kust.-hyöty-yhteenveto K5'!F17+'3.0.6 Kust.-hyöty-yhteenveto K6'!F17+'3.0.7 Kust.-hyöty-yhteenveto K7'!F17+'3.0.8 Kust.-hyöty-yhteenveto K8'!F17+'3.0.9 Kust.-hyöty-yhteenveto K9'!F17</f>
        <v>0</v>
      </c>
      <c r="G15" s="222">
        <f>'3.0.1 Kust.-hyöty-yhteenveto K1'!G17+'3.0.2 Kust.-hyöty-yhteenveto K2'!G17+'3.0.3 Kust.-hyöty-yhteenveto K3'!G17+'3.0.4 Kust.-hyöty-yhteenveto K4'!G17+'3.0.5 Kust.-hyöty-yhteenveto K5'!G17+'3.0.6 Kust.-hyöty-yhteenveto K6'!G17+'3.0.7 Kust.-hyöty-yhteenveto K7'!G17+'3.0.8 Kust.-hyöty-yhteenveto K8'!G17+'3.0.9 Kust.-hyöty-yhteenveto K9'!G17</f>
        <v>0</v>
      </c>
      <c r="H15" s="222">
        <f>'3.0.1 Kust.-hyöty-yhteenveto K1'!H17+'3.0.2 Kust.-hyöty-yhteenveto K2'!H17+'3.0.3 Kust.-hyöty-yhteenveto K3'!H17+'3.0.4 Kust.-hyöty-yhteenveto K4'!H17+'3.0.5 Kust.-hyöty-yhteenveto K5'!H17+'3.0.6 Kust.-hyöty-yhteenveto K6'!H17+'3.0.7 Kust.-hyöty-yhteenveto K7'!H17+'3.0.8 Kust.-hyöty-yhteenveto K8'!H17+'3.0.9 Kust.-hyöty-yhteenveto K9'!H17</f>
        <v>0</v>
      </c>
      <c r="I15" s="222">
        <f>'3.0.1 Kust.-hyöty-yhteenveto K1'!I17+'3.0.2 Kust.-hyöty-yhteenveto K2'!I17+'3.0.3 Kust.-hyöty-yhteenveto K3'!I17+'3.0.4 Kust.-hyöty-yhteenveto K4'!I17+'3.0.5 Kust.-hyöty-yhteenveto K5'!I17+'3.0.6 Kust.-hyöty-yhteenveto K6'!I17+'3.0.7 Kust.-hyöty-yhteenveto K7'!I17+'3.0.8 Kust.-hyöty-yhteenveto K8'!I17+'3.0.9 Kust.-hyöty-yhteenveto K9'!I17</f>
        <v>0</v>
      </c>
      <c r="J15" s="222">
        <f>'3.0.1 Kust.-hyöty-yhteenveto K1'!J17+'3.0.2 Kust.-hyöty-yhteenveto K2'!J17+'3.0.3 Kust.-hyöty-yhteenveto K3'!J17+'3.0.4 Kust.-hyöty-yhteenveto K4'!J17+'3.0.5 Kust.-hyöty-yhteenveto K5'!J17+'3.0.6 Kust.-hyöty-yhteenveto K6'!J17+'3.0.7 Kust.-hyöty-yhteenveto K7'!J17+'3.0.8 Kust.-hyöty-yhteenveto K8'!J17+'3.0.9 Kust.-hyöty-yhteenveto K9'!J17</f>
        <v>0</v>
      </c>
      <c r="K15" s="222">
        <f>'3.0.1 Kust.-hyöty-yhteenveto K1'!K17+'3.0.2 Kust.-hyöty-yhteenveto K2'!K17+'3.0.3 Kust.-hyöty-yhteenveto K3'!K17+'3.0.4 Kust.-hyöty-yhteenveto K4'!K17+'3.0.5 Kust.-hyöty-yhteenveto K5'!K17+'3.0.6 Kust.-hyöty-yhteenveto K6'!K17+'3.0.7 Kust.-hyöty-yhteenveto K7'!K17+'3.0.8 Kust.-hyöty-yhteenveto K8'!K17+'3.0.9 Kust.-hyöty-yhteenveto K9'!K17</f>
        <v>0</v>
      </c>
      <c r="L15" s="4">
        <f t="shared" si="0"/>
        <v>0</v>
      </c>
    </row>
    <row r="16" spans="1:12" ht="13.5" thickBot="1" x14ac:dyDescent="0.35">
      <c r="A16" s="45" t="s">
        <v>5</v>
      </c>
      <c r="B16" s="36">
        <f>SUM(B13:B15)</f>
        <v>0</v>
      </c>
      <c r="C16" s="36">
        <f t="shared" ref="C16:K16" si="2">SUM(C13:C15)</f>
        <v>0</v>
      </c>
      <c r="D16" s="36">
        <f t="shared" si="2"/>
        <v>0</v>
      </c>
      <c r="E16" s="36">
        <f t="shared" si="2"/>
        <v>0</v>
      </c>
      <c r="F16" s="36">
        <f t="shared" si="2"/>
        <v>0</v>
      </c>
      <c r="G16" s="36">
        <f t="shared" si="2"/>
        <v>0</v>
      </c>
      <c r="H16" s="36">
        <f t="shared" si="2"/>
        <v>0</v>
      </c>
      <c r="I16" s="36">
        <f t="shared" si="2"/>
        <v>0</v>
      </c>
      <c r="J16" s="36">
        <f t="shared" si="2"/>
        <v>0</v>
      </c>
      <c r="K16" s="36">
        <f t="shared" si="2"/>
        <v>0</v>
      </c>
      <c r="L16" s="65">
        <f t="shared" si="0"/>
        <v>0</v>
      </c>
    </row>
    <row r="18" spans="1:11" x14ac:dyDescent="0.25">
      <c r="A18" s="41" t="s">
        <v>288</v>
      </c>
      <c r="B18" s="44">
        <f>B12+B16</f>
        <v>0</v>
      </c>
      <c r="C18" s="44">
        <f t="shared" ref="C18:K18" si="3">C12+C16</f>
        <v>0</v>
      </c>
      <c r="D18" s="44">
        <f t="shared" si="3"/>
        <v>0</v>
      </c>
      <c r="E18" s="44">
        <f t="shared" si="3"/>
        <v>0</v>
      </c>
      <c r="F18" s="44">
        <f t="shared" si="3"/>
        <v>0</v>
      </c>
      <c r="G18" s="44">
        <f t="shared" si="3"/>
        <v>0</v>
      </c>
      <c r="H18" s="44">
        <f t="shared" si="3"/>
        <v>0</v>
      </c>
      <c r="I18" s="44">
        <f t="shared" si="3"/>
        <v>0</v>
      </c>
      <c r="J18" s="44">
        <f t="shared" si="3"/>
        <v>0</v>
      </c>
      <c r="K18" s="44">
        <f t="shared" si="3"/>
        <v>0</v>
      </c>
    </row>
    <row r="19" spans="1:11" x14ac:dyDescent="0.25">
      <c r="B19" s="33"/>
      <c r="C19" s="33"/>
      <c r="D19" s="33"/>
      <c r="E19" s="33"/>
      <c r="F19" s="33"/>
      <c r="G19" s="33"/>
      <c r="H19" s="33"/>
      <c r="I19" s="33"/>
      <c r="J19" s="33"/>
      <c r="K19" s="33"/>
    </row>
    <row r="20" spans="1:11" x14ac:dyDescent="0.25">
      <c r="A20" s="41" t="s">
        <v>289</v>
      </c>
      <c r="B20" s="44">
        <f>B18</f>
        <v>0</v>
      </c>
      <c r="C20" s="44">
        <f>B20+C18</f>
        <v>0</v>
      </c>
      <c r="D20" s="44">
        <f t="shared" ref="D20:K20" si="4">C20+D18</f>
        <v>0</v>
      </c>
      <c r="E20" s="44">
        <f t="shared" si="4"/>
        <v>0</v>
      </c>
      <c r="F20" s="44">
        <f t="shared" si="4"/>
        <v>0</v>
      </c>
      <c r="G20" s="44">
        <f t="shared" si="4"/>
        <v>0</v>
      </c>
      <c r="H20" s="44">
        <f t="shared" si="4"/>
        <v>0</v>
      </c>
      <c r="I20" s="44">
        <f t="shared" si="4"/>
        <v>0</v>
      </c>
      <c r="J20" s="44">
        <f t="shared" si="4"/>
        <v>0</v>
      </c>
      <c r="K20" s="44">
        <f t="shared" si="4"/>
        <v>0</v>
      </c>
    </row>
    <row r="42" spans="1:12" ht="13" x14ac:dyDescent="0.3">
      <c r="A42" s="7" t="s">
        <v>45</v>
      </c>
    </row>
    <row r="44" spans="1:12" ht="29.5" customHeight="1" thickBot="1" x14ac:dyDescent="0.3">
      <c r="A44" s="46" t="s">
        <v>1</v>
      </c>
      <c r="B44" s="49">
        <v>1</v>
      </c>
      <c r="C44" s="46">
        <v>2</v>
      </c>
      <c r="D44" s="46">
        <v>3</v>
      </c>
      <c r="E44" s="46">
        <v>4</v>
      </c>
      <c r="F44" s="46">
        <v>5</v>
      </c>
      <c r="G44" s="46">
        <v>6</v>
      </c>
      <c r="H44" s="46">
        <v>7</v>
      </c>
      <c r="I44" s="46">
        <v>8</v>
      </c>
      <c r="J44" s="46">
        <v>9</v>
      </c>
      <c r="K44" s="46">
        <v>10</v>
      </c>
      <c r="L44" s="49" t="s">
        <v>5</v>
      </c>
    </row>
    <row r="45" spans="1:12" ht="13" thickBot="1" x14ac:dyDescent="0.3">
      <c r="A45" s="47" t="s">
        <v>42</v>
      </c>
      <c r="B45" s="42">
        <f>B10</f>
        <v>0</v>
      </c>
      <c r="C45" s="42">
        <f t="shared" ref="C45:K45" si="5">C10</f>
        <v>0</v>
      </c>
      <c r="D45" s="42">
        <f t="shared" si="5"/>
        <v>0</v>
      </c>
      <c r="E45" s="42">
        <f t="shared" si="5"/>
        <v>0</v>
      </c>
      <c r="F45" s="42">
        <f t="shared" si="5"/>
        <v>0</v>
      </c>
      <c r="G45" s="42">
        <f t="shared" si="5"/>
        <v>0</v>
      </c>
      <c r="H45" s="42">
        <f t="shared" si="5"/>
        <v>0</v>
      </c>
      <c r="I45" s="42">
        <f t="shared" si="5"/>
        <v>0</v>
      </c>
      <c r="J45" s="42">
        <f t="shared" si="5"/>
        <v>0</v>
      </c>
      <c r="K45" s="42">
        <f t="shared" si="5"/>
        <v>0</v>
      </c>
      <c r="L45" s="4">
        <f t="shared" ref="L45:L51" si="6">SUM(B45:K45)</f>
        <v>0</v>
      </c>
    </row>
    <row r="46" spans="1:12" ht="13" thickBot="1" x14ac:dyDescent="0.3">
      <c r="A46" s="47" t="s">
        <v>6</v>
      </c>
      <c r="B46" s="213">
        <f t="shared" ref="B46:K46" si="7">B11</f>
        <v>0</v>
      </c>
      <c r="C46" s="213">
        <f t="shared" si="7"/>
        <v>0</v>
      </c>
      <c r="D46" s="213">
        <f t="shared" si="7"/>
        <v>0</v>
      </c>
      <c r="E46" s="213">
        <f t="shared" si="7"/>
        <v>0</v>
      </c>
      <c r="F46" s="213">
        <f t="shared" si="7"/>
        <v>0</v>
      </c>
      <c r="G46" s="213">
        <f t="shared" si="7"/>
        <v>0</v>
      </c>
      <c r="H46" s="213">
        <f t="shared" si="7"/>
        <v>0</v>
      </c>
      <c r="I46" s="213">
        <f t="shared" si="7"/>
        <v>0</v>
      </c>
      <c r="J46" s="213">
        <f t="shared" si="7"/>
        <v>0</v>
      </c>
      <c r="K46" s="213">
        <f t="shared" si="7"/>
        <v>0</v>
      </c>
      <c r="L46" s="214">
        <f t="shared" si="6"/>
        <v>0</v>
      </c>
    </row>
    <row r="47" spans="1:12" ht="13.5" thickBot="1" x14ac:dyDescent="0.35">
      <c r="A47" s="45" t="s">
        <v>5</v>
      </c>
      <c r="B47" s="5">
        <f>SUM(B45:B46)</f>
        <v>0</v>
      </c>
      <c r="C47" s="5">
        <f t="shared" ref="C47:K47" si="8">SUM(C45:C46)</f>
        <v>0</v>
      </c>
      <c r="D47" s="5">
        <f t="shared" si="8"/>
        <v>0</v>
      </c>
      <c r="E47" s="5">
        <f t="shared" si="8"/>
        <v>0</v>
      </c>
      <c r="F47" s="5">
        <f t="shared" si="8"/>
        <v>0</v>
      </c>
      <c r="G47" s="5">
        <f t="shared" si="8"/>
        <v>0</v>
      </c>
      <c r="H47" s="5">
        <f t="shared" si="8"/>
        <v>0</v>
      </c>
      <c r="I47" s="5">
        <f t="shared" si="8"/>
        <v>0</v>
      </c>
      <c r="J47" s="5">
        <f t="shared" si="8"/>
        <v>0</v>
      </c>
      <c r="K47" s="5">
        <f t="shared" si="8"/>
        <v>0</v>
      </c>
      <c r="L47" s="212">
        <f t="shared" si="6"/>
        <v>0</v>
      </c>
    </row>
    <row r="48" spans="1:12" ht="13" thickBot="1" x14ac:dyDescent="0.3">
      <c r="A48" s="47" t="s">
        <v>290</v>
      </c>
      <c r="B48" s="42">
        <f t="shared" ref="B48:K48" si="9">B13</f>
        <v>0</v>
      </c>
      <c r="C48" s="42">
        <f t="shared" si="9"/>
        <v>0</v>
      </c>
      <c r="D48" s="42">
        <f t="shared" si="9"/>
        <v>0</v>
      </c>
      <c r="E48" s="42">
        <f t="shared" si="9"/>
        <v>0</v>
      </c>
      <c r="F48" s="42">
        <f t="shared" si="9"/>
        <v>0</v>
      </c>
      <c r="G48" s="42">
        <f t="shared" si="9"/>
        <v>0</v>
      </c>
      <c r="H48" s="42">
        <f t="shared" si="9"/>
        <v>0</v>
      </c>
      <c r="I48" s="42">
        <f t="shared" si="9"/>
        <v>0</v>
      </c>
      <c r="J48" s="42">
        <f t="shared" si="9"/>
        <v>0</v>
      </c>
      <c r="K48" s="42">
        <f t="shared" si="9"/>
        <v>0</v>
      </c>
      <c r="L48" s="4">
        <f t="shared" si="6"/>
        <v>0</v>
      </c>
    </row>
    <row r="49" spans="1:12" ht="13" thickBot="1" x14ac:dyDescent="0.3">
      <c r="A49" s="47" t="s">
        <v>82</v>
      </c>
      <c r="B49" s="42">
        <f>'3.0.1 Kust.-hyöty-yhteenveto K1'!B51+'3.0.2 Kust.-hyöty-yhteenveto K2'!B51+'3.0.3 Kust.-hyöty-yhteenveto K3'!B51+'3.0.4 Kust.-hyöty-yhteenveto K4'!B51+'3.0.5 Kust.-hyöty-yhteenveto K5'!B51+'3.0.6 Kust.-hyöty-yhteenveto K6'!B51+'3.0.7 Kust.-hyöty-yhteenveto K7'!B51+'3.0.8 Kust.-hyöty-yhteenveto K8'!B51+'3.0.9 Kust.-hyöty-yhteenveto K9'!B51</f>
        <v>0</v>
      </c>
      <c r="C49" s="42">
        <f>'3.0.1 Kust.-hyöty-yhteenveto K1'!C51+'3.0.2 Kust.-hyöty-yhteenveto K2'!C51+'3.0.3 Kust.-hyöty-yhteenveto K3'!C51+'3.0.4 Kust.-hyöty-yhteenveto K4'!C51+'3.0.5 Kust.-hyöty-yhteenveto K5'!C51+'3.0.6 Kust.-hyöty-yhteenveto K6'!C51+'3.0.7 Kust.-hyöty-yhteenveto K7'!C51+'3.0.8 Kust.-hyöty-yhteenveto K8'!C51+'3.0.9 Kust.-hyöty-yhteenveto K9'!C51</f>
        <v>0</v>
      </c>
      <c r="D49" s="42">
        <f>'3.0.1 Kust.-hyöty-yhteenveto K1'!D51+'3.0.2 Kust.-hyöty-yhteenveto K2'!D51+'3.0.3 Kust.-hyöty-yhteenveto K3'!D51+'3.0.4 Kust.-hyöty-yhteenveto K4'!D51+'3.0.5 Kust.-hyöty-yhteenveto K5'!D51+'3.0.6 Kust.-hyöty-yhteenveto K6'!D51+'3.0.7 Kust.-hyöty-yhteenveto K7'!D51+'3.0.8 Kust.-hyöty-yhteenveto K8'!D51+'3.0.9 Kust.-hyöty-yhteenveto K9'!D51</f>
        <v>0</v>
      </c>
      <c r="E49" s="42">
        <f>'3.0.1 Kust.-hyöty-yhteenveto K1'!E51+'3.0.2 Kust.-hyöty-yhteenveto K2'!E51+'3.0.3 Kust.-hyöty-yhteenveto K3'!E51+'3.0.4 Kust.-hyöty-yhteenveto K4'!E51+'3.0.5 Kust.-hyöty-yhteenveto K5'!E51+'3.0.6 Kust.-hyöty-yhteenveto K6'!E51+'3.0.7 Kust.-hyöty-yhteenveto K7'!E51+'3.0.8 Kust.-hyöty-yhteenveto K8'!E51+'3.0.9 Kust.-hyöty-yhteenveto K9'!E51</f>
        <v>0</v>
      </c>
      <c r="F49" s="42">
        <f>'3.0.1 Kust.-hyöty-yhteenveto K1'!F51+'3.0.2 Kust.-hyöty-yhteenveto K2'!F51+'3.0.3 Kust.-hyöty-yhteenveto K3'!F51+'3.0.4 Kust.-hyöty-yhteenveto K4'!F51+'3.0.5 Kust.-hyöty-yhteenveto K5'!F51+'3.0.6 Kust.-hyöty-yhteenveto K6'!F51+'3.0.7 Kust.-hyöty-yhteenveto K7'!F51+'3.0.8 Kust.-hyöty-yhteenveto K8'!F51+'3.0.9 Kust.-hyöty-yhteenveto K9'!F51</f>
        <v>0</v>
      </c>
      <c r="G49" s="42">
        <f>'3.0.1 Kust.-hyöty-yhteenveto K1'!G51+'3.0.2 Kust.-hyöty-yhteenveto K2'!G51+'3.0.3 Kust.-hyöty-yhteenveto K3'!G51+'3.0.4 Kust.-hyöty-yhteenveto K4'!G51+'3.0.5 Kust.-hyöty-yhteenveto K5'!G51+'3.0.6 Kust.-hyöty-yhteenveto K6'!G51+'3.0.7 Kust.-hyöty-yhteenveto K7'!G51+'3.0.8 Kust.-hyöty-yhteenveto K8'!G51+'3.0.9 Kust.-hyöty-yhteenveto K9'!G51</f>
        <v>0</v>
      </c>
      <c r="H49" s="42">
        <f>'3.0.1 Kust.-hyöty-yhteenveto K1'!H51+'3.0.2 Kust.-hyöty-yhteenveto K2'!H51+'3.0.3 Kust.-hyöty-yhteenveto K3'!H51+'3.0.4 Kust.-hyöty-yhteenveto K4'!H51+'3.0.5 Kust.-hyöty-yhteenveto K5'!H51+'3.0.6 Kust.-hyöty-yhteenveto K6'!H51+'3.0.7 Kust.-hyöty-yhteenveto K7'!H51+'3.0.8 Kust.-hyöty-yhteenveto K8'!H51+'3.0.9 Kust.-hyöty-yhteenveto K9'!H51</f>
        <v>0</v>
      </c>
      <c r="I49" s="42">
        <f>'3.0.1 Kust.-hyöty-yhteenveto K1'!I51+'3.0.2 Kust.-hyöty-yhteenveto K2'!I51+'3.0.3 Kust.-hyöty-yhteenveto K3'!I51+'3.0.4 Kust.-hyöty-yhteenveto K4'!I51+'3.0.5 Kust.-hyöty-yhteenveto K5'!I51+'3.0.6 Kust.-hyöty-yhteenveto K6'!I51+'3.0.7 Kust.-hyöty-yhteenveto K7'!I51+'3.0.8 Kust.-hyöty-yhteenveto K8'!I51+'3.0.9 Kust.-hyöty-yhteenveto K9'!I51</f>
        <v>0</v>
      </c>
      <c r="J49" s="42">
        <f>'3.0.1 Kust.-hyöty-yhteenveto K1'!J51+'3.0.2 Kust.-hyöty-yhteenveto K2'!J51+'3.0.3 Kust.-hyöty-yhteenveto K3'!J51+'3.0.4 Kust.-hyöty-yhteenveto K4'!J51+'3.0.5 Kust.-hyöty-yhteenveto K5'!J51+'3.0.6 Kust.-hyöty-yhteenveto K6'!J51+'3.0.7 Kust.-hyöty-yhteenveto K7'!J51+'3.0.8 Kust.-hyöty-yhteenveto K8'!J51+'3.0.9 Kust.-hyöty-yhteenveto K9'!J51</f>
        <v>0</v>
      </c>
      <c r="K49" s="42">
        <f>'3.0.1 Kust.-hyöty-yhteenveto K1'!K51+'3.0.2 Kust.-hyöty-yhteenveto K2'!K51+'3.0.3 Kust.-hyöty-yhteenveto K3'!K51+'3.0.4 Kust.-hyöty-yhteenveto K4'!K51+'3.0.5 Kust.-hyöty-yhteenveto K5'!K51+'3.0.6 Kust.-hyöty-yhteenveto K6'!K51+'3.0.7 Kust.-hyöty-yhteenveto K7'!K51+'3.0.8 Kust.-hyöty-yhteenveto K8'!K51+'3.0.9 Kust.-hyöty-yhteenveto K9'!K51</f>
        <v>0</v>
      </c>
      <c r="L49" s="4">
        <f t="shared" si="6"/>
        <v>0</v>
      </c>
    </row>
    <row r="50" spans="1:12" ht="13" thickBot="1" x14ac:dyDescent="0.3">
      <c r="A50" s="48" t="s">
        <v>83</v>
      </c>
      <c r="B50" s="222">
        <f>'3.0.1 Kust.-hyöty-yhteenveto K1'!B52+'3.0.2 Kust.-hyöty-yhteenveto K2'!B52+'3.0.3 Kust.-hyöty-yhteenveto K3'!B52+'3.0.4 Kust.-hyöty-yhteenveto K4'!B52+'3.0.5 Kust.-hyöty-yhteenveto K5'!B52+'3.0.6 Kust.-hyöty-yhteenveto K6'!B52+'3.0.7 Kust.-hyöty-yhteenveto K7'!B52+'3.0.8 Kust.-hyöty-yhteenveto K8'!B52+'3.0.9 Kust.-hyöty-yhteenveto K9'!B52</f>
        <v>0</v>
      </c>
      <c r="C50" s="222">
        <f>'3.0.1 Kust.-hyöty-yhteenveto K1'!C52+'3.0.2 Kust.-hyöty-yhteenveto K2'!C52+'3.0.3 Kust.-hyöty-yhteenveto K3'!C52+'3.0.4 Kust.-hyöty-yhteenveto K4'!C52+'3.0.5 Kust.-hyöty-yhteenveto K5'!C52+'3.0.6 Kust.-hyöty-yhteenveto K6'!C52+'3.0.7 Kust.-hyöty-yhteenveto K7'!C52+'3.0.8 Kust.-hyöty-yhteenveto K8'!C52+'3.0.9 Kust.-hyöty-yhteenveto K9'!C52</f>
        <v>0</v>
      </c>
      <c r="D50" s="222">
        <f>'3.0.1 Kust.-hyöty-yhteenveto K1'!D52+'3.0.2 Kust.-hyöty-yhteenveto K2'!D52+'3.0.3 Kust.-hyöty-yhteenveto K3'!D52+'3.0.4 Kust.-hyöty-yhteenveto K4'!D52+'3.0.5 Kust.-hyöty-yhteenveto K5'!D52+'3.0.6 Kust.-hyöty-yhteenveto K6'!D52+'3.0.7 Kust.-hyöty-yhteenveto K7'!D52+'3.0.8 Kust.-hyöty-yhteenveto K8'!D52+'3.0.9 Kust.-hyöty-yhteenveto K9'!D52</f>
        <v>0</v>
      </c>
      <c r="E50" s="222">
        <f>'3.0.1 Kust.-hyöty-yhteenveto K1'!E52+'3.0.2 Kust.-hyöty-yhteenveto K2'!E52+'3.0.3 Kust.-hyöty-yhteenveto K3'!E52+'3.0.4 Kust.-hyöty-yhteenveto K4'!E52+'3.0.5 Kust.-hyöty-yhteenveto K5'!E52+'3.0.6 Kust.-hyöty-yhteenveto K6'!E52+'3.0.7 Kust.-hyöty-yhteenveto K7'!E52+'3.0.8 Kust.-hyöty-yhteenveto K8'!E52+'3.0.9 Kust.-hyöty-yhteenveto K9'!E52</f>
        <v>0</v>
      </c>
      <c r="F50" s="222">
        <f>'3.0.1 Kust.-hyöty-yhteenveto K1'!F52+'3.0.2 Kust.-hyöty-yhteenveto K2'!F52+'3.0.3 Kust.-hyöty-yhteenveto K3'!F52+'3.0.4 Kust.-hyöty-yhteenveto K4'!F52+'3.0.5 Kust.-hyöty-yhteenveto K5'!F52+'3.0.6 Kust.-hyöty-yhteenveto K6'!F52+'3.0.7 Kust.-hyöty-yhteenveto K7'!F52+'3.0.8 Kust.-hyöty-yhteenveto K8'!F52+'3.0.9 Kust.-hyöty-yhteenveto K9'!F52</f>
        <v>0</v>
      </c>
      <c r="G50" s="222">
        <f>'3.0.1 Kust.-hyöty-yhteenveto K1'!G52+'3.0.2 Kust.-hyöty-yhteenveto K2'!G52+'3.0.3 Kust.-hyöty-yhteenveto K3'!G52+'3.0.4 Kust.-hyöty-yhteenveto K4'!G52+'3.0.5 Kust.-hyöty-yhteenveto K5'!G52+'3.0.6 Kust.-hyöty-yhteenveto K6'!G52+'3.0.7 Kust.-hyöty-yhteenveto K7'!G52+'3.0.8 Kust.-hyöty-yhteenveto K8'!G52+'3.0.9 Kust.-hyöty-yhteenveto K9'!G52</f>
        <v>0</v>
      </c>
      <c r="H50" s="222">
        <f>'3.0.1 Kust.-hyöty-yhteenveto K1'!H52+'3.0.2 Kust.-hyöty-yhteenveto K2'!H52+'3.0.3 Kust.-hyöty-yhteenveto K3'!H52+'3.0.4 Kust.-hyöty-yhteenveto K4'!H52+'3.0.5 Kust.-hyöty-yhteenveto K5'!H52+'3.0.6 Kust.-hyöty-yhteenveto K6'!H52+'3.0.7 Kust.-hyöty-yhteenveto K7'!H52+'3.0.8 Kust.-hyöty-yhteenveto K8'!H52+'3.0.9 Kust.-hyöty-yhteenveto K9'!H52</f>
        <v>0</v>
      </c>
      <c r="I50" s="222">
        <f>'3.0.1 Kust.-hyöty-yhteenveto K1'!I52+'3.0.2 Kust.-hyöty-yhteenveto K2'!I52+'3.0.3 Kust.-hyöty-yhteenveto K3'!I52+'3.0.4 Kust.-hyöty-yhteenveto K4'!I52+'3.0.5 Kust.-hyöty-yhteenveto K5'!I52+'3.0.6 Kust.-hyöty-yhteenveto K6'!I52+'3.0.7 Kust.-hyöty-yhteenveto K7'!I52+'3.0.8 Kust.-hyöty-yhteenveto K8'!I52+'3.0.9 Kust.-hyöty-yhteenveto K9'!I52</f>
        <v>0</v>
      </c>
      <c r="J50" s="222">
        <f>'3.0.1 Kust.-hyöty-yhteenveto K1'!J52+'3.0.2 Kust.-hyöty-yhteenveto K2'!J52+'3.0.3 Kust.-hyöty-yhteenveto K3'!J52+'3.0.4 Kust.-hyöty-yhteenveto K4'!J52+'3.0.5 Kust.-hyöty-yhteenveto K5'!J52+'3.0.6 Kust.-hyöty-yhteenveto K6'!J52+'3.0.7 Kust.-hyöty-yhteenveto K7'!J52+'3.0.8 Kust.-hyöty-yhteenveto K8'!J52+'3.0.9 Kust.-hyöty-yhteenveto K9'!J52</f>
        <v>0</v>
      </c>
      <c r="K50" s="222">
        <f>'3.0.1 Kust.-hyöty-yhteenveto K1'!K52+'3.0.2 Kust.-hyöty-yhteenveto K2'!K52+'3.0.3 Kust.-hyöty-yhteenveto K3'!K52+'3.0.4 Kust.-hyöty-yhteenveto K4'!K52+'3.0.5 Kust.-hyöty-yhteenveto K5'!K52+'3.0.6 Kust.-hyöty-yhteenveto K6'!K52+'3.0.7 Kust.-hyöty-yhteenveto K7'!K52+'3.0.8 Kust.-hyöty-yhteenveto K8'!K52+'3.0.9 Kust.-hyöty-yhteenveto K9'!K52</f>
        <v>0</v>
      </c>
      <c r="L50" s="4">
        <f t="shared" si="6"/>
        <v>0</v>
      </c>
    </row>
    <row r="51" spans="1:12" ht="13.5" thickBot="1" x14ac:dyDescent="0.35">
      <c r="A51" s="45" t="s">
        <v>5</v>
      </c>
      <c r="B51" s="36">
        <f>SUM(B48:B50)</f>
        <v>0</v>
      </c>
      <c r="C51" s="36">
        <f t="shared" ref="C51:K51" si="10">SUM(C48:C50)</f>
        <v>0</v>
      </c>
      <c r="D51" s="36">
        <f t="shared" si="10"/>
        <v>0</v>
      </c>
      <c r="E51" s="36">
        <f t="shared" si="10"/>
        <v>0</v>
      </c>
      <c r="F51" s="36">
        <f t="shared" si="10"/>
        <v>0</v>
      </c>
      <c r="G51" s="36">
        <f t="shared" si="10"/>
        <v>0</v>
      </c>
      <c r="H51" s="36">
        <f t="shared" si="10"/>
        <v>0</v>
      </c>
      <c r="I51" s="36">
        <f t="shared" si="10"/>
        <v>0</v>
      </c>
      <c r="J51" s="36">
        <f t="shared" si="10"/>
        <v>0</v>
      </c>
      <c r="K51" s="36">
        <f t="shared" si="10"/>
        <v>0</v>
      </c>
      <c r="L51" s="65">
        <f t="shared" si="6"/>
        <v>0</v>
      </c>
    </row>
    <row r="53" spans="1:12" x14ac:dyDescent="0.25">
      <c r="A53" s="41" t="s">
        <v>288</v>
      </c>
      <c r="B53" s="44">
        <f>B47+B51</f>
        <v>0</v>
      </c>
      <c r="C53" s="44">
        <f t="shared" ref="C53:K53" si="11">C47+C51</f>
        <v>0</v>
      </c>
      <c r="D53" s="44">
        <f t="shared" si="11"/>
        <v>0</v>
      </c>
      <c r="E53" s="44">
        <f t="shared" si="11"/>
        <v>0</v>
      </c>
      <c r="F53" s="44">
        <f t="shared" si="11"/>
        <v>0</v>
      </c>
      <c r="G53" s="44">
        <f t="shared" si="11"/>
        <v>0</v>
      </c>
      <c r="H53" s="44">
        <f t="shared" si="11"/>
        <v>0</v>
      </c>
      <c r="I53" s="44">
        <f t="shared" si="11"/>
        <v>0</v>
      </c>
      <c r="J53" s="44">
        <f t="shared" si="11"/>
        <v>0</v>
      </c>
      <c r="K53" s="44">
        <f t="shared" si="11"/>
        <v>0</v>
      </c>
    </row>
    <row r="54" spans="1:12" x14ac:dyDescent="0.25">
      <c r="B54" s="33"/>
      <c r="C54" s="33"/>
      <c r="D54" s="33"/>
      <c r="E54" s="33"/>
      <c r="F54" s="33"/>
      <c r="G54" s="33"/>
      <c r="H54" s="33"/>
      <c r="I54" s="33"/>
      <c r="J54" s="33"/>
      <c r="K54" s="33"/>
    </row>
    <row r="55" spans="1:12" x14ac:dyDescent="0.25">
      <c r="A55" s="41" t="s">
        <v>289</v>
      </c>
      <c r="B55" s="44">
        <f>B53</f>
        <v>0</v>
      </c>
      <c r="C55" s="44">
        <f t="shared" ref="C55:K55" si="12">B55+C53</f>
        <v>0</v>
      </c>
      <c r="D55" s="44">
        <f t="shared" si="12"/>
        <v>0</v>
      </c>
      <c r="E55" s="44">
        <f t="shared" si="12"/>
        <v>0</v>
      </c>
      <c r="F55" s="44">
        <f t="shared" si="12"/>
        <v>0</v>
      </c>
      <c r="G55" s="44">
        <f t="shared" si="12"/>
        <v>0</v>
      </c>
      <c r="H55" s="44">
        <f t="shared" si="12"/>
        <v>0</v>
      </c>
      <c r="I55" s="44">
        <f t="shared" si="12"/>
        <v>0</v>
      </c>
      <c r="J55" s="44">
        <f t="shared" si="12"/>
        <v>0</v>
      </c>
      <c r="K55" s="44">
        <f t="shared" si="12"/>
        <v>0</v>
      </c>
    </row>
    <row r="75" spans="1:1" ht="13" x14ac:dyDescent="0.3">
      <c r="A75" s="7" t="s">
        <v>46</v>
      </c>
    </row>
  </sheetData>
  <pageMargins left="0.75" right="0.75" top="1" bottom="1" header="0.5" footer="0.5"/>
  <pageSetup paperSize="9" orientation="portrait" verticalDpi="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50"/>
  </sheetPr>
  <dimension ref="A1:L77"/>
  <sheetViews>
    <sheetView zoomScaleNormal="100" workbookViewId="0"/>
  </sheetViews>
  <sheetFormatPr defaultColWidth="8.81640625" defaultRowHeight="12.5" x14ac:dyDescent="0.25"/>
  <cols>
    <col min="1" max="1" width="37" style="3" customWidth="1"/>
    <col min="2" max="2" width="16.7265625" style="3" customWidth="1"/>
    <col min="3" max="3" width="15" style="3" customWidth="1"/>
    <col min="4" max="4" width="15.7265625" style="3" customWidth="1"/>
    <col min="5" max="5" width="15.453125" style="3" customWidth="1"/>
    <col min="6" max="6" width="15.54296875" style="3" customWidth="1"/>
    <col min="7" max="8" width="14.7265625" style="3" customWidth="1"/>
    <col min="9" max="9" width="15.54296875" style="3" customWidth="1"/>
    <col min="10" max="10" width="16.453125" style="3" customWidth="1"/>
    <col min="11" max="11" width="14.453125" style="3" customWidth="1"/>
    <col min="12" max="12" width="17.26953125" style="3" customWidth="1"/>
    <col min="13" max="16384" width="8.81640625" style="3"/>
  </cols>
  <sheetData>
    <row r="1" spans="1:12" s="74" customFormat="1" ht="18.5" x14ac:dyDescent="0.45">
      <c r="A1" s="74" t="s">
        <v>295</v>
      </c>
    </row>
    <row r="2" spans="1:12" s="25" customFormat="1" ht="3.65" customHeight="1" x14ac:dyDescent="0.4">
      <c r="A2" s="22"/>
      <c r="B2" s="23"/>
      <c r="C2" s="24"/>
      <c r="D2" s="24"/>
      <c r="E2" s="24"/>
      <c r="F2" s="24"/>
      <c r="G2" s="24"/>
    </row>
    <row r="4" spans="1:12" s="61" customFormat="1" ht="14" x14ac:dyDescent="0.3">
      <c r="A4" s="73"/>
      <c r="B4" s="72"/>
      <c r="C4" s="72"/>
      <c r="D4" s="72"/>
      <c r="E4" s="72"/>
      <c r="F4" s="72"/>
      <c r="G4" s="72"/>
      <c r="H4" s="72"/>
      <c r="I4" s="72"/>
      <c r="J4" s="72"/>
      <c r="K4" s="72"/>
      <c r="L4" s="72"/>
    </row>
    <row r="5" spans="1:12" s="61" customFormat="1" x14ac:dyDescent="0.25"/>
    <row r="6" spans="1:12" s="61" customFormat="1" ht="13" x14ac:dyDescent="0.3">
      <c r="A6" s="86" t="s">
        <v>184</v>
      </c>
      <c r="B6" s="87" t="s">
        <v>92</v>
      </c>
      <c r="C6" s="88"/>
      <c r="D6" s="86" t="s">
        <v>93</v>
      </c>
      <c r="E6" s="242">
        <f>'3.1 Järjestelmien nykykulut'!B6</f>
        <v>0</v>
      </c>
      <c r="F6" s="243"/>
      <c r="G6" s="243"/>
      <c r="H6" s="243"/>
      <c r="I6" s="243"/>
      <c r="J6" s="244"/>
    </row>
    <row r="7" spans="1:12" s="61" customFormat="1" x14ac:dyDescent="0.25">
      <c r="A7" s="88"/>
      <c r="B7" s="89"/>
      <c r="C7" s="88"/>
      <c r="D7" s="88"/>
      <c r="E7" s="245"/>
      <c r="F7" s="246"/>
      <c r="G7" s="246"/>
      <c r="H7" s="246"/>
      <c r="I7" s="246"/>
      <c r="J7" s="247"/>
    </row>
    <row r="8" spans="1:12" s="61" customFormat="1" x14ac:dyDescent="0.25"/>
    <row r="9" spans="1:12" s="61" customFormat="1" ht="13" x14ac:dyDescent="0.3">
      <c r="A9" s="7" t="s">
        <v>44</v>
      </c>
    </row>
    <row r="11" spans="1:12" ht="30" customHeight="1" thickBot="1" x14ac:dyDescent="0.3">
      <c r="A11" s="90" t="s">
        <v>1</v>
      </c>
      <c r="B11" s="49">
        <v>1</v>
      </c>
      <c r="C11" s="46">
        <v>2</v>
      </c>
      <c r="D11" s="49">
        <v>3</v>
      </c>
      <c r="E11" s="46">
        <v>4</v>
      </c>
      <c r="F11" s="49">
        <v>5</v>
      </c>
      <c r="G11" s="46">
        <v>6</v>
      </c>
      <c r="H11" s="49">
        <v>7</v>
      </c>
      <c r="I11" s="46">
        <v>8</v>
      </c>
      <c r="J11" s="49">
        <v>9</v>
      </c>
      <c r="K11" s="46">
        <v>10</v>
      </c>
      <c r="L11" s="49" t="s">
        <v>5</v>
      </c>
    </row>
    <row r="12" spans="1:12" ht="13" thickBot="1" x14ac:dyDescent="0.3">
      <c r="A12" s="47" t="s">
        <v>42</v>
      </c>
      <c r="B12" s="42">
        <f>-SUM('3.3 Muutoksen ja uudet kust.'!D10:D13)</f>
        <v>0</v>
      </c>
      <c r="C12" s="42">
        <f>-SUM('3.3 Muutoksen ja uudet kust.'!E10:E13)</f>
        <v>0</v>
      </c>
      <c r="D12" s="42">
        <f>-SUM('3.3 Muutoksen ja uudet kust.'!F10:F13)</f>
        <v>0</v>
      </c>
      <c r="E12" s="42">
        <f>-SUM('3.3 Muutoksen ja uudet kust.'!G10:G13)</f>
        <v>0</v>
      </c>
      <c r="F12" s="42">
        <f>-SUM('3.3 Muutoksen ja uudet kust.'!H10:H13)</f>
        <v>0</v>
      </c>
      <c r="G12" s="42">
        <f>-SUM('3.3 Muutoksen ja uudet kust.'!I10:I13)</f>
        <v>0</v>
      </c>
      <c r="H12" s="42">
        <f>-SUM('3.3 Muutoksen ja uudet kust.'!J10:J13)</f>
        <v>0</v>
      </c>
      <c r="I12" s="42">
        <f>-SUM('3.3 Muutoksen ja uudet kust.'!K10:K13)</f>
        <v>0</v>
      </c>
      <c r="J12" s="42">
        <f>-SUM('3.3 Muutoksen ja uudet kust.'!L10:L13)</f>
        <v>0</v>
      </c>
      <c r="K12" s="42">
        <f>-SUM('3.3 Muutoksen ja uudet kust.'!M10:M13)</f>
        <v>0</v>
      </c>
      <c r="L12" s="4">
        <f t="shared" ref="L12:L18" si="0">SUM(B12:K12)</f>
        <v>0</v>
      </c>
    </row>
    <row r="13" spans="1:12" s="61" customFormat="1" ht="13" thickBot="1" x14ac:dyDescent="0.3">
      <c r="A13" s="47" t="s">
        <v>6</v>
      </c>
      <c r="B13" s="213">
        <f>-SUM('3.3 Muutoksen ja uudet kust.'!D14:D18)</f>
        <v>0</v>
      </c>
      <c r="C13" s="213">
        <f>-SUM('3.3 Muutoksen ja uudet kust.'!E14:E18)</f>
        <v>0</v>
      </c>
      <c r="D13" s="213">
        <f>-SUM('3.3 Muutoksen ja uudet kust.'!F14:F18)</f>
        <v>0</v>
      </c>
      <c r="E13" s="213">
        <f>-SUM('3.3 Muutoksen ja uudet kust.'!G14:G18)</f>
        <v>0</v>
      </c>
      <c r="F13" s="213">
        <f>-SUM('3.3 Muutoksen ja uudet kust.'!H14:H18)</f>
        <v>0</v>
      </c>
      <c r="G13" s="213">
        <f>-SUM('3.3 Muutoksen ja uudet kust.'!I14:I18)</f>
        <v>0</v>
      </c>
      <c r="H13" s="213">
        <f>-SUM('3.3 Muutoksen ja uudet kust.'!J14:J18)</f>
        <v>0</v>
      </c>
      <c r="I13" s="213">
        <f>-SUM('3.3 Muutoksen ja uudet kust.'!K14:K18)</f>
        <v>0</v>
      </c>
      <c r="J13" s="213">
        <f>-SUM('3.3 Muutoksen ja uudet kust.'!L14:L18)</f>
        <v>0</v>
      </c>
      <c r="K13" s="213">
        <f>-SUM('3.3 Muutoksen ja uudet kust.'!M14:M18)</f>
        <v>0</v>
      </c>
      <c r="L13" s="214">
        <f t="shared" si="0"/>
        <v>0</v>
      </c>
    </row>
    <row r="14" spans="1:12" s="61" customFormat="1" ht="13.5" thickBot="1" x14ac:dyDescent="0.35">
      <c r="A14" s="45" t="s">
        <v>5</v>
      </c>
      <c r="B14" s="5">
        <f>SUM(B12:B13)</f>
        <v>0</v>
      </c>
      <c r="C14" s="5">
        <f t="shared" ref="C14:K14" si="1">SUM(C12:C13)</f>
        <v>0</v>
      </c>
      <c r="D14" s="5">
        <f t="shared" si="1"/>
        <v>0</v>
      </c>
      <c r="E14" s="5">
        <f t="shared" si="1"/>
        <v>0</v>
      </c>
      <c r="F14" s="5">
        <f t="shared" si="1"/>
        <v>0</v>
      </c>
      <c r="G14" s="5">
        <f t="shared" si="1"/>
        <v>0</v>
      </c>
      <c r="H14" s="5">
        <f t="shared" si="1"/>
        <v>0</v>
      </c>
      <c r="I14" s="5">
        <f t="shared" si="1"/>
        <v>0</v>
      </c>
      <c r="J14" s="5">
        <f t="shared" si="1"/>
        <v>0</v>
      </c>
      <c r="K14" s="5">
        <f t="shared" si="1"/>
        <v>0</v>
      </c>
      <c r="L14" s="212">
        <f t="shared" si="0"/>
        <v>0</v>
      </c>
    </row>
    <row r="15" spans="1:12" s="61" customFormat="1" ht="13" thickBot="1" x14ac:dyDescent="0.3">
      <c r="A15" s="47" t="s">
        <v>330</v>
      </c>
      <c r="B15" s="42">
        <f>'3.2 Nykykulut aikajana'!B27</f>
        <v>0</v>
      </c>
      <c r="C15" s="42">
        <f>'3.2 Nykykulut aikajana'!C27</f>
        <v>0</v>
      </c>
      <c r="D15" s="42">
        <f>'3.2 Nykykulut aikajana'!D27</f>
        <v>0</v>
      </c>
      <c r="E15" s="42">
        <f>'3.2 Nykykulut aikajana'!E27</f>
        <v>0</v>
      </c>
      <c r="F15" s="42">
        <f>'3.2 Nykykulut aikajana'!F27</f>
        <v>0</v>
      </c>
      <c r="G15" s="42">
        <f>'3.2 Nykykulut aikajana'!G27</f>
        <v>0</v>
      </c>
      <c r="H15" s="42">
        <f>'3.2 Nykykulut aikajana'!H27</f>
        <v>0</v>
      </c>
      <c r="I15" s="42">
        <f>'3.2 Nykykulut aikajana'!I27</f>
        <v>0</v>
      </c>
      <c r="J15" s="42">
        <f>'3.2 Nykykulut aikajana'!J27</f>
        <v>0</v>
      </c>
      <c r="K15" s="42">
        <f>'3.2 Nykykulut aikajana'!K27</f>
        <v>0</v>
      </c>
      <c r="L15" s="4">
        <f t="shared" si="0"/>
        <v>0</v>
      </c>
    </row>
    <row r="16" spans="1:12" s="61" customFormat="1" ht="13" thickBot="1" x14ac:dyDescent="0.3">
      <c r="A16" s="47" t="s">
        <v>331</v>
      </c>
      <c r="B16" s="42">
        <f>SUM('3.4 Hyödyt yhteenveto'!C11:C13)</f>
        <v>0</v>
      </c>
      <c r="C16" s="42">
        <f>SUM('3.4 Hyödyt yhteenveto'!D11:D13)</f>
        <v>0</v>
      </c>
      <c r="D16" s="42">
        <f>SUM('3.4 Hyödyt yhteenveto'!E11:E13)</f>
        <v>0</v>
      </c>
      <c r="E16" s="42">
        <f>SUM('3.4 Hyödyt yhteenveto'!F11:F13)</f>
        <v>0</v>
      </c>
      <c r="F16" s="42">
        <f>SUM('3.4 Hyödyt yhteenveto'!G11:G13)</f>
        <v>0</v>
      </c>
      <c r="G16" s="42">
        <f>SUM('3.4 Hyödyt yhteenveto'!H11:H13)</f>
        <v>0</v>
      </c>
      <c r="H16" s="42">
        <f>SUM('3.4 Hyödyt yhteenveto'!I11:I13)</f>
        <v>0</v>
      </c>
      <c r="I16" s="42">
        <f>SUM('3.4 Hyödyt yhteenveto'!J11:J13)</f>
        <v>0</v>
      </c>
      <c r="J16" s="42">
        <f>SUM('3.4 Hyödyt yhteenveto'!K11:K13)</f>
        <v>0</v>
      </c>
      <c r="K16" s="42">
        <f>SUM('3.4 Hyödyt yhteenveto'!L11:L13)</f>
        <v>0</v>
      </c>
      <c r="L16" s="4">
        <f t="shared" si="0"/>
        <v>0</v>
      </c>
    </row>
    <row r="17" spans="1:12" ht="13" thickBot="1" x14ac:dyDescent="0.3">
      <c r="A17" s="48" t="s">
        <v>332</v>
      </c>
      <c r="B17" s="43">
        <f>SUM('3.4 Hyödyt yhteenveto'!C14:C17)</f>
        <v>0</v>
      </c>
      <c r="C17" s="43">
        <f>SUM('3.4 Hyödyt yhteenveto'!D14:D17)</f>
        <v>0</v>
      </c>
      <c r="D17" s="43">
        <f>SUM('3.4 Hyödyt yhteenveto'!E14:E17)</f>
        <v>0</v>
      </c>
      <c r="E17" s="43">
        <f>SUM('3.4 Hyödyt yhteenveto'!F14:F17)</f>
        <v>0</v>
      </c>
      <c r="F17" s="43">
        <f>SUM('3.4 Hyödyt yhteenveto'!G14:G17)</f>
        <v>0</v>
      </c>
      <c r="G17" s="43">
        <f>SUM('3.4 Hyödyt yhteenveto'!H14:H17)</f>
        <v>0</v>
      </c>
      <c r="H17" s="43">
        <f>SUM('3.4 Hyödyt yhteenveto'!I14:I17)</f>
        <v>0</v>
      </c>
      <c r="I17" s="43">
        <f>SUM('3.4 Hyödyt yhteenveto'!J14:J17)</f>
        <v>0</v>
      </c>
      <c r="J17" s="43">
        <f>SUM('3.4 Hyödyt yhteenveto'!K14:K17)</f>
        <v>0</v>
      </c>
      <c r="K17" s="43">
        <f>SUM('3.4 Hyödyt yhteenveto'!L14:L17)</f>
        <v>0</v>
      </c>
      <c r="L17" s="4">
        <f t="shared" si="0"/>
        <v>0</v>
      </c>
    </row>
    <row r="18" spans="1:12" ht="13.5" thickBot="1" x14ac:dyDescent="0.35">
      <c r="A18" s="45" t="s">
        <v>5</v>
      </c>
      <c r="B18" s="36">
        <f>SUM(B15:B17)</f>
        <v>0</v>
      </c>
      <c r="C18" s="36">
        <f t="shared" ref="C18:K18" si="2">SUM(C15:C17)</f>
        <v>0</v>
      </c>
      <c r="D18" s="36">
        <f t="shared" si="2"/>
        <v>0</v>
      </c>
      <c r="E18" s="36">
        <f t="shared" si="2"/>
        <v>0</v>
      </c>
      <c r="F18" s="36">
        <f t="shared" si="2"/>
        <v>0</v>
      </c>
      <c r="G18" s="36">
        <f t="shared" si="2"/>
        <v>0</v>
      </c>
      <c r="H18" s="36">
        <f t="shared" si="2"/>
        <v>0</v>
      </c>
      <c r="I18" s="36">
        <f t="shared" si="2"/>
        <v>0</v>
      </c>
      <c r="J18" s="36">
        <f t="shared" si="2"/>
        <v>0</v>
      </c>
      <c r="K18" s="36">
        <f t="shared" si="2"/>
        <v>0</v>
      </c>
      <c r="L18" s="65">
        <f t="shared" si="0"/>
        <v>0</v>
      </c>
    </row>
    <row r="20" spans="1:12" x14ac:dyDescent="0.25">
      <c r="A20" s="41" t="s">
        <v>288</v>
      </c>
      <c r="B20" s="44">
        <f>B14+B18</f>
        <v>0</v>
      </c>
      <c r="C20" s="44">
        <f t="shared" ref="C20:K20" si="3">C14+C18</f>
        <v>0</v>
      </c>
      <c r="D20" s="44">
        <f t="shared" si="3"/>
        <v>0</v>
      </c>
      <c r="E20" s="44">
        <f t="shared" si="3"/>
        <v>0</v>
      </c>
      <c r="F20" s="44">
        <f t="shared" si="3"/>
        <v>0</v>
      </c>
      <c r="G20" s="44">
        <f t="shared" si="3"/>
        <v>0</v>
      </c>
      <c r="H20" s="44">
        <f t="shared" si="3"/>
        <v>0</v>
      </c>
      <c r="I20" s="44">
        <f t="shared" si="3"/>
        <v>0</v>
      </c>
      <c r="J20" s="44">
        <f t="shared" si="3"/>
        <v>0</v>
      </c>
      <c r="K20" s="44">
        <f t="shared" si="3"/>
        <v>0</v>
      </c>
    </row>
    <row r="21" spans="1:12" x14ac:dyDescent="0.25">
      <c r="B21" s="33"/>
      <c r="C21" s="33"/>
      <c r="D21" s="33"/>
      <c r="E21" s="33"/>
      <c r="F21" s="33"/>
      <c r="G21" s="33"/>
      <c r="H21" s="33"/>
      <c r="I21" s="33"/>
      <c r="J21" s="33"/>
      <c r="K21" s="33"/>
    </row>
    <row r="22" spans="1:12" x14ac:dyDescent="0.25">
      <c r="A22" s="41" t="s">
        <v>289</v>
      </c>
      <c r="B22" s="44">
        <f>B20</f>
        <v>0</v>
      </c>
      <c r="C22" s="44">
        <f>B22+C20</f>
        <v>0</v>
      </c>
      <c r="D22" s="44">
        <f t="shared" ref="D22:K22" si="4">C22+D20</f>
        <v>0</v>
      </c>
      <c r="E22" s="44">
        <f t="shared" si="4"/>
        <v>0</v>
      </c>
      <c r="F22" s="44">
        <f t="shared" si="4"/>
        <v>0</v>
      </c>
      <c r="G22" s="44">
        <f t="shared" si="4"/>
        <v>0</v>
      </c>
      <c r="H22" s="44">
        <f t="shared" si="4"/>
        <v>0</v>
      </c>
      <c r="I22" s="44">
        <f t="shared" si="4"/>
        <v>0</v>
      </c>
      <c r="J22" s="44">
        <f t="shared" si="4"/>
        <v>0</v>
      </c>
      <c r="K22" s="44">
        <f t="shared" si="4"/>
        <v>0</v>
      </c>
    </row>
    <row r="44" spans="1:12" s="61" customFormat="1" ht="13" x14ac:dyDescent="0.3">
      <c r="A44" s="7" t="s">
        <v>45</v>
      </c>
    </row>
    <row r="46" spans="1:12" s="61" customFormat="1" ht="29.5" customHeight="1" thickBot="1" x14ac:dyDescent="0.3">
      <c r="A46" s="46" t="s">
        <v>1</v>
      </c>
      <c r="B46" s="49">
        <v>1</v>
      </c>
      <c r="C46" s="46">
        <v>2</v>
      </c>
      <c r="D46" s="46">
        <v>3</v>
      </c>
      <c r="E46" s="46">
        <v>4</v>
      </c>
      <c r="F46" s="46">
        <v>5</v>
      </c>
      <c r="G46" s="46">
        <v>6</v>
      </c>
      <c r="H46" s="46">
        <v>7</v>
      </c>
      <c r="I46" s="46">
        <v>8</v>
      </c>
      <c r="J46" s="46">
        <v>9</v>
      </c>
      <c r="K46" s="46">
        <v>10</v>
      </c>
      <c r="L46" s="49" t="s">
        <v>5</v>
      </c>
    </row>
    <row r="47" spans="1:12" s="61" customFormat="1" ht="13" thickBot="1" x14ac:dyDescent="0.3">
      <c r="A47" s="47" t="s">
        <v>42</v>
      </c>
      <c r="B47" s="42">
        <f>B12</f>
        <v>0</v>
      </c>
      <c r="C47" s="42">
        <f t="shared" ref="C47:K47" si="5">C12</f>
        <v>0</v>
      </c>
      <c r="D47" s="42">
        <f t="shared" si="5"/>
        <v>0</v>
      </c>
      <c r="E47" s="42">
        <f t="shared" si="5"/>
        <v>0</v>
      </c>
      <c r="F47" s="42">
        <f t="shared" si="5"/>
        <v>0</v>
      </c>
      <c r="G47" s="42">
        <f t="shared" si="5"/>
        <v>0</v>
      </c>
      <c r="H47" s="42">
        <f t="shared" si="5"/>
        <v>0</v>
      </c>
      <c r="I47" s="42">
        <f t="shared" si="5"/>
        <v>0</v>
      </c>
      <c r="J47" s="42">
        <f t="shared" si="5"/>
        <v>0</v>
      </c>
      <c r="K47" s="42">
        <f t="shared" si="5"/>
        <v>0</v>
      </c>
      <c r="L47" s="4">
        <f t="shared" ref="L47:L53" si="6">SUM(B47:K47)</f>
        <v>0</v>
      </c>
    </row>
    <row r="48" spans="1:12" s="61" customFormat="1" ht="13" thickBot="1" x14ac:dyDescent="0.3">
      <c r="A48" s="47" t="s">
        <v>6</v>
      </c>
      <c r="B48" s="213">
        <f t="shared" ref="B48:K48" si="7">B13</f>
        <v>0</v>
      </c>
      <c r="C48" s="213">
        <f t="shared" si="7"/>
        <v>0</v>
      </c>
      <c r="D48" s="213">
        <f t="shared" si="7"/>
        <v>0</v>
      </c>
      <c r="E48" s="213">
        <f t="shared" si="7"/>
        <v>0</v>
      </c>
      <c r="F48" s="213">
        <f t="shared" si="7"/>
        <v>0</v>
      </c>
      <c r="G48" s="213">
        <f t="shared" si="7"/>
        <v>0</v>
      </c>
      <c r="H48" s="213">
        <f t="shared" si="7"/>
        <v>0</v>
      </c>
      <c r="I48" s="213">
        <f t="shared" si="7"/>
        <v>0</v>
      </c>
      <c r="J48" s="213">
        <f t="shared" si="7"/>
        <v>0</v>
      </c>
      <c r="K48" s="213">
        <f t="shared" si="7"/>
        <v>0</v>
      </c>
      <c r="L48" s="214">
        <f t="shared" si="6"/>
        <v>0</v>
      </c>
    </row>
    <row r="49" spans="1:12" s="61" customFormat="1" ht="13.5" thickBot="1" x14ac:dyDescent="0.35">
      <c r="A49" s="45" t="s">
        <v>5</v>
      </c>
      <c r="B49" s="5">
        <f>SUM(B47:B48)</f>
        <v>0</v>
      </c>
      <c r="C49" s="5">
        <f t="shared" ref="C49:K49" si="8">SUM(C47:C48)</f>
        <v>0</v>
      </c>
      <c r="D49" s="5">
        <f t="shared" si="8"/>
        <v>0</v>
      </c>
      <c r="E49" s="5">
        <f t="shared" si="8"/>
        <v>0</v>
      </c>
      <c r="F49" s="5">
        <f t="shared" si="8"/>
        <v>0</v>
      </c>
      <c r="G49" s="5">
        <f t="shared" si="8"/>
        <v>0</v>
      </c>
      <c r="H49" s="5">
        <f t="shared" si="8"/>
        <v>0</v>
      </c>
      <c r="I49" s="5">
        <f t="shared" si="8"/>
        <v>0</v>
      </c>
      <c r="J49" s="5">
        <f t="shared" si="8"/>
        <v>0</v>
      </c>
      <c r="K49" s="5">
        <f t="shared" si="8"/>
        <v>0</v>
      </c>
      <c r="L49" s="212">
        <f t="shared" si="6"/>
        <v>0</v>
      </c>
    </row>
    <row r="50" spans="1:12" s="61" customFormat="1" ht="13" thickBot="1" x14ac:dyDescent="0.3">
      <c r="A50" s="47" t="s">
        <v>290</v>
      </c>
      <c r="B50" s="42">
        <f t="shared" ref="B50:K50" si="9">B15</f>
        <v>0</v>
      </c>
      <c r="C50" s="42">
        <f t="shared" si="9"/>
        <v>0</v>
      </c>
      <c r="D50" s="42">
        <f t="shared" si="9"/>
        <v>0</v>
      </c>
      <c r="E50" s="42">
        <f t="shared" si="9"/>
        <v>0</v>
      </c>
      <c r="F50" s="42">
        <f t="shared" si="9"/>
        <v>0</v>
      </c>
      <c r="G50" s="42">
        <f t="shared" si="9"/>
        <v>0</v>
      </c>
      <c r="H50" s="42">
        <f t="shared" si="9"/>
        <v>0</v>
      </c>
      <c r="I50" s="42">
        <f t="shared" si="9"/>
        <v>0</v>
      </c>
      <c r="J50" s="42">
        <f t="shared" si="9"/>
        <v>0</v>
      </c>
      <c r="K50" s="42">
        <f t="shared" si="9"/>
        <v>0</v>
      </c>
      <c r="L50" s="4">
        <f t="shared" si="6"/>
        <v>0</v>
      </c>
    </row>
    <row r="51" spans="1:12" s="61" customFormat="1" ht="13" thickBot="1" x14ac:dyDescent="0.3">
      <c r="A51" s="47" t="s">
        <v>82</v>
      </c>
      <c r="B51" s="42">
        <f>SUM('3.4 Hyödyt yhteenveto'!C23:C25)</f>
        <v>0</v>
      </c>
      <c r="C51" s="42">
        <f>SUM('3.4 Hyödyt yhteenveto'!D23:D25)</f>
        <v>0</v>
      </c>
      <c r="D51" s="42">
        <f>SUM('3.4 Hyödyt yhteenveto'!E23:E25)</f>
        <v>0</v>
      </c>
      <c r="E51" s="42">
        <f>SUM('3.4 Hyödyt yhteenveto'!F23:F25)</f>
        <v>0</v>
      </c>
      <c r="F51" s="42">
        <f>SUM('3.4 Hyödyt yhteenveto'!G23:G25)</f>
        <v>0</v>
      </c>
      <c r="G51" s="42">
        <f>SUM('3.4 Hyödyt yhteenveto'!H23:H25)</f>
        <v>0</v>
      </c>
      <c r="H51" s="42">
        <f>SUM('3.4 Hyödyt yhteenveto'!I23:I25)</f>
        <v>0</v>
      </c>
      <c r="I51" s="42">
        <f>SUM('3.4 Hyödyt yhteenveto'!J23:J25)</f>
        <v>0</v>
      </c>
      <c r="J51" s="42">
        <f>SUM('3.4 Hyödyt yhteenveto'!K23:K25)</f>
        <v>0</v>
      </c>
      <c r="K51" s="42">
        <f>SUM('3.4 Hyödyt yhteenveto'!L23:L25)</f>
        <v>0</v>
      </c>
      <c r="L51" s="4">
        <f t="shared" si="6"/>
        <v>0</v>
      </c>
    </row>
    <row r="52" spans="1:12" s="61" customFormat="1" ht="13" thickBot="1" x14ac:dyDescent="0.3">
      <c r="A52" s="48" t="s">
        <v>83</v>
      </c>
      <c r="B52" s="43">
        <f>SUM('3.4 Hyödyt yhteenveto'!C26:C29)</f>
        <v>0</v>
      </c>
      <c r="C52" s="43">
        <f>SUM('3.4 Hyödyt yhteenveto'!D26:D29)</f>
        <v>0</v>
      </c>
      <c r="D52" s="43">
        <f>SUM('3.4 Hyödyt yhteenveto'!E26:E29)</f>
        <v>0</v>
      </c>
      <c r="E52" s="43">
        <f>SUM('3.4 Hyödyt yhteenveto'!F26:F29)</f>
        <v>0</v>
      </c>
      <c r="F52" s="43">
        <f>SUM('3.4 Hyödyt yhteenveto'!G26:G29)</f>
        <v>0</v>
      </c>
      <c r="G52" s="43">
        <f>SUM('3.4 Hyödyt yhteenveto'!H26:H29)</f>
        <v>0</v>
      </c>
      <c r="H52" s="43">
        <f>SUM('3.4 Hyödyt yhteenveto'!I26:I29)</f>
        <v>0</v>
      </c>
      <c r="I52" s="43">
        <f>SUM('3.4 Hyödyt yhteenveto'!J26:J29)</f>
        <v>0</v>
      </c>
      <c r="J52" s="43">
        <f>SUM('3.4 Hyödyt yhteenveto'!K26:K29)</f>
        <v>0</v>
      </c>
      <c r="K52" s="43">
        <f>SUM('3.4 Hyödyt yhteenveto'!L26:L29)</f>
        <v>0</v>
      </c>
      <c r="L52" s="4">
        <f t="shared" si="6"/>
        <v>0</v>
      </c>
    </row>
    <row r="53" spans="1:12" s="61" customFormat="1" ht="13.5" thickBot="1" x14ac:dyDescent="0.35">
      <c r="A53" s="45" t="s">
        <v>5</v>
      </c>
      <c r="B53" s="36">
        <f>SUM(B50:B52)</f>
        <v>0</v>
      </c>
      <c r="C53" s="36">
        <f t="shared" ref="C53:K53" si="10">SUM(C50:C52)</f>
        <v>0</v>
      </c>
      <c r="D53" s="36">
        <f t="shared" si="10"/>
        <v>0</v>
      </c>
      <c r="E53" s="36">
        <f t="shared" si="10"/>
        <v>0</v>
      </c>
      <c r="F53" s="36">
        <f t="shared" si="10"/>
        <v>0</v>
      </c>
      <c r="G53" s="36">
        <f t="shared" si="10"/>
        <v>0</v>
      </c>
      <c r="H53" s="36">
        <f t="shared" si="10"/>
        <v>0</v>
      </c>
      <c r="I53" s="36">
        <f t="shared" si="10"/>
        <v>0</v>
      </c>
      <c r="J53" s="36">
        <f t="shared" si="10"/>
        <v>0</v>
      </c>
      <c r="K53" s="36">
        <f t="shared" si="10"/>
        <v>0</v>
      </c>
      <c r="L53" s="65">
        <f t="shared" si="6"/>
        <v>0</v>
      </c>
    </row>
    <row r="54" spans="1:12" s="61" customFormat="1" x14ac:dyDescent="0.25"/>
    <row r="55" spans="1:12" s="61" customFormat="1" x14ac:dyDescent="0.25">
      <c r="A55" s="41" t="s">
        <v>288</v>
      </c>
      <c r="B55" s="44">
        <f>B49+B53</f>
        <v>0</v>
      </c>
      <c r="C55" s="44">
        <f t="shared" ref="C55:K55" si="11">C49+C53</f>
        <v>0</v>
      </c>
      <c r="D55" s="44">
        <f t="shared" si="11"/>
        <v>0</v>
      </c>
      <c r="E55" s="44">
        <f t="shared" si="11"/>
        <v>0</v>
      </c>
      <c r="F55" s="44">
        <f t="shared" si="11"/>
        <v>0</v>
      </c>
      <c r="G55" s="44">
        <f t="shared" si="11"/>
        <v>0</v>
      </c>
      <c r="H55" s="44">
        <f t="shared" si="11"/>
        <v>0</v>
      </c>
      <c r="I55" s="44">
        <f t="shared" si="11"/>
        <v>0</v>
      </c>
      <c r="J55" s="44">
        <f t="shared" si="11"/>
        <v>0</v>
      </c>
      <c r="K55" s="44">
        <f t="shared" si="11"/>
        <v>0</v>
      </c>
    </row>
    <row r="56" spans="1:12" s="61" customFormat="1" x14ac:dyDescent="0.25">
      <c r="B56" s="33"/>
      <c r="C56" s="33"/>
      <c r="D56" s="33"/>
      <c r="E56" s="33"/>
      <c r="F56" s="33"/>
      <c r="G56" s="33"/>
      <c r="H56" s="33"/>
      <c r="I56" s="33"/>
      <c r="J56" s="33"/>
      <c r="K56" s="33"/>
    </row>
    <row r="57" spans="1:12" s="61" customFormat="1" x14ac:dyDescent="0.25">
      <c r="A57" s="41" t="s">
        <v>289</v>
      </c>
      <c r="B57" s="44">
        <f>B55</f>
        <v>0</v>
      </c>
      <c r="C57" s="44">
        <f t="shared" ref="C57:K57" si="12">B57+C55</f>
        <v>0</v>
      </c>
      <c r="D57" s="44">
        <f t="shared" si="12"/>
        <v>0</v>
      </c>
      <c r="E57" s="44">
        <f t="shared" si="12"/>
        <v>0</v>
      </c>
      <c r="F57" s="44">
        <f t="shared" si="12"/>
        <v>0</v>
      </c>
      <c r="G57" s="44">
        <f t="shared" si="12"/>
        <v>0</v>
      </c>
      <c r="H57" s="44">
        <f t="shared" si="12"/>
        <v>0</v>
      </c>
      <c r="I57" s="44">
        <f t="shared" si="12"/>
        <v>0</v>
      </c>
      <c r="J57" s="44">
        <f t="shared" si="12"/>
        <v>0</v>
      </c>
      <c r="K57" s="44">
        <f t="shared" si="12"/>
        <v>0</v>
      </c>
    </row>
    <row r="77" spans="1:1" ht="13" x14ac:dyDescent="0.3">
      <c r="A77" s="7" t="s">
        <v>46</v>
      </c>
    </row>
  </sheetData>
  <sheetProtection sheet="1" objects="1" scenarios="1"/>
  <mergeCells count="1">
    <mergeCell ref="E6:J7"/>
  </mergeCells>
  <pageMargins left="0.75" right="0.75" top="1" bottom="1" header="0.5" footer="0.5"/>
  <pageSetup paperSize="9" orientation="portrait" verticalDpi="0"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50"/>
  </sheetPr>
  <dimension ref="A1:L77"/>
  <sheetViews>
    <sheetView zoomScaleNormal="100" workbookViewId="0"/>
  </sheetViews>
  <sheetFormatPr defaultColWidth="8.81640625" defaultRowHeight="12.5" x14ac:dyDescent="0.25"/>
  <cols>
    <col min="1" max="1" width="37" style="61" customWidth="1"/>
    <col min="2" max="2" width="16.7265625" style="61" customWidth="1"/>
    <col min="3" max="3" width="15" style="61" customWidth="1"/>
    <col min="4" max="4" width="15.7265625" style="61" customWidth="1"/>
    <col min="5" max="5" width="15.453125" style="61" customWidth="1"/>
    <col min="6" max="6" width="15.54296875" style="61" customWidth="1"/>
    <col min="7" max="8" width="14.7265625" style="61" customWidth="1"/>
    <col min="9" max="9" width="15.54296875" style="61" customWidth="1"/>
    <col min="10" max="10" width="16.453125" style="61" customWidth="1"/>
    <col min="11" max="11" width="14.453125" style="61" customWidth="1"/>
    <col min="12" max="12" width="17.26953125" style="61" customWidth="1"/>
    <col min="13" max="16384" width="8.81640625" style="61"/>
  </cols>
  <sheetData>
    <row r="1" spans="1:12" s="74" customFormat="1" ht="18.5" x14ac:dyDescent="0.45">
      <c r="A1" s="74" t="s">
        <v>295</v>
      </c>
    </row>
    <row r="2" spans="1:12" s="25" customFormat="1" ht="3.65" customHeight="1" x14ac:dyDescent="0.4">
      <c r="A2" s="22"/>
      <c r="B2" s="23"/>
      <c r="C2" s="24"/>
      <c r="D2" s="24"/>
      <c r="E2" s="24"/>
      <c r="F2" s="24"/>
      <c r="G2" s="24"/>
    </row>
    <row r="4" spans="1:12" ht="14" x14ac:dyDescent="0.3">
      <c r="A4" s="73"/>
      <c r="B4" s="72"/>
      <c r="C4" s="72"/>
      <c r="D4" s="72"/>
      <c r="E4" s="72"/>
      <c r="F4" s="72"/>
      <c r="G4" s="72"/>
      <c r="H4" s="72"/>
      <c r="I4" s="72"/>
      <c r="J4" s="72"/>
      <c r="K4" s="72"/>
      <c r="L4" s="72"/>
    </row>
    <row r="6" spans="1:12" ht="13" x14ac:dyDescent="0.3">
      <c r="A6" s="86" t="s">
        <v>184</v>
      </c>
      <c r="B6" s="87" t="s">
        <v>294</v>
      </c>
      <c r="C6" s="88"/>
      <c r="D6" s="86" t="s">
        <v>93</v>
      </c>
      <c r="E6" s="242">
        <f>'3.1 Järjestelmien nykykulut'!B21</f>
        <v>0</v>
      </c>
      <c r="F6" s="243"/>
      <c r="G6" s="243"/>
      <c r="H6" s="243"/>
      <c r="I6" s="243"/>
      <c r="J6" s="244"/>
    </row>
    <row r="7" spans="1:12" x14ac:dyDescent="0.25">
      <c r="A7" s="88"/>
      <c r="B7" s="89"/>
      <c r="C7" s="88"/>
      <c r="D7" s="88"/>
      <c r="E7" s="245"/>
      <c r="F7" s="246"/>
      <c r="G7" s="246"/>
      <c r="H7" s="246"/>
      <c r="I7" s="246"/>
      <c r="J7" s="247"/>
    </row>
    <row r="9" spans="1:12" ht="13" x14ac:dyDescent="0.3">
      <c r="A9" s="7" t="s">
        <v>44</v>
      </c>
    </row>
    <row r="11" spans="1:12" ht="30" customHeight="1" thickBot="1" x14ac:dyDescent="0.3">
      <c r="A11" s="90" t="s">
        <v>1</v>
      </c>
      <c r="B11" s="49">
        <v>1</v>
      </c>
      <c r="C11" s="46">
        <v>2</v>
      </c>
      <c r="D11" s="46">
        <v>3</v>
      </c>
      <c r="E11" s="46">
        <v>4</v>
      </c>
      <c r="F11" s="46">
        <v>5</v>
      </c>
      <c r="G11" s="46">
        <v>6</v>
      </c>
      <c r="H11" s="46">
        <v>7</v>
      </c>
      <c r="I11" s="46">
        <v>8</v>
      </c>
      <c r="J11" s="46">
        <v>9</v>
      </c>
      <c r="K11" s="46">
        <v>10</v>
      </c>
      <c r="L11" s="49" t="s">
        <v>5</v>
      </c>
    </row>
    <row r="12" spans="1:12" ht="13" thickBot="1" x14ac:dyDescent="0.3">
      <c r="A12" s="47" t="s">
        <v>42</v>
      </c>
      <c r="B12" s="42">
        <f>-SUM('3.3 Muutoksen ja uudet kust.'!D25:D28)</f>
        <v>0</v>
      </c>
      <c r="C12" s="42">
        <f>-SUM('3.3 Muutoksen ja uudet kust.'!E25:E28)</f>
        <v>0</v>
      </c>
      <c r="D12" s="42">
        <f>-SUM('3.3 Muutoksen ja uudet kust.'!F25:F28)</f>
        <v>0</v>
      </c>
      <c r="E12" s="42">
        <f>-SUM('3.3 Muutoksen ja uudet kust.'!G25:G28)</f>
        <v>0</v>
      </c>
      <c r="F12" s="42">
        <f>-SUM('3.3 Muutoksen ja uudet kust.'!H25:H28)</f>
        <v>0</v>
      </c>
      <c r="G12" s="42">
        <f>-SUM('3.3 Muutoksen ja uudet kust.'!I25:I28)</f>
        <v>0</v>
      </c>
      <c r="H12" s="42">
        <f>-SUM('3.3 Muutoksen ja uudet kust.'!J25:J28)</f>
        <v>0</v>
      </c>
      <c r="I12" s="42">
        <f>-SUM('3.3 Muutoksen ja uudet kust.'!K25:K28)</f>
        <v>0</v>
      </c>
      <c r="J12" s="42">
        <f>-SUM('3.3 Muutoksen ja uudet kust.'!L25:L28)</f>
        <v>0</v>
      </c>
      <c r="K12" s="42">
        <f>-SUM('3.3 Muutoksen ja uudet kust.'!M25:M28)</f>
        <v>0</v>
      </c>
      <c r="L12" s="4">
        <f t="shared" ref="L12:L18" si="0">SUM(B12:K12)</f>
        <v>0</v>
      </c>
    </row>
    <row r="13" spans="1:12" ht="13" thickBot="1" x14ac:dyDescent="0.3">
      <c r="A13" s="47" t="s">
        <v>6</v>
      </c>
      <c r="B13" s="213">
        <f>-SUM('3.3 Muutoksen ja uudet kust.'!D29:D33)</f>
        <v>0</v>
      </c>
      <c r="C13" s="213">
        <f>-SUM('3.3 Muutoksen ja uudet kust.'!E29:E33)</f>
        <v>0</v>
      </c>
      <c r="D13" s="213">
        <f>-SUM('3.3 Muutoksen ja uudet kust.'!F29:F33)</f>
        <v>0</v>
      </c>
      <c r="E13" s="213">
        <f>-SUM('3.3 Muutoksen ja uudet kust.'!G29:G33)</f>
        <v>0</v>
      </c>
      <c r="F13" s="213">
        <f>-SUM('3.3 Muutoksen ja uudet kust.'!H29:H33)</f>
        <v>0</v>
      </c>
      <c r="G13" s="213">
        <f>-SUM('3.3 Muutoksen ja uudet kust.'!I29:I33)</f>
        <v>0</v>
      </c>
      <c r="H13" s="213">
        <f>-SUM('3.3 Muutoksen ja uudet kust.'!J29:J33)</f>
        <v>0</v>
      </c>
      <c r="I13" s="213">
        <f>-SUM('3.3 Muutoksen ja uudet kust.'!K29:K33)</f>
        <v>0</v>
      </c>
      <c r="J13" s="213">
        <f>-SUM('3.3 Muutoksen ja uudet kust.'!L29:L33)</f>
        <v>0</v>
      </c>
      <c r="K13" s="213">
        <f>-SUM('3.3 Muutoksen ja uudet kust.'!M29:M33)</f>
        <v>0</v>
      </c>
      <c r="L13" s="214">
        <f t="shared" si="0"/>
        <v>0</v>
      </c>
    </row>
    <row r="14" spans="1:12" ht="13.5" thickBot="1" x14ac:dyDescent="0.35">
      <c r="A14" s="45" t="s">
        <v>5</v>
      </c>
      <c r="B14" s="5">
        <f>SUM(B12:B13)</f>
        <v>0</v>
      </c>
      <c r="C14" s="5">
        <f t="shared" ref="C14:K14" si="1">SUM(C12:C13)</f>
        <v>0</v>
      </c>
      <c r="D14" s="5">
        <f t="shared" si="1"/>
        <v>0</v>
      </c>
      <c r="E14" s="5">
        <f t="shared" si="1"/>
        <v>0</v>
      </c>
      <c r="F14" s="5">
        <f t="shared" si="1"/>
        <v>0</v>
      </c>
      <c r="G14" s="5">
        <f t="shared" si="1"/>
        <v>0</v>
      </c>
      <c r="H14" s="5">
        <f t="shared" si="1"/>
        <v>0</v>
      </c>
      <c r="I14" s="5">
        <f t="shared" si="1"/>
        <v>0</v>
      </c>
      <c r="J14" s="5">
        <f t="shared" si="1"/>
        <v>0</v>
      </c>
      <c r="K14" s="5">
        <f t="shared" si="1"/>
        <v>0</v>
      </c>
      <c r="L14" s="212">
        <f t="shared" si="0"/>
        <v>0</v>
      </c>
    </row>
    <row r="15" spans="1:12" ht="13" thickBot="1" x14ac:dyDescent="0.3">
      <c r="A15" s="47" t="s">
        <v>290</v>
      </c>
      <c r="B15" s="42">
        <f>'3.2 Nykykulut aikajana'!B39</f>
        <v>0</v>
      </c>
      <c r="C15" s="42">
        <f>'3.2 Nykykulut aikajana'!C39</f>
        <v>0</v>
      </c>
      <c r="D15" s="42">
        <f>'3.2 Nykykulut aikajana'!D39</f>
        <v>0</v>
      </c>
      <c r="E15" s="42">
        <f>'3.2 Nykykulut aikajana'!E39</f>
        <v>0</v>
      </c>
      <c r="F15" s="42">
        <f>'3.2 Nykykulut aikajana'!F39</f>
        <v>0</v>
      </c>
      <c r="G15" s="42">
        <f>'3.2 Nykykulut aikajana'!G39</f>
        <v>0</v>
      </c>
      <c r="H15" s="42">
        <f>'3.2 Nykykulut aikajana'!H39</f>
        <v>0</v>
      </c>
      <c r="I15" s="42">
        <f>'3.2 Nykykulut aikajana'!I39</f>
        <v>0</v>
      </c>
      <c r="J15" s="42">
        <f>'3.2 Nykykulut aikajana'!J39</f>
        <v>0</v>
      </c>
      <c r="K15" s="42">
        <f>'3.2 Nykykulut aikajana'!K39</f>
        <v>0</v>
      </c>
      <c r="L15" s="4">
        <f t="shared" si="0"/>
        <v>0</v>
      </c>
    </row>
    <row r="16" spans="1:12" ht="13" thickBot="1" x14ac:dyDescent="0.3">
      <c r="A16" s="47" t="s">
        <v>82</v>
      </c>
      <c r="B16" s="42">
        <f>SUM('3.4 Hyödyt yhteenveto'!C38:C40)</f>
        <v>0</v>
      </c>
      <c r="C16" s="42">
        <f>SUM('3.4 Hyödyt yhteenveto'!D38:D40)</f>
        <v>0</v>
      </c>
      <c r="D16" s="42">
        <f>SUM('3.4 Hyödyt yhteenveto'!E38:E40)</f>
        <v>0</v>
      </c>
      <c r="E16" s="42">
        <f>SUM('3.4 Hyödyt yhteenveto'!F38:F40)</f>
        <v>0</v>
      </c>
      <c r="F16" s="42">
        <f>SUM('3.4 Hyödyt yhteenveto'!G38:G40)</f>
        <v>0</v>
      </c>
      <c r="G16" s="42">
        <f>SUM('3.4 Hyödyt yhteenveto'!H38:H40)</f>
        <v>0</v>
      </c>
      <c r="H16" s="42">
        <f>SUM('3.4 Hyödyt yhteenveto'!I38:I40)</f>
        <v>0</v>
      </c>
      <c r="I16" s="42">
        <f>SUM('3.4 Hyödyt yhteenveto'!J38:J40)</f>
        <v>0</v>
      </c>
      <c r="J16" s="42">
        <f>SUM('3.4 Hyödyt yhteenveto'!K38:K40)</f>
        <v>0</v>
      </c>
      <c r="K16" s="42">
        <f>SUM('3.4 Hyödyt yhteenveto'!L38:L40)</f>
        <v>0</v>
      </c>
      <c r="L16" s="4">
        <f t="shared" si="0"/>
        <v>0</v>
      </c>
    </row>
    <row r="17" spans="1:12" ht="13" thickBot="1" x14ac:dyDescent="0.3">
      <c r="A17" s="48" t="s">
        <v>83</v>
      </c>
      <c r="B17" s="43">
        <f>SUM('3.4 Hyödyt yhteenveto'!C41:C44)</f>
        <v>0</v>
      </c>
      <c r="C17" s="43">
        <f>SUM('3.4 Hyödyt yhteenveto'!D41:D44)</f>
        <v>0</v>
      </c>
      <c r="D17" s="43">
        <f>SUM('3.4 Hyödyt yhteenveto'!E41:E44)</f>
        <v>0</v>
      </c>
      <c r="E17" s="43">
        <f>SUM('3.4 Hyödyt yhteenveto'!F41:F44)</f>
        <v>0</v>
      </c>
      <c r="F17" s="43">
        <f>SUM('3.4 Hyödyt yhteenveto'!G41:G44)</f>
        <v>0</v>
      </c>
      <c r="G17" s="43">
        <f>SUM('3.4 Hyödyt yhteenveto'!H41:H44)</f>
        <v>0</v>
      </c>
      <c r="H17" s="43">
        <f>SUM('3.4 Hyödyt yhteenveto'!I41:I44)</f>
        <v>0</v>
      </c>
      <c r="I17" s="43">
        <f>SUM('3.4 Hyödyt yhteenveto'!J41:J44)</f>
        <v>0</v>
      </c>
      <c r="J17" s="43">
        <f>SUM('3.4 Hyödyt yhteenveto'!K41:K44)</f>
        <v>0</v>
      </c>
      <c r="K17" s="43">
        <f>SUM('3.4 Hyödyt yhteenveto'!L41:L44)</f>
        <v>0</v>
      </c>
      <c r="L17" s="4">
        <f t="shared" si="0"/>
        <v>0</v>
      </c>
    </row>
    <row r="18" spans="1:12" ht="13.5" thickBot="1" x14ac:dyDescent="0.35">
      <c r="A18" s="45" t="s">
        <v>5</v>
      </c>
      <c r="B18" s="36">
        <f>SUM(B15:B17)</f>
        <v>0</v>
      </c>
      <c r="C18" s="36">
        <f t="shared" ref="C18:K18" si="2">SUM(C15:C17)</f>
        <v>0</v>
      </c>
      <c r="D18" s="36">
        <f t="shared" si="2"/>
        <v>0</v>
      </c>
      <c r="E18" s="36">
        <f t="shared" si="2"/>
        <v>0</v>
      </c>
      <c r="F18" s="36">
        <f t="shared" si="2"/>
        <v>0</v>
      </c>
      <c r="G18" s="36">
        <f t="shared" si="2"/>
        <v>0</v>
      </c>
      <c r="H18" s="36">
        <f t="shared" si="2"/>
        <v>0</v>
      </c>
      <c r="I18" s="36">
        <f t="shared" si="2"/>
        <v>0</v>
      </c>
      <c r="J18" s="36">
        <f t="shared" si="2"/>
        <v>0</v>
      </c>
      <c r="K18" s="36">
        <f t="shared" si="2"/>
        <v>0</v>
      </c>
      <c r="L18" s="65">
        <f t="shared" si="0"/>
        <v>0</v>
      </c>
    </row>
    <row r="20" spans="1:12" x14ac:dyDescent="0.25">
      <c r="A20" s="41" t="s">
        <v>288</v>
      </c>
      <c r="B20" s="44">
        <f>B14+B18</f>
        <v>0</v>
      </c>
      <c r="C20" s="44">
        <f t="shared" ref="C20:K20" si="3">C14+C18</f>
        <v>0</v>
      </c>
      <c r="D20" s="44">
        <f t="shared" si="3"/>
        <v>0</v>
      </c>
      <c r="E20" s="44">
        <f t="shared" si="3"/>
        <v>0</v>
      </c>
      <c r="F20" s="44">
        <f t="shared" si="3"/>
        <v>0</v>
      </c>
      <c r="G20" s="44">
        <f t="shared" si="3"/>
        <v>0</v>
      </c>
      <c r="H20" s="44">
        <f t="shared" si="3"/>
        <v>0</v>
      </c>
      <c r="I20" s="44">
        <f t="shared" si="3"/>
        <v>0</v>
      </c>
      <c r="J20" s="44">
        <f t="shared" si="3"/>
        <v>0</v>
      </c>
      <c r="K20" s="44">
        <f t="shared" si="3"/>
        <v>0</v>
      </c>
    </row>
    <row r="21" spans="1:12" x14ac:dyDescent="0.25">
      <c r="B21" s="33"/>
      <c r="C21" s="33"/>
      <c r="D21" s="33"/>
      <c r="E21" s="33"/>
      <c r="F21" s="33"/>
      <c r="G21" s="33"/>
      <c r="H21" s="33"/>
      <c r="I21" s="33"/>
      <c r="J21" s="33"/>
      <c r="K21" s="33"/>
    </row>
    <row r="22" spans="1:12" x14ac:dyDescent="0.25">
      <c r="A22" s="41" t="s">
        <v>289</v>
      </c>
      <c r="B22" s="44">
        <f>B20</f>
        <v>0</v>
      </c>
      <c r="C22" s="44">
        <f>B22+C20</f>
        <v>0</v>
      </c>
      <c r="D22" s="44">
        <f t="shared" ref="D22:K22" si="4">C22+D20</f>
        <v>0</v>
      </c>
      <c r="E22" s="44">
        <f t="shared" si="4"/>
        <v>0</v>
      </c>
      <c r="F22" s="44">
        <f t="shared" si="4"/>
        <v>0</v>
      </c>
      <c r="G22" s="44">
        <f t="shared" si="4"/>
        <v>0</v>
      </c>
      <c r="H22" s="44">
        <f t="shared" si="4"/>
        <v>0</v>
      </c>
      <c r="I22" s="44">
        <f t="shared" si="4"/>
        <v>0</v>
      </c>
      <c r="J22" s="44">
        <f t="shared" si="4"/>
        <v>0</v>
      </c>
      <c r="K22" s="44">
        <f t="shared" si="4"/>
        <v>0</v>
      </c>
    </row>
    <row r="44" spans="1:12" ht="13" x14ac:dyDescent="0.3">
      <c r="A44" s="7" t="s">
        <v>45</v>
      </c>
    </row>
    <row r="46" spans="1:12" ht="29.5" customHeight="1" thickBot="1" x14ac:dyDescent="0.3">
      <c r="A46" s="46" t="s">
        <v>1</v>
      </c>
      <c r="B46" s="49">
        <v>1</v>
      </c>
      <c r="C46" s="46">
        <v>2</v>
      </c>
      <c r="D46" s="46">
        <v>3</v>
      </c>
      <c r="E46" s="46">
        <v>4</v>
      </c>
      <c r="F46" s="46">
        <v>5</v>
      </c>
      <c r="G46" s="46">
        <v>6</v>
      </c>
      <c r="H46" s="46">
        <v>7</v>
      </c>
      <c r="I46" s="46">
        <v>8</v>
      </c>
      <c r="J46" s="46">
        <v>9</v>
      </c>
      <c r="K46" s="46">
        <v>10</v>
      </c>
      <c r="L46" s="49" t="s">
        <v>5</v>
      </c>
    </row>
    <row r="47" spans="1:12" ht="13" thickBot="1" x14ac:dyDescent="0.3">
      <c r="A47" s="47" t="s">
        <v>42</v>
      </c>
      <c r="B47" s="42">
        <f>B12</f>
        <v>0</v>
      </c>
      <c r="C47" s="42">
        <f t="shared" ref="C47:K47" si="5">C12</f>
        <v>0</v>
      </c>
      <c r="D47" s="42">
        <f t="shared" si="5"/>
        <v>0</v>
      </c>
      <c r="E47" s="42">
        <f t="shared" si="5"/>
        <v>0</v>
      </c>
      <c r="F47" s="42">
        <f t="shared" si="5"/>
        <v>0</v>
      </c>
      <c r="G47" s="42">
        <f t="shared" si="5"/>
        <v>0</v>
      </c>
      <c r="H47" s="42">
        <f t="shared" si="5"/>
        <v>0</v>
      </c>
      <c r="I47" s="42">
        <f t="shared" si="5"/>
        <v>0</v>
      </c>
      <c r="J47" s="42">
        <f t="shared" si="5"/>
        <v>0</v>
      </c>
      <c r="K47" s="42">
        <f t="shared" si="5"/>
        <v>0</v>
      </c>
      <c r="L47" s="4">
        <f t="shared" ref="L47:L53" si="6">SUM(B47:K47)</f>
        <v>0</v>
      </c>
    </row>
    <row r="48" spans="1:12" ht="13" thickBot="1" x14ac:dyDescent="0.3">
      <c r="A48" s="47" t="s">
        <v>6</v>
      </c>
      <c r="B48" s="213">
        <f t="shared" ref="B48:K48" si="7">B13</f>
        <v>0</v>
      </c>
      <c r="C48" s="213">
        <f t="shared" si="7"/>
        <v>0</v>
      </c>
      <c r="D48" s="213">
        <f t="shared" si="7"/>
        <v>0</v>
      </c>
      <c r="E48" s="213">
        <f t="shared" si="7"/>
        <v>0</v>
      </c>
      <c r="F48" s="213">
        <f t="shared" si="7"/>
        <v>0</v>
      </c>
      <c r="G48" s="213">
        <f t="shared" si="7"/>
        <v>0</v>
      </c>
      <c r="H48" s="213">
        <f t="shared" si="7"/>
        <v>0</v>
      </c>
      <c r="I48" s="213">
        <f t="shared" si="7"/>
        <v>0</v>
      </c>
      <c r="J48" s="213">
        <f t="shared" si="7"/>
        <v>0</v>
      </c>
      <c r="K48" s="213">
        <f t="shared" si="7"/>
        <v>0</v>
      </c>
      <c r="L48" s="214">
        <f t="shared" si="6"/>
        <v>0</v>
      </c>
    </row>
    <row r="49" spans="1:12" ht="13.5" thickBot="1" x14ac:dyDescent="0.35">
      <c r="A49" s="45" t="s">
        <v>5</v>
      </c>
      <c r="B49" s="5">
        <f>SUM(B47:B48)</f>
        <v>0</v>
      </c>
      <c r="C49" s="5">
        <f t="shared" ref="C49:K49" si="8">SUM(C47:C48)</f>
        <v>0</v>
      </c>
      <c r="D49" s="5">
        <f t="shared" si="8"/>
        <v>0</v>
      </c>
      <c r="E49" s="5">
        <f t="shared" si="8"/>
        <v>0</v>
      </c>
      <c r="F49" s="5">
        <f t="shared" si="8"/>
        <v>0</v>
      </c>
      <c r="G49" s="5">
        <f t="shared" si="8"/>
        <v>0</v>
      </c>
      <c r="H49" s="5">
        <f t="shared" si="8"/>
        <v>0</v>
      </c>
      <c r="I49" s="5">
        <f t="shared" si="8"/>
        <v>0</v>
      </c>
      <c r="J49" s="5">
        <f t="shared" si="8"/>
        <v>0</v>
      </c>
      <c r="K49" s="5">
        <f t="shared" si="8"/>
        <v>0</v>
      </c>
      <c r="L49" s="212">
        <f t="shared" si="6"/>
        <v>0</v>
      </c>
    </row>
    <row r="50" spans="1:12" ht="13" thickBot="1" x14ac:dyDescent="0.3">
      <c r="A50" s="47" t="s">
        <v>290</v>
      </c>
      <c r="B50" s="42">
        <f t="shared" ref="B50:K50" si="9">B15</f>
        <v>0</v>
      </c>
      <c r="C50" s="42">
        <f t="shared" si="9"/>
        <v>0</v>
      </c>
      <c r="D50" s="42">
        <f t="shared" si="9"/>
        <v>0</v>
      </c>
      <c r="E50" s="42">
        <f t="shared" si="9"/>
        <v>0</v>
      </c>
      <c r="F50" s="42">
        <f t="shared" si="9"/>
        <v>0</v>
      </c>
      <c r="G50" s="42">
        <f t="shared" si="9"/>
        <v>0</v>
      </c>
      <c r="H50" s="42">
        <f t="shared" si="9"/>
        <v>0</v>
      </c>
      <c r="I50" s="42">
        <f t="shared" si="9"/>
        <v>0</v>
      </c>
      <c r="J50" s="42">
        <f t="shared" si="9"/>
        <v>0</v>
      </c>
      <c r="K50" s="42">
        <f t="shared" si="9"/>
        <v>0</v>
      </c>
      <c r="L50" s="4">
        <f t="shared" si="6"/>
        <v>0</v>
      </c>
    </row>
    <row r="51" spans="1:12" ht="13" thickBot="1" x14ac:dyDescent="0.3">
      <c r="A51" s="47" t="s">
        <v>82</v>
      </c>
      <c r="B51" s="42">
        <f>SUM('3.4 Hyödyt yhteenveto'!C50:C52)</f>
        <v>0</v>
      </c>
      <c r="C51" s="42">
        <f>SUM('3.4 Hyödyt yhteenveto'!D50:D52)</f>
        <v>0</v>
      </c>
      <c r="D51" s="42">
        <f>SUM('3.4 Hyödyt yhteenveto'!E50:E52)</f>
        <v>0</v>
      </c>
      <c r="E51" s="42">
        <f>SUM('3.4 Hyödyt yhteenveto'!F50:F52)</f>
        <v>0</v>
      </c>
      <c r="F51" s="42">
        <f>SUM('3.4 Hyödyt yhteenveto'!G50:G52)</f>
        <v>0</v>
      </c>
      <c r="G51" s="42">
        <f>SUM('3.4 Hyödyt yhteenveto'!H50:H52)</f>
        <v>0</v>
      </c>
      <c r="H51" s="42">
        <f>SUM('3.4 Hyödyt yhteenveto'!I50:I52)</f>
        <v>0</v>
      </c>
      <c r="I51" s="42">
        <f>SUM('3.4 Hyödyt yhteenveto'!J50:J52)</f>
        <v>0</v>
      </c>
      <c r="J51" s="42">
        <f>SUM('3.4 Hyödyt yhteenveto'!K50:K52)</f>
        <v>0</v>
      </c>
      <c r="K51" s="42">
        <f>SUM('3.4 Hyödyt yhteenveto'!L50:L52)</f>
        <v>0</v>
      </c>
      <c r="L51" s="4">
        <f t="shared" si="6"/>
        <v>0</v>
      </c>
    </row>
    <row r="52" spans="1:12" ht="13" thickBot="1" x14ac:dyDescent="0.3">
      <c r="A52" s="48" t="s">
        <v>83</v>
      </c>
      <c r="B52" s="43">
        <f>SUM('3.4 Hyödyt yhteenveto'!C53:C56)</f>
        <v>0</v>
      </c>
      <c r="C52" s="43">
        <f>SUM('3.4 Hyödyt yhteenveto'!D53:D56)</f>
        <v>0</v>
      </c>
      <c r="D52" s="43">
        <f>SUM('3.4 Hyödyt yhteenveto'!E53:E56)</f>
        <v>0</v>
      </c>
      <c r="E52" s="43">
        <f>SUM('3.4 Hyödyt yhteenveto'!F53:F56)</f>
        <v>0</v>
      </c>
      <c r="F52" s="43">
        <f>SUM('3.4 Hyödyt yhteenveto'!G53:G56)</f>
        <v>0</v>
      </c>
      <c r="G52" s="43">
        <f>SUM('3.4 Hyödyt yhteenveto'!H53:H56)</f>
        <v>0</v>
      </c>
      <c r="H52" s="43">
        <f>SUM('3.4 Hyödyt yhteenveto'!I53:I56)</f>
        <v>0</v>
      </c>
      <c r="I52" s="43">
        <f>SUM('3.4 Hyödyt yhteenveto'!J53:J56)</f>
        <v>0</v>
      </c>
      <c r="J52" s="43">
        <f>SUM('3.4 Hyödyt yhteenveto'!K53:K56)</f>
        <v>0</v>
      </c>
      <c r="K52" s="43">
        <f>SUM('3.4 Hyödyt yhteenveto'!L53:L56)</f>
        <v>0</v>
      </c>
      <c r="L52" s="4">
        <f t="shared" si="6"/>
        <v>0</v>
      </c>
    </row>
    <row r="53" spans="1:12" ht="13.5" thickBot="1" x14ac:dyDescent="0.35">
      <c r="A53" s="45" t="s">
        <v>5</v>
      </c>
      <c r="B53" s="36">
        <f>SUM(B50:B52)</f>
        <v>0</v>
      </c>
      <c r="C53" s="36">
        <f t="shared" ref="C53:K53" si="10">SUM(C50:C52)</f>
        <v>0</v>
      </c>
      <c r="D53" s="36">
        <f t="shared" si="10"/>
        <v>0</v>
      </c>
      <c r="E53" s="36">
        <f t="shared" si="10"/>
        <v>0</v>
      </c>
      <c r="F53" s="36">
        <f t="shared" si="10"/>
        <v>0</v>
      </c>
      <c r="G53" s="36">
        <f t="shared" si="10"/>
        <v>0</v>
      </c>
      <c r="H53" s="36">
        <f t="shared" si="10"/>
        <v>0</v>
      </c>
      <c r="I53" s="36">
        <f t="shared" si="10"/>
        <v>0</v>
      </c>
      <c r="J53" s="36">
        <f t="shared" si="10"/>
        <v>0</v>
      </c>
      <c r="K53" s="36">
        <f t="shared" si="10"/>
        <v>0</v>
      </c>
      <c r="L53" s="65">
        <f t="shared" si="6"/>
        <v>0</v>
      </c>
    </row>
    <row r="55" spans="1:12" x14ac:dyDescent="0.25">
      <c r="A55" s="41" t="s">
        <v>288</v>
      </c>
      <c r="B55" s="44">
        <f>B49+B53</f>
        <v>0</v>
      </c>
      <c r="C55" s="44">
        <f t="shared" ref="C55:K55" si="11">C49+C53</f>
        <v>0</v>
      </c>
      <c r="D55" s="44">
        <f t="shared" si="11"/>
        <v>0</v>
      </c>
      <c r="E55" s="44">
        <f t="shared" si="11"/>
        <v>0</v>
      </c>
      <c r="F55" s="44">
        <f t="shared" si="11"/>
        <v>0</v>
      </c>
      <c r="G55" s="44">
        <f t="shared" si="11"/>
        <v>0</v>
      </c>
      <c r="H55" s="44">
        <f t="shared" si="11"/>
        <v>0</v>
      </c>
      <c r="I55" s="44">
        <f t="shared" si="11"/>
        <v>0</v>
      </c>
      <c r="J55" s="44">
        <f t="shared" si="11"/>
        <v>0</v>
      </c>
      <c r="K55" s="44">
        <f t="shared" si="11"/>
        <v>0</v>
      </c>
    </row>
    <row r="56" spans="1:12" x14ac:dyDescent="0.25">
      <c r="B56" s="33"/>
      <c r="C56" s="33"/>
      <c r="D56" s="33"/>
      <c r="E56" s="33"/>
      <c r="F56" s="33"/>
      <c r="G56" s="33"/>
      <c r="H56" s="33"/>
      <c r="I56" s="33"/>
      <c r="J56" s="33"/>
      <c r="K56" s="33"/>
    </row>
    <row r="57" spans="1:12" x14ac:dyDescent="0.25">
      <c r="A57" s="41" t="s">
        <v>289</v>
      </c>
      <c r="B57" s="44">
        <f>B55</f>
        <v>0</v>
      </c>
      <c r="C57" s="44">
        <f t="shared" ref="C57:K57" si="12">B57+C55</f>
        <v>0</v>
      </c>
      <c r="D57" s="44">
        <f t="shared" si="12"/>
        <v>0</v>
      </c>
      <c r="E57" s="44">
        <f t="shared" si="12"/>
        <v>0</v>
      </c>
      <c r="F57" s="44">
        <f t="shared" si="12"/>
        <v>0</v>
      </c>
      <c r="G57" s="44">
        <f t="shared" si="12"/>
        <v>0</v>
      </c>
      <c r="H57" s="44">
        <f t="shared" si="12"/>
        <v>0</v>
      </c>
      <c r="I57" s="44">
        <f t="shared" si="12"/>
        <v>0</v>
      </c>
      <c r="J57" s="44">
        <f t="shared" si="12"/>
        <v>0</v>
      </c>
      <c r="K57" s="44">
        <f t="shared" si="12"/>
        <v>0</v>
      </c>
    </row>
    <row r="77" spans="1:1" ht="13" x14ac:dyDescent="0.3">
      <c r="A77" s="7" t="s">
        <v>46</v>
      </c>
    </row>
  </sheetData>
  <sheetProtection sheet="1" objects="1" scenarios="1"/>
  <mergeCells count="1">
    <mergeCell ref="E6:J7"/>
  </mergeCells>
  <pageMargins left="0.75" right="0.75" top="1" bottom="1" header="0.5" footer="0.5"/>
  <pageSetup paperSize="9" orientation="portrait" verticalDpi="0"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50"/>
  </sheetPr>
  <dimension ref="A1:L77"/>
  <sheetViews>
    <sheetView zoomScaleNormal="100" workbookViewId="0"/>
  </sheetViews>
  <sheetFormatPr defaultColWidth="8.81640625" defaultRowHeight="12.5" x14ac:dyDescent="0.25"/>
  <cols>
    <col min="1" max="1" width="37" style="61" customWidth="1"/>
    <col min="2" max="2" width="16.7265625" style="61" customWidth="1"/>
    <col min="3" max="3" width="15" style="61" customWidth="1"/>
    <col min="4" max="4" width="15.7265625" style="61" customWidth="1"/>
    <col min="5" max="5" width="15.453125" style="61" customWidth="1"/>
    <col min="6" max="6" width="15.54296875" style="61" customWidth="1"/>
    <col min="7" max="8" width="14.7265625" style="61" customWidth="1"/>
    <col min="9" max="9" width="15.54296875" style="61" customWidth="1"/>
    <col min="10" max="10" width="16.453125" style="61" customWidth="1"/>
    <col min="11" max="11" width="14.453125" style="61" customWidth="1"/>
    <col min="12" max="12" width="17.26953125" style="61" customWidth="1"/>
    <col min="13" max="16384" width="8.81640625" style="61"/>
  </cols>
  <sheetData>
    <row r="1" spans="1:12" s="74" customFormat="1" ht="18.5" x14ac:dyDescent="0.45">
      <c r="A1" s="74" t="s">
        <v>295</v>
      </c>
    </row>
    <row r="2" spans="1:12" s="25" customFormat="1" ht="3.65" customHeight="1" x14ac:dyDescent="0.4">
      <c r="A2" s="22"/>
      <c r="B2" s="23"/>
      <c r="C2" s="24"/>
      <c r="D2" s="24"/>
      <c r="E2" s="24"/>
      <c r="F2" s="24"/>
      <c r="G2" s="24"/>
    </row>
    <row r="4" spans="1:12" ht="14" x14ac:dyDescent="0.3">
      <c r="A4" s="73"/>
      <c r="B4" s="72"/>
      <c r="C4" s="72"/>
      <c r="D4" s="72"/>
      <c r="E4" s="72"/>
      <c r="F4" s="72"/>
      <c r="G4" s="72"/>
      <c r="H4" s="72"/>
      <c r="I4" s="72"/>
      <c r="J4" s="72"/>
      <c r="K4" s="72"/>
      <c r="L4" s="72"/>
    </row>
    <row r="6" spans="1:12" ht="13" x14ac:dyDescent="0.3">
      <c r="A6" s="86" t="s">
        <v>184</v>
      </c>
      <c r="B6" s="87" t="s">
        <v>297</v>
      </c>
      <c r="C6" s="88"/>
      <c r="D6" s="86" t="s">
        <v>93</v>
      </c>
      <c r="E6" s="242">
        <f>'3.1 Järjestelmien nykykulut'!B37</f>
        <v>0</v>
      </c>
      <c r="F6" s="243"/>
      <c r="G6" s="243"/>
      <c r="H6" s="243"/>
      <c r="I6" s="243"/>
      <c r="J6" s="244"/>
    </row>
    <row r="7" spans="1:12" x14ac:dyDescent="0.25">
      <c r="A7" s="88"/>
      <c r="B7" s="89"/>
      <c r="C7" s="88"/>
      <c r="D7" s="88"/>
      <c r="E7" s="245"/>
      <c r="F7" s="246"/>
      <c r="G7" s="246"/>
      <c r="H7" s="246"/>
      <c r="I7" s="246"/>
      <c r="J7" s="247"/>
    </row>
    <row r="9" spans="1:12" ht="13" x14ac:dyDescent="0.3">
      <c r="A9" s="7" t="s">
        <v>44</v>
      </c>
    </row>
    <row r="11" spans="1:12" ht="30" customHeight="1" thickBot="1" x14ac:dyDescent="0.3">
      <c r="A11" s="90" t="s">
        <v>1</v>
      </c>
      <c r="B11" s="49">
        <v>1</v>
      </c>
      <c r="C11" s="46">
        <v>2</v>
      </c>
      <c r="D11" s="46">
        <v>3</v>
      </c>
      <c r="E11" s="46">
        <v>4</v>
      </c>
      <c r="F11" s="46">
        <v>5</v>
      </c>
      <c r="G11" s="46">
        <v>6</v>
      </c>
      <c r="H11" s="46">
        <v>7</v>
      </c>
      <c r="I11" s="46">
        <v>8</v>
      </c>
      <c r="J11" s="46">
        <v>9</v>
      </c>
      <c r="K11" s="46">
        <v>10</v>
      </c>
      <c r="L11" s="49" t="s">
        <v>5</v>
      </c>
    </row>
    <row r="12" spans="1:12" ht="13" thickBot="1" x14ac:dyDescent="0.3">
      <c r="A12" s="47" t="s">
        <v>42</v>
      </c>
      <c r="B12" s="42">
        <f>-SUM('3.3 Muutoksen ja uudet kust.'!D40:D43)</f>
        <v>0</v>
      </c>
      <c r="C12" s="42">
        <f>-SUM('3.3 Muutoksen ja uudet kust.'!E40:E43)</f>
        <v>0</v>
      </c>
      <c r="D12" s="42">
        <f>-SUM('3.3 Muutoksen ja uudet kust.'!F40:F43)</f>
        <v>0</v>
      </c>
      <c r="E12" s="42">
        <f>-SUM('3.3 Muutoksen ja uudet kust.'!G40:G43)</f>
        <v>0</v>
      </c>
      <c r="F12" s="42">
        <f>-SUM('3.3 Muutoksen ja uudet kust.'!H40:H43)</f>
        <v>0</v>
      </c>
      <c r="G12" s="42">
        <f>-SUM('3.3 Muutoksen ja uudet kust.'!I40:I43)</f>
        <v>0</v>
      </c>
      <c r="H12" s="42">
        <f>-SUM('3.3 Muutoksen ja uudet kust.'!J40:J43)</f>
        <v>0</v>
      </c>
      <c r="I12" s="42">
        <f>-SUM('3.3 Muutoksen ja uudet kust.'!K40:K43)</f>
        <v>0</v>
      </c>
      <c r="J12" s="42">
        <f>-SUM('3.3 Muutoksen ja uudet kust.'!L40:L43)</f>
        <v>0</v>
      </c>
      <c r="K12" s="42">
        <f>-SUM('3.3 Muutoksen ja uudet kust.'!M40:M43)</f>
        <v>0</v>
      </c>
      <c r="L12" s="4">
        <f t="shared" ref="L12:L18" si="0">SUM(B12:K12)</f>
        <v>0</v>
      </c>
    </row>
    <row r="13" spans="1:12" ht="13" thickBot="1" x14ac:dyDescent="0.3">
      <c r="A13" s="47" t="s">
        <v>6</v>
      </c>
      <c r="B13" s="213">
        <f>-SUM('3.3 Muutoksen ja uudet kust.'!D44:D48)</f>
        <v>0</v>
      </c>
      <c r="C13" s="213">
        <f>-SUM('3.3 Muutoksen ja uudet kust.'!E44:E48)</f>
        <v>0</v>
      </c>
      <c r="D13" s="213">
        <f>-SUM('3.3 Muutoksen ja uudet kust.'!F44:F48)</f>
        <v>0</v>
      </c>
      <c r="E13" s="213">
        <f>-SUM('3.3 Muutoksen ja uudet kust.'!G44:G48)</f>
        <v>0</v>
      </c>
      <c r="F13" s="213">
        <f>-SUM('3.3 Muutoksen ja uudet kust.'!H44:H48)</f>
        <v>0</v>
      </c>
      <c r="G13" s="213">
        <f>-SUM('3.3 Muutoksen ja uudet kust.'!I44:I48)</f>
        <v>0</v>
      </c>
      <c r="H13" s="213">
        <f>-SUM('3.3 Muutoksen ja uudet kust.'!J44:J48)</f>
        <v>0</v>
      </c>
      <c r="I13" s="213">
        <f>-SUM('3.3 Muutoksen ja uudet kust.'!K44:K48)</f>
        <v>0</v>
      </c>
      <c r="J13" s="213">
        <f>-SUM('3.3 Muutoksen ja uudet kust.'!L44:L48)</f>
        <v>0</v>
      </c>
      <c r="K13" s="213">
        <f>-SUM('3.3 Muutoksen ja uudet kust.'!M44:M48)</f>
        <v>0</v>
      </c>
      <c r="L13" s="214">
        <f t="shared" si="0"/>
        <v>0</v>
      </c>
    </row>
    <row r="14" spans="1:12" ht="13.5" thickBot="1" x14ac:dyDescent="0.35">
      <c r="A14" s="45" t="s">
        <v>5</v>
      </c>
      <c r="B14" s="5">
        <f>SUM(B12:B13)</f>
        <v>0</v>
      </c>
      <c r="C14" s="5">
        <f t="shared" ref="C14:K14" si="1">SUM(C12:C13)</f>
        <v>0</v>
      </c>
      <c r="D14" s="5">
        <f t="shared" si="1"/>
        <v>0</v>
      </c>
      <c r="E14" s="5">
        <f t="shared" si="1"/>
        <v>0</v>
      </c>
      <c r="F14" s="5">
        <f t="shared" si="1"/>
        <v>0</v>
      </c>
      <c r="G14" s="5">
        <f t="shared" si="1"/>
        <v>0</v>
      </c>
      <c r="H14" s="5">
        <f t="shared" si="1"/>
        <v>0</v>
      </c>
      <c r="I14" s="5">
        <f t="shared" si="1"/>
        <v>0</v>
      </c>
      <c r="J14" s="5">
        <f t="shared" si="1"/>
        <v>0</v>
      </c>
      <c r="K14" s="5">
        <f t="shared" si="1"/>
        <v>0</v>
      </c>
      <c r="L14" s="212">
        <f t="shared" si="0"/>
        <v>0</v>
      </c>
    </row>
    <row r="15" spans="1:12" ht="13" thickBot="1" x14ac:dyDescent="0.3">
      <c r="A15" s="47" t="s">
        <v>290</v>
      </c>
      <c r="B15" s="42">
        <f>'3.2 Nykykulut aikajana'!B51</f>
        <v>0</v>
      </c>
      <c r="C15" s="42">
        <f>'3.2 Nykykulut aikajana'!C51</f>
        <v>0</v>
      </c>
      <c r="D15" s="42">
        <f>'3.2 Nykykulut aikajana'!D51</f>
        <v>0</v>
      </c>
      <c r="E15" s="42">
        <f>'3.2 Nykykulut aikajana'!E51</f>
        <v>0</v>
      </c>
      <c r="F15" s="42">
        <f>'3.2 Nykykulut aikajana'!F51</f>
        <v>0</v>
      </c>
      <c r="G15" s="42">
        <f>'3.2 Nykykulut aikajana'!G51</f>
        <v>0</v>
      </c>
      <c r="H15" s="42">
        <f>'3.2 Nykykulut aikajana'!H51</f>
        <v>0</v>
      </c>
      <c r="I15" s="42">
        <f>'3.2 Nykykulut aikajana'!I51</f>
        <v>0</v>
      </c>
      <c r="J15" s="42">
        <f>'3.2 Nykykulut aikajana'!J51</f>
        <v>0</v>
      </c>
      <c r="K15" s="42">
        <f>'3.2 Nykykulut aikajana'!K51</f>
        <v>0</v>
      </c>
      <c r="L15" s="4">
        <f t="shared" si="0"/>
        <v>0</v>
      </c>
    </row>
    <row r="16" spans="1:12" ht="13" thickBot="1" x14ac:dyDescent="0.3">
      <c r="A16" s="47" t="s">
        <v>82</v>
      </c>
      <c r="B16" s="42">
        <f>SUM('3.4 Hyödyt yhteenveto'!C65:C67)</f>
        <v>0</v>
      </c>
      <c r="C16" s="42">
        <f>SUM('3.4 Hyödyt yhteenveto'!D65:D67)</f>
        <v>0</v>
      </c>
      <c r="D16" s="42">
        <f>SUM('3.4 Hyödyt yhteenveto'!E65:E67)</f>
        <v>0</v>
      </c>
      <c r="E16" s="42">
        <f>SUM('3.4 Hyödyt yhteenveto'!F65:F67)</f>
        <v>0</v>
      </c>
      <c r="F16" s="42">
        <f>SUM('3.4 Hyödyt yhteenveto'!G65:G67)</f>
        <v>0</v>
      </c>
      <c r="G16" s="42">
        <f>SUM('3.4 Hyödyt yhteenveto'!H65:H67)</f>
        <v>0</v>
      </c>
      <c r="H16" s="42">
        <f>SUM('3.4 Hyödyt yhteenveto'!I65:I67)</f>
        <v>0</v>
      </c>
      <c r="I16" s="42">
        <f>SUM('3.4 Hyödyt yhteenveto'!J65:J67)</f>
        <v>0</v>
      </c>
      <c r="J16" s="42">
        <f>SUM('3.4 Hyödyt yhteenveto'!K65:K67)</f>
        <v>0</v>
      </c>
      <c r="K16" s="42">
        <f>SUM('3.4 Hyödyt yhteenveto'!L65:L67)</f>
        <v>0</v>
      </c>
      <c r="L16" s="4">
        <f t="shared" si="0"/>
        <v>0</v>
      </c>
    </row>
    <row r="17" spans="1:12" ht="13" thickBot="1" x14ac:dyDescent="0.3">
      <c r="A17" s="48" t="s">
        <v>83</v>
      </c>
      <c r="B17" s="43">
        <f>SUM('3.4 Hyödyt yhteenveto'!C68:C71)</f>
        <v>0</v>
      </c>
      <c r="C17" s="43">
        <f>SUM('3.4 Hyödyt yhteenveto'!D68:D71)</f>
        <v>0</v>
      </c>
      <c r="D17" s="43">
        <f>SUM('3.4 Hyödyt yhteenveto'!E68:E71)</f>
        <v>0</v>
      </c>
      <c r="E17" s="43">
        <f>SUM('3.4 Hyödyt yhteenveto'!F68:F71)</f>
        <v>0</v>
      </c>
      <c r="F17" s="43">
        <f>SUM('3.4 Hyödyt yhteenveto'!G68:G71)</f>
        <v>0</v>
      </c>
      <c r="G17" s="43">
        <f>SUM('3.4 Hyödyt yhteenveto'!H68:H71)</f>
        <v>0</v>
      </c>
      <c r="H17" s="43">
        <f>SUM('3.4 Hyödyt yhteenveto'!I68:I71)</f>
        <v>0</v>
      </c>
      <c r="I17" s="43">
        <f>SUM('3.4 Hyödyt yhteenveto'!J68:J71)</f>
        <v>0</v>
      </c>
      <c r="J17" s="43">
        <f>SUM('3.4 Hyödyt yhteenveto'!K68:K71)</f>
        <v>0</v>
      </c>
      <c r="K17" s="43">
        <f>SUM('3.4 Hyödyt yhteenveto'!L68:L71)</f>
        <v>0</v>
      </c>
      <c r="L17" s="4">
        <f t="shared" si="0"/>
        <v>0</v>
      </c>
    </row>
    <row r="18" spans="1:12" ht="13.5" thickBot="1" x14ac:dyDescent="0.35">
      <c r="A18" s="45" t="s">
        <v>5</v>
      </c>
      <c r="B18" s="36">
        <f>SUM(B15:B17)</f>
        <v>0</v>
      </c>
      <c r="C18" s="36">
        <f t="shared" ref="C18:K18" si="2">SUM(C15:C17)</f>
        <v>0</v>
      </c>
      <c r="D18" s="36">
        <f t="shared" si="2"/>
        <v>0</v>
      </c>
      <c r="E18" s="36">
        <f t="shared" si="2"/>
        <v>0</v>
      </c>
      <c r="F18" s="36">
        <f t="shared" si="2"/>
        <v>0</v>
      </c>
      <c r="G18" s="36">
        <f t="shared" si="2"/>
        <v>0</v>
      </c>
      <c r="H18" s="36">
        <f t="shared" si="2"/>
        <v>0</v>
      </c>
      <c r="I18" s="36">
        <f t="shared" si="2"/>
        <v>0</v>
      </c>
      <c r="J18" s="36">
        <f t="shared" si="2"/>
        <v>0</v>
      </c>
      <c r="K18" s="36">
        <f t="shared" si="2"/>
        <v>0</v>
      </c>
      <c r="L18" s="65">
        <f t="shared" si="0"/>
        <v>0</v>
      </c>
    </row>
    <row r="20" spans="1:12" x14ac:dyDescent="0.25">
      <c r="A20" s="41" t="s">
        <v>288</v>
      </c>
      <c r="B20" s="44">
        <f>B14+B18</f>
        <v>0</v>
      </c>
      <c r="C20" s="44">
        <f t="shared" ref="C20:K20" si="3">C14+C18</f>
        <v>0</v>
      </c>
      <c r="D20" s="44">
        <f t="shared" si="3"/>
        <v>0</v>
      </c>
      <c r="E20" s="44">
        <f t="shared" si="3"/>
        <v>0</v>
      </c>
      <c r="F20" s="44">
        <f t="shared" si="3"/>
        <v>0</v>
      </c>
      <c r="G20" s="44">
        <f t="shared" si="3"/>
        <v>0</v>
      </c>
      <c r="H20" s="44">
        <f t="shared" si="3"/>
        <v>0</v>
      </c>
      <c r="I20" s="44">
        <f t="shared" si="3"/>
        <v>0</v>
      </c>
      <c r="J20" s="44">
        <f t="shared" si="3"/>
        <v>0</v>
      </c>
      <c r="K20" s="44">
        <f t="shared" si="3"/>
        <v>0</v>
      </c>
    </row>
    <row r="21" spans="1:12" x14ac:dyDescent="0.25">
      <c r="B21" s="33"/>
      <c r="C21" s="33"/>
      <c r="D21" s="33"/>
      <c r="E21" s="33"/>
      <c r="F21" s="33"/>
      <c r="G21" s="33"/>
      <c r="H21" s="33"/>
      <c r="I21" s="33"/>
      <c r="J21" s="33"/>
      <c r="K21" s="33"/>
    </row>
    <row r="22" spans="1:12" x14ac:dyDescent="0.25">
      <c r="A22" s="41" t="s">
        <v>289</v>
      </c>
      <c r="B22" s="44">
        <f>B20</f>
        <v>0</v>
      </c>
      <c r="C22" s="44">
        <f>B22+C20</f>
        <v>0</v>
      </c>
      <c r="D22" s="44">
        <f t="shared" ref="D22:K22" si="4">C22+D20</f>
        <v>0</v>
      </c>
      <c r="E22" s="44">
        <f t="shared" si="4"/>
        <v>0</v>
      </c>
      <c r="F22" s="44">
        <f t="shared" si="4"/>
        <v>0</v>
      </c>
      <c r="G22" s="44">
        <f t="shared" si="4"/>
        <v>0</v>
      </c>
      <c r="H22" s="44">
        <f t="shared" si="4"/>
        <v>0</v>
      </c>
      <c r="I22" s="44">
        <f t="shared" si="4"/>
        <v>0</v>
      </c>
      <c r="J22" s="44">
        <f t="shared" si="4"/>
        <v>0</v>
      </c>
      <c r="K22" s="44">
        <f t="shared" si="4"/>
        <v>0</v>
      </c>
    </row>
    <row r="44" spans="1:12" ht="13" x14ac:dyDescent="0.3">
      <c r="A44" s="7" t="s">
        <v>45</v>
      </c>
    </row>
    <row r="46" spans="1:12" ht="29.5" customHeight="1" thickBot="1" x14ac:dyDescent="0.3">
      <c r="A46" s="46" t="s">
        <v>1</v>
      </c>
      <c r="B46" s="49">
        <v>1</v>
      </c>
      <c r="C46" s="46">
        <v>2</v>
      </c>
      <c r="D46" s="46">
        <v>3</v>
      </c>
      <c r="E46" s="46">
        <v>4</v>
      </c>
      <c r="F46" s="46">
        <v>5</v>
      </c>
      <c r="G46" s="46">
        <v>6</v>
      </c>
      <c r="H46" s="46">
        <v>7</v>
      </c>
      <c r="I46" s="46">
        <v>8</v>
      </c>
      <c r="J46" s="46">
        <v>9</v>
      </c>
      <c r="K46" s="46">
        <v>10</v>
      </c>
      <c r="L46" s="49" t="s">
        <v>5</v>
      </c>
    </row>
    <row r="47" spans="1:12" ht="13" thickBot="1" x14ac:dyDescent="0.3">
      <c r="A47" s="47" t="s">
        <v>42</v>
      </c>
      <c r="B47" s="42">
        <f>B12</f>
        <v>0</v>
      </c>
      <c r="C47" s="42">
        <f t="shared" ref="C47:K47" si="5">C12</f>
        <v>0</v>
      </c>
      <c r="D47" s="42">
        <f t="shared" si="5"/>
        <v>0</v>
      </c>
      <c r="E47" s="42">
        <f t="shared" si="5"/>
        <v>0</v>
      </c>
      <c r="F47" s="42">
        <f t="shared" si="5"/>
        <v>0</v>
      </c>
      <c r="G47" s="42">
        <f t="shared" si="5"/>
        <v>0</v>
      </c>
      <c r="H47" s="42">
        <f t="shared" si="5"/>
        <v>0</v>
      </c>
      <c r="I47" s="42">
        <f t="shared" si="5"/>
        <v>0</v>
      </c>
      <c r="J47" s="42">
        <f t="shared" si="5"/>
        <v>0</v>
      </c>
      <c r="K47" s="42">
        <f t="shared" si="5"/>
        <v>0</v>
      </c>
      <c r="L47" s="4">
        <f t="shared" ref="L47:L53" si="6">SUM(B47:K47)</f>
        <v>0</v>
      </c>
    </row>
    <row r="48" spans="1:12" ht="13" thickBot="1" x14ac:dyDescent="0.3">
      <c r="A48" s="47" t="s">
        <v>6</v>
      </c>
      <c r="B48" s="213">
        <f t="shared" ref="B48:K48" si="7">B13</f>
        <v>0</v>
      </c>
      <c r="C48" s="213">
        <f t="shared" si="7"/>
        <v>0</v>
      </c>
      <c r="D48" s="213">
        <f t="shared" si="7"/>
        <v>0</v>
      </c>
      <c r="E48" s="213">
        <f t="shared" si="7"/>
        <v>0</v>
      </c>
      <c r="F48" s="213">
        <f t="shared" si="7"/>
        <v>0</v>
      </c>
      <c r="G48" s="213">
        <f t="shared" si="7"/>
        <v>0</v>
      </c>
      <c r="H48" s="213">
        <f t="shared" si="7"/>
        <v>0</v>
      </c>
      <c r="I48" s="213">
        <f t="shared" si="7"/>
        <v>0</v>
      </c>
      <c r="J48" s="213">
        <f t="shared" si="7"/>
        <v>0</v>
      </c>
      <c r="K48" s="213">
        <f t="shared" si="7"/>
        <v>0</v>
      </c>
      <c r="L48" s="214">
        <f t="shared" si="6"/>
        <v>0</v>
      </c>
    </row>
    <row r="49" spans="1:12" ht="13.5" thickBot="1" x14ac:dyDescent="0.35">
      <c r="A49" s="45" t="s">
        <v>5</v>
      </c>
      <c r="B49" s="5">
        <f>SUM(B47:B48)</f>
        <v>0</v>
      </c>
      <c r="C49" s="5">
        <f t="shared" ref="C49:K49" si="8">SUM(C47:C48)</f>
        <v>0</v>
      </c>
      <c r="D49" s="5">
        <f t="shared" si="8"/>
        <v>0</v>
      </c>
      <c r="E49" s="5">
        <f t="shared" si="8"/>
        <v>0</v>
      </c>
      <c r="F49" s="5">
        <f t="shared" si="8"/>
        <v>0</v>
      </c>
      <c r="G49" s="5">
        <f t="shared" si="8"/>
        <v>0</v>
      </c>
      <c r="H49" s="5">
        <f t="shared" si="8"/>
        <v>0</v>
      </c>
      <c r="I49" s="5">
        <f t="shared" si="8"/>
        <v>0</v>
      </c>
      <c r="J49" s="5">
        <f t="shared" si="8"/>
        <v>0</v>
      </c>
      <c r="K49" s="5">
        <f t="shared" si="8"/>
        <v>0</v>
      </c>
      <c r="L49" s="212">
        <f t="shared" si="6"/>
        <v>0</v>
      </c>
    </row>
    <row r="50" spans="1:12" ht="13" thickBot="1" x14ac:dyDescent="0.3">
      <c r="A50" s="47" t="s">
        <v>290</v>
      </c>
      <c r="B50" s="42">
        <f t="shared" ref="B50:K50" si="9">B15</f>
        <v>0</v>
      </c>
      <c r="C50" s="42">
        <f t="shared" si="9"/>
        <v>0</v>
      </c>
      <c r="D50" s="42">
        <f t="shared" si="9"/>
        <v>0</v>
      </c>
      <c r="E50" s="42">
        <f t="shared" si="9"/>
        <v>0</v>
      </c>
      <c r="F50" s="42">
        <f t="shared" si="9"/>
        <v>0</v>
      </c>
      <c r="G50" s="42">
        <f t="shared" si="9"/>
        <v>0</v>
      </c>
      <c r="H50" s="42">
        <f t="shared" si="9"/>
        <v>0</v>
      </c>
      <c r="I50" s="42">
        <f t="shared" si="9"/>
        <v>0</v>
      </c>
      <c r="J50" s="42">
        <f t="shared" si="9"/>
        <v>0</v>
      </c>
      <c r="K50" s="42">
        <f t="shared" si="9"/>
        <v>0</v>
      </c>
      <c r="L50" s="4">
        <f t="shared" si="6"/>
        <v>0</v>
      </c>
    </row>
    <row r="51" spans="1:12" ht="13" thickBot="1" x14ac:dyDescent="0.3">
      <c r="A51" s="47" t="s">
        <v>82</v>
      </c>
      <c r="B51" s="42">
        <f>SUM('3.4 Hyödyt yhteenveto'!C77:C79)</f>
        <v>0</v>
      </c>
      <c r="C51" s="42">
        <f>SUM('3.4 Hyödyt yhteenveto'!D77:D79)</f>
        <v>0</v>
      </c>
      <c r="D51" s="42">
        <f>SUM('3.4 Hyödyt yhteenveto'!E77:E79)</f>
        <v>0</v>
      </c>
      <c r="E51" s="42">
        <f>SUM('3.4 Hyödyt yhteenveto'!F77:F79)</f>
        <v>0</v>
      </c>
      <c r="F51" s="42">
        <f>SUM('3.4 Hyödyt yhteenveto'!G77:G79)</f>
        <v>0</v>
      </c>
      <c r="G51" s="42">
        <f>SUM('3.4 Hyödyt yhteenveto'!H77:H79)</f>
        <v>0</v>
      </c>
      <c r="H51" s="42">
        <f>SUM('3.4 Hyödyt yhteenveto'!I77:I79)</f>
        <v>0</v>
      </c>
      <c r="I51" s="42">
        <f>SUM('3.4 Hyödyt yhteenveto'!J77:J79)</f>
        <v>0</v>
      </c>
      <c r="J51" s="42">
        <f>SUM('3.4 Hyödyt yhteenveto'!K77:K79)</f>
        <v>0</v>
      </c>
      <c r="K51" s="42">
        <f>SUM('3.4 Hyödyt yhteenveto'!L77:L79)</f>
        <v>0</v>
      </c>
      <c r="L51" s="4">
        <f t="shared" si="6"/>
        <v>0</v>
      </c>
    </row>
    <row r="52" spans="1:12" ht="13" thickBot="1" x14ac:dyDescent="0.3">
      <c r="A52" s="48" t="s">
        <v>83</v>
      </c>
      <c r="B52" s="43">
        <f>SUM('3.4 Hyödyt yhteenveto'!C80:C83)</f>
        <v>0</v>
      </c>
      <c r="C52" s="43">
        <f>SUM('3.4 Hyödyt yhteenveto'!D80:D83)</f>
        <v>0</v>
      </c>
      <c r="D52" s="43">
        <f>SUM('3.4 Hyödyt yhteenveto'!E80:E83)</f>
        <v>0</v>
      </c>
      <c r="E52" s="43">
        <f>SUM('3.4 Hyödyt yhteenveto'!F80:F83)</f>
        <v>0</v>
      </c>
      <c r="F52" s="43">
        <f>SUM('3.4 Hyödyt yhteenveto'!G80:G83)</f>
        <v>0</v>
      </c>
      <c r="G52" s="43">
        <f>SUM('3.4 Hyödyt yhteenveto'!H80:H83)</f>
        <v>0</v>
      </c>
      <c r="H52" s="43">
        <f>SUM('3.4 Hyödyt yhteenveto'!I80:I83)</f>
        <v>0</v>
      </c>
      <c r="I52" s="43">
        <f>SUM('3.4 Hyödyt yhteenveto'!J80:J83)</f>
        <v>0</v>
      </c>
      <c r="J52" s="43">
        <f>SUM('3.4 Hyödyt yhteenveto'!K80:K83)</f>
        <v>0</v>
      </c>
      <c r="K52" s="43">
        <f>SUM('3.4 Hyödyt yhteenveto'!L80:L83)</f>
        <v>0</v>
      </c>
      <c r="L52" s="4">
        <f t="shared" si="6"/>
        <v>0</v>
      </c>
    </row>
    <row r="53" spans="1:12" ht="13.5" thickBot="1" x14ac:dyDescent="0.35">
      <c r="A53" s="45" t="s">
        <v>5</v>
      </c>
      <c r="B53" s="36">
        <f>SUM(B50:B52)</f>
        <v>0</v>
      </c>
      <c r="C53" s="36">
        <f t="shared" ref="C53:K53" si="10">SUM(C50:C52)</f>
        <v>0</v>
      </c>
      <c r="D53" s="36">
        <f t="shared" si="10"/>
        <v>0</v>
      </c>
      <c r="E53" s="36">
        <f t="shared" si="10"/>
        <v>0</v>
      </c>
      <c r="F53" s="36">
        <f t="shared" si="10"/>
        <v>0</v>
      </c>
      <c r="G53" s="36">
        <f t="shared" si="10"/>
        <v>0</v>
      </c>
      <c r="H53" s="36">
        <f t="shared" si="10"/>
        <v>0</v>
      </c>
      <c r="I53" s="36">
        <f t="shared" si="10"/>
        <v>0</v>
      </c>
      <c r="J53" s="36">
        <f t="shared" si="10"/>
        <v>0</v>
      </c>
      <c r="K53" s="36">
        <f t="shared" si="10"/>
        <v>0</v>
      </c>
      <c r="L53" s="65">
        <f t="shared" si="6"/>
        <v>0</v>
      </c>
    </row>
    <row r="55" spans="1:12" x14ac:dyDescent="0.25">
      <c r="A55" s="41" t="s">
        <v>288</v>
      </c>
      <c r="B55" s="44">
        <f>B49+B53</f>
        <v>0</v>
      </c>
      <c r="C55" s="44">
        <f t="shared" ref="C55:K55" si="11">C49+C53</f>
        <v>0</v>
      </c>
      <c r="D55" s="44">
        <f t="shared" si="11"/>
        <v>0</v>
      </c>
      <c r="E55" s="44">
        <f t="shared" si="11"/>
        <v>0</v>
      </c>
      <c r="F55" s="44">
        <f t="shared" si="11"/>
        <v>0</v>
      </c>
      <c r="G55" s="44">
        <f t="shared" si="11"/>
        <v>0</v>
      </c>
      <c r="H55" s="44">
        <f t="shared" si="11"/>
        <v>0</v>
      </c>
      <c r="I55" s="44">
        <f t="shared" si="11"/>
        <v>0</v>
      </c>
      <c r="J55" s="44">
        <f t="shared" si="11"/>
        <v>0</v>
      </c>
      <c r="K55" s="44">
        <f t="shared" si="11"/>
        <v>0</v>
      </c>
    </row>
    <row r="56" spans="1:12" x14ac:dyDescent="0.25">
      <c r="B56" s="33"/>
      <c r="C56" s="33"/>
      <c r="D56" s="33"/>
      <c r="E56" s="33"/>
      <c r="F56" s="33"/>
      <c r="G56" s="33"/>
      <c r="H56" s="33"/>
      <c r="I56" s="33"/>
      <c r="J56" s="33"/>
      <c r="K56" s="33"/>
    </row>
    <row r="57" spans="1:12" x14ac:dyDescent="0.25">
      <c r="A57" s="41" t="s">
        <v>289</v>
      </c>
      <c r="B57" s="44">
        <f>B55</f>
        <v>0</v>
      </c>
      <c r="C57" s="44">
        <f t="shared" ref="C57:K57" si="12">B57+C55</f>
        <v>0</v>
      </c>
      <c r="D57" s="44">
        <f t="shared" si="12"/>
        <v>0</v>
      </c>
      <c r="E57" s="44">
        <f t="shared" si="12"/>
        <v>0</v>
      </c>
      <c r="F57" s="44">
        <f t="shared" si="12"/>
        <v>0</v>
      </c>
      <c r="G57" s="44">
        <f t="shared" si="12"/>
        <v>0</v>
      </c>
      <c r="H57" s="44">
        <f t="shared" si="12"/>
        <v>0</v>
      </c>
      <c r="I57" s="44">
        <f t="shared" si="12"/>
        <v>0</v>
      </c>
      <c r="J57" s="44">
        <f t="shared" si="12"/>
        <v>0</v>
      </c>
      <c r="K57" s="44">
        <f t="shared" si="12"/>
        <v>0</v>
      </c>
    </row>
    <row r="77" spans="1:1" ht="13" x14ac:dyDescent="0.3">
      <c r="A77" s="7" t="s">
        <v>46</v>
      </c>
    </row>
  </sheetData>
  <sheetProtection sheet="1" objects="1" scenarios="1"/>
  <mergeCells count="1">
    <mergeCell ref="E6:J7"/>
  </mergeCells>
  <pageMargins left="0.75" right="0.75" top="1" bottom="1" header="0.5" footer="0.5"/>
  <pageSetup paperSize="9" orientation="portrait" verticalDpi="0"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B050"/>
  </sheetPr>
  <dimension ref="A1:L77"/>
  <sheetViews>
    <sheetView zoomScaleNormal="100" workbookViewId="0"/>
  </sheetViews>
  <sheetFormatPr defaultColWidth="8.81640625" defaultRowHeight="12.5" x14ac:dyDescent="0.25"/>
  <cols>
    <col min="1" max="1" width="37" style="61" customWidth="1"/>
    <col min="2" max="2" width="16.7265625" style="61" customWidth="1"/>
    <col min="3" max="3" width="15" style="61" customWidth="1"/>
    <col min="4" max="4" width="15.7265625" style="61" customWidth="1"/>
    <col min="5" max="5" width="15.453125" style="61" customWidth="1"/>
    <col min="6" max="6" width="15.54296875" style="61" customWidth="1"/>
    <col min="7" max="8" width="14.7265625" style="61" customWidth="1"/>
    <col min="9" max="9" width="15.54296875" style="61" customWidth="1"/>
    <col min="10" max="10" width="16.453125" style="61" customWidth="1"/>
    <col min="11" max="11" width="14.453125" style="61" customWidth="1"/>
    <col min="12" max="12" width="17.26953125" style="61" customWidth="1"/>
    <col min="13" max="16384" width="8.81640625" style="61"/>
  </cols>
  <sheetData>
    <row r="1" spans="1:12" s="74" customFormat="1" ht="18.5" x14ac:dyDescent="0.45">
      <c r="A1" s="74" t="s">
        <v>295</v>
      </c>
    </row>
    <row r="2" spans="1:12" s="25" customFormat="1" ht="3.65" customHeight="1" x14ac:dyDescent="0.4">
      <c r="A2" s="22"/>
      <c r="B2" s="23"/>
      <c r="C2" s="24"/>
      <c r="D2" s="24"/>
      <c r="E2" s="24"/>
      <c r="F2" s="24"/>
      <c r="G2" s="24"/>
    </row>
    <row r="4" spans="1:12" ht="14" x14ac:dyDescent="0.3">
      <c r="A4" s="73"/>
      <c r="B4" s="72"/>
      <c r="C4" s="72"/>
      <c r="D4" s="72"/>
      <c r="E4" s="72"/>
      <c r="F4" s="72"/>
      <c r="G4" s="72"/>
      <c r="H4" s="72"/>
      <c r="I4" s="72"/>
      <c r="J4" s="72"/>
      <c r="K4" s="72"/>
      <c r="L4" s="72"/>
    </row>
    <row r="6" spans="1:12" ht="13" x14ac:dyDescent="0.3">
      <c r="A6" s="86" t="s">
        <v>184</v>
      </c>
      <c r="B6" s="87" t="s">
        <v>298</v>
      </c>
      <c r="C6" s="88"/>
      <c r="D6" s="86" t="s">
        <v>93</v>
      </c>
      <c r="E6" s="242">
        <f>'3.1 Järjestelmien nykykulut'!B47</f>
        <v>0</v>
      </c>
      <c r="F6" s="243"/>
      <c r="G6" s="243"/>
      <c r="H6" s="243"/>
      <c r="I6" s="243"/>
      <c r="J6" s="244"/>
    </row>
    <row r="7" spans="1:12" x14ac:dyDescent="0.25">
      <c r="A7" s="88"/>
      <c r="B7" s="89"/>
      <c r="C7" s="88"/>
      <c r="D7" s="88"/>
      <c r="E7" s="245"/>
      <c r="F7" s="246"/>
      <c r="G7" s="246"/>
      <c r="H7" s="246"/>
      <c r="I7" s="246"/>
      <c r="J7" s="247"/>
    </row>
    <row r="9" spans="1:12" ht="13" x14ac:dyDescent="0.3">
      <c r="A9" s="7" t="s">
        <v>44</v>
      </c>
    </row>
    <row r="11" spans="1:12" ht="30" customHeight="1" thickBot="1" x14ac:dyDescent="0.3">
      <c r="A11" s="90" t="s">
        <v>1</v>
      </c>
      <c r="B11" s="49">
        <v>1</v>
      </c>
      <c r="C11" s="46">
        <v>2</v>
      </c>
      <c r="D11" s="46">
        <v>3</v>
      </c>
      <c r="E11" s="46">
        <v>4</v>
      </c>
      <c r="F11" s="46">
        <v>5</v>
      </c>
      <c r="G11" s="46">
        <v>6</v>
      </c>
      <c r="H11" s="46">
        <v>7</v>
      </c>
      <c r="I11" s="46">
        <v>8</v>
      </c>
      <c r="J11" s="46">
        <v>9</v>
      </c>
      <c r="K11" s="46">
        <v>10</v>
      </c>
      <c r="L11" s="49" t="s">
        <v>5</v>
      </c>
    </row>
    <row r="12" spans="1:12" ht="13" thickBot="1" x14ac:dyDescent="0.3">
      <c r="A12" s="47" t="s">
        <v>42</v>
      </c>
      <c r="B12" s="42">
        <f>-SUM('3.3 Muutoksen ja uudet kust.'!D55:D58)</f>
        <v>0</v>
      </c>
      <c r="C12" s="42">
        <f>-SUM('3.3 Muutoksen ja uudet kust.'!E55:E58)</f>
        <v>0</v>
      </c>
      <c r="D12" s="42">
        <f>-SUM('3.3 Muutoksen ja uudet kust.'!F55:F58)</f>
        <v>0</v>
      </c>
      <c r="E12" s="42">
        <f>-SUM('3.3 Muutoksen ja uudet kust.'!G55:G58)</f>
        <v>0</v>
      </c>
      <c r="F12" s="42">
        <f>-SUM('3.3 Muutoksen ja uudet kust.'!H55:H58)</f>
        <v>0</v>
      </c>
      <c r="G12" s="42">
        <f>-SUM('3.3 Muutoksen ja uudet kust.'!I55:I58)</f>
        <v>0</v>
      </c>
      <c r="H12" s="42">
        <f>-SUM('3.3 Muutoksen ja uudet kust.'!J55:J58)</f>
        <v>0</v>
      </c>
      <c r="I12" s="42">
        <f>-SUM('3.3 Muutoksen ja uudet kust.'!K55:K58)</f>
        <v>0</v>
      </c>
      <c r="J12" s="42">
        <f>-SUM('3.3 Muutoksen ja uudet kust.'!L55:L58)</f>
        <v>0</v>
      </c>
      <c r="K12" s="42">
        <f>-SUM('3.3 Muutoksen ja uudet kust.'!M55:M58)</f>
        <v>0</v>
      </c>
      <c r="L12" s="4">
        <f t="shared" ref="L12:L18" si="0">SUM(B12:K12)</f>
        <v>0</v>
      </c>
    </row>
    <row r="13" spans="1:12" ht="13" thickBot="1" x14ac:dyDescent="0.3">
      <c r="A13" s="47" t="s">
        <v>6</v>
      </c>
      <c r="B13" s="213">
        <f>-SUM('3.3 Muutoksen ja uudet kust.'!D59:D63)</f>
        <v>0</v>
      </c>
      <c r="C13" s="213">
        <f>-SUM('3.3 Muutoksen ja uudet kust.'!E59:E63)</f>
        <v>0</v>
      </c>
      <c r="D13" s="213">
        <f>-SUM('3.3 Muutoksen ja uudet kust.'!F59:F63)</f>
        <v>0</v>
      </c>
      <c r="E13" s="213">
        <f>-SUM('3.3 Muutoksen ja uudet kust.'!G59:G63)</f>
        <v>0</v>
      </c>
      <c r="F13" s="213">
        <f>-SUM('3.3 Muutoksen ja uudet kust.'!H59:H63)</f>
        <v>0</v>
      </c>
      <c r="G13" s="213">
        <f>-SUM('3.3 Muutoksen ja uudet kust.'!I59:I63)</f>
        <v>0</v>
      </c>
      <c r="H13" s="213">
        <f>-SUM('3.3 Muutoksen ja uudet kust.'!J59:J63)</f>
        <v>0</v>
      </c>
      <c r="I13" s="213">
        <f>-SUM('3.3 Muutoksen ja uudet kust.'!K59:K63)</f>
        <v>0</v>
      </c>
      <c r="J13" s="213">
        <f>-SUM('3.3 Muutoksen ja uudet kust.'!L59:L63)</f>
        <v>0</v>
      </c>
      <c r="K13" s="213">
        <f>-SUM('3.3 Muutoksen ja uudet kust.'!M59:M63)</f>
        <v>0</v>
      </c>
      <c r="L13" s="214">
        <f t="shared" si="0"/>
        <v>0</v>
      </c>
    </row>
    <row r="14" spans="1:12" ht="13.5" thickBot="1" x14ac:dyDescent="0.35">
      <c r="A14" s="45" t="s">
        <v>5</v>
      </c>
      <c r="B14" s="5">
        <f>SUM(B12:B13)</f>
        <v>0</v>
      </c>
      <c r="C14" s="5">
        <f t="shared" ref="C14:K14" si="1">SUM(C12:C13)</f>
        <v>0</v>
      </c>
      <c r="D14" s="5">
        <f t="shared" si="1"/>
        <v>0</v>
      </c>
      <c r="E14" s="5">
        <f t="shared" si="1"/>
        <v>0</v>
      </c>
      <c r="F14" s="5">
        <f t="shared" si="1"/>
        <v>0</v>
      </c>
      <c r="G14" s="5">
        <f t="shared" si="1"/>
        <v>0</v>
      </c>
      <c r="H14" s="5">
        <f t="shared" si="1"/>
        <v>0</v>
      </c>
      <c r="I14" s="5">
        <f t="shared" si="1"/>
        <v>0</v>
      </c>
      <c r="J14" s="5">
        <f t="shared" si="1"/>
        <v>0</v>
      </c>
      <c r="K14" s="5">
        <f t="shared" si="1"/>
        <v>0</v>
      </c>
      <c r="L14" s="212">
        <f t="shared" si="0"/>
        <v>0</v>
      </c>
    </row>
    <row r="15" spans="1:12" ht="13" thickBot="1" x14ac:dyDescent="0.3">
      <c r="A15" s="47" t="s">
        <v>290</v>
      </c>
      <c r="B15" s="42">
        <f>'3.2 Nykykulut aikajana'!B63</f>
        <v>0</v>
      </c>
      <c r="C15" s="42">
        <f>'3.2 Nykykulut aikajana'!C63</f>
        <v>0</v>
      </c>
      <c r="D15" s="42">
        <f>'3.2 Nykykulut aikajana'!D63</f>
        <v>0</v>
      </c>
      <c r="E15" s="42">
        <f>'3.2 Nykykulut aikajana'!E63</f>
        <v>0</v>
      </c>
      <c r="F15" s="42">
        <f>'3.2 Nykykulut aikajana'!F63</f>
        <v>0</v>
      </c>
      <c r="G15" s="42">
        <f>'3.2 Nykykulut aikajana'!G63</f>
        <v>0</v>
      </c>
      <c r="H15" s="42">
        <f>'3.2 Nykykulut aikajana'!H63</f>
        <v>0</v>
      </c>
      <c r="I15" s="42">
        <f>'3.2 Nykykulut aikajana'!I63</f>
        <v>0</v>
      </c>
      <c r="J15" s="42">
        <f>'3.2 Nykykulut aikajana'!J63</f>
        <v>0</v>
      </c>
      <c r="K15" s="42">
        <f>'3.2 Nykykulut aikajana'!K63</f>
        <v>0</v>
      </c>
      <c r="L15" s="4">
        <f t="shared" si="0"/>
        <v>0</v>
      </c>
    </row>
    <row r="16" spans="1:12" ht="13" thickBot="1" x14ac:dyDescent="0.3">
      <c r="A16" s="47" t="s">
        <v>82</v>
      </c>
      <c r="B16" s="42">
        <f>SUM('3.4 Hyödyt yhteenveto'!C92:C94)</f>
        <v>0</v>
      </c>
      <c r="C16" s="42">
        <f>SUM('3.4 Hyödyt yhteenveto'!D92:D94)</f>
        <v>0</v>
      </c>
      <c r="D16" s="42">
        <f>SUM('3.4 Hyödyt yhteenveto'!E92:E94)</f>
        <v>0</v>
      </c>
      <c r="E16" s="42">
        <f>SUM('3.4 Hyödyt yhteenveto'!F92:F94)</f>
        <v>0</v>
      </c>
      <c r="F16" s="42">
        <f>SUM('3.4 Hyödyt yhteenveto'!G92:G94)</f>
        <v>0</v>
      </c>
      <c r="G16" s="42">
        <f>SUM('3.4 Hyödyt yhteenveto'!H92:H94)</f>
        <v>0</v>
      </c>
      <c r="H16" s="42">
        <f>SUM('3.4 Hyödyt yhteenveto'!I92:I94)</f>
        <v>0</v>
      </c>
      <c r="I16" s="42">
        <f>SUM('3.4 Hyödyt yhteenveto'!J92:J94)</f>
        <v>0</v>
      </c>
      <c r="J16" s="42">
        <f>SUM('3.4 Hyödyt yhteenveto'!K92:K94)</f>
        <v>0</v>
      </c>
      <c r="K16" s="42">
        <f>SUM('3.4 Hyödyt yhteenveto'!L92:L94)</f>
        <v>0</v>
      </c>
      <c r="L16" s="4">
        <f t="shared" si="0"/>
        <v>0</v>
      </c>
    </row>
    <row r="17" spans="1:12" ht="13" thickBot="1" x14ac:dyDescent="0.3">
      <c r="A17" s="48" t="s">
        <v>83</v>
      </c>
      <c r="B17" s="43">
        <f>SUM('3.4 Hyödyt yhteenveto'!C95:C98)</f>
        <v>0</v>
      </c>
      <c r="C17" s="43">
        <f>SUM('3.4 Hyödyt yhteenveto'!D95:D98)</f>
        <v>0</v>
      </c>
      <c r="D17" s="43">
        <f>SUM('3.4 Hyödyt yhteenveto'!E95:E98)</f>
        <v>0</v>
      </c>
      <c r="E17" s="43">
        <f>SUM('3.4 Hyödyt yhteenveto'!F95:F98)</f>
        <v>0</v>
      </c>
      <c r="F17" s="43">
        <f>SUM('3.4 Hyödyt yhteenveto'!G95:G98)</f>
        <v>0</v>
      </c>
      <c r="G17" s="43">
        <f>SUM('3.4 Hyödyt yhteenveto'!H95:H98)</f>
        <v>0</v>
      </c>
      <c r="H17" s="43">
        <f>SUM('3.4 Hyödyt yhteenveto'!I95:I98)</f>
        <v>0</v>
      </c>
      <c r="I17" s="43">
        <f>SUM('3.4 Hyödyt yhteenveto'!J95:J98)</f>
        <v>0</v>
      </c>
      <c r="J17" s="43">
        <f>SUM('3.4 Hyödyt yhteenveto'!K95:K98)</f>
        <v>0</v>
      </c>
      <c r="K17" s="43">
        <f>SUM('3.4 Hyödyt yhteenveto'!L95:L98)</f>
        <v>0</v>
      </c>
      <c r="L17" s="4">
        <f t="shared" si="0"/>
        <v>0</v>
      </c>
    </row>
    <row r="18" spans="1:12" ht="13.5" thickBot="1" x14ac:dyDescent="0.35">
      <c r="A18" s="45" t="s">
        <v>5</v>
      </c>
      <c r="B18" s="36">
        <f>SUM(B15:B17)</f>
        <v>0</v>
      </c>
      <c r="C18" s="36">
        <f t="shared" ref="C18:K18" si="2">SUM(C15:C17)</f>
        <v>0</v>
      </c>
      <c r="D18" s="36">
        <f t="shared" si="2"/>
        <v>0</v>
      </c>
      <c r="E18" s="36">
        <f t="shared" si="2"/>
        <v>0</v>
      </c>
      <c r="F18" s="36">
        <f t="shared" si="2"/>
        <v>0</v>
      </c>
      <c r="G18" s="36">
        <f t="shared" si="2"/>
        <v>0</v>
      </c>
      <c r="H18" s="36">
        <f t="shared" si="2"/>
        <v>0</v>
      </c>
      <c r="I18" s="36">
        <f t="shared" si="2"/>
        <v>0</v>
      </c>
      <c r="J18" s="36">
        <f t="shared" si="2"/>
        <v>0</v>
      </c>
      <c r="K18" s="36">
        <f t="shared" si="2"/>
        <v>0</v>
      </c>
      <c r="L18" s="65">
        <f t="shared" si="0"/>
        <v>0</v>
      </c>
    </row>
    <row r="20" spans="1:12" x14ac:dyDescent="0.25">
      <c r="A20" s="41" t="s">
        <v>288</v>
      </c>
      <c r="B20" s="44">
        <f>B14+B18</f>
        <v>0</v>
      </c>
      <c r="C20" s="44">
        <f t="shared" ref="C20:K20" si="3">C14+C18</f>
        <v>0</v>
      </c>
      <c r="D20" s="44">
        <f t="shared" si="3"/>
        <v>0</v>
      </c>
      <c r="E20" s="44">
        <f t="shared" si="3"/>
        <v>0</v>
      </c>
      <c r="F20" s="44">
        <f t="shared" si="3"/>
        <v>0</v>
      </c>
      <c r="G20" s="44">
        <f t="shared" si="3"/>
        <v>0</v>
      </c>
      <c r="H20" s="44">
        <f t="shared" si="3"/>
        <v>0</v>
      </c>
      <c r="I20" s="44">
        <f t="shared" si="3"/>
        <v>0</v>
      </c>
      <c r="J20" s="44">
        <f t="shared" si="3"/>
        <v>0</v>
      </c>
      <c r="K20" s="44">
        <f t="shared" si="3"/>
        <v>0</v>
      </c>
    </row>
    <row r="21" spans="1:12" x14ac:dyDescent="0.25">
      <c r="B21" s="33"/>
      <c r="C21" s="33"/>
      <c r="D21" s="33"/>
      <c r="E21" s="33"/>
      <c r="F21" s="33"/>
      <c r="G21" s="33"/>
      <c r="H21" s="33"/>
      <c r="I21" s="33"/>
      <c r="J21" s="33"/>
      <c r="K21" s="33"/>
    </row>
    <row r="22" spans="1:12" x14ac:dyDescent="0.25">
      <c r="A22" s="41" t="s">
        <v>289</v>
      </c>
      <c r="B22" s="44">
        <f>B20</f>
        <v>0</v>
      </c>
      <c r="C22" s="44">
        <f>B22+C20</f>
        <v>0</v>
      </c>
      <c r="D22" s="44">
        <f t="shared" ref="D22:K22" si="4">C22+D20</f>
        <v>0</v>
      </c>
      <c r="E22" s="44">
        <f t="shared" si="4"/>
        <v>0</v>
      </c>
      <c r="F22" s="44">
        <f t="shared" si="4"/>
        <v>0</v>
      </c>
      <c r="G22" s="44">
        <f t="shared" si="4"/>
        <v>0</v>
      </c>
      <c r="H22" s="44">
        <f t="shared" si="4"/>
        <v>0</v>
      </c>
      <c r="I22" s="44">
        <f t="shared" si="4"/>
        <v>0</v>
      </c>
      <c r="J22" s="44">
        <f t="shared" si="4"/>
        <v>0</v>
      </c>
      <c r="K22" s="44">
        <f t="shared" si="4"/>
        <v>0</v>
      </c>
    </row>
    <row r="44" spans="1:12" ht="13" x14ac:dyDescent="0.3">
      <c r="A44" s="7" t="s">
        <v>45</v>
      </c>
    </row>
    <row r="46" spans="1:12" ht="29.5" customHeight="1" thickBot="1" x14ac:dyDescent="0.3">
      <c r="A46" s="46" t="s">
        <v>1</v>
      </c>
      <c r="B46" s="49">
        <v>1</v>
      </c>
      <c r="C46" s="46">
        <v>2</v>
      </c>
      <c r="D46" s="46">
        <v>3</v>
      </c>
      <c r="E46" s="46">
        <v>4</v>
      </c>
      <c r="F46" s="46">
        <v>5</v>
      </c>
      <c r="G46" s="46">
        <v>6</v>
      </c>
      <c r="H46" s="46">
        <v>7</v>
      </c>
      <c r="I46" s="46">
        <v>8</v>
      </c>
      <c r="J46" s="46">
        <v>9</v>
      </c>
      <c r="K46" s="46">
        <v>10</v>
      </c>
      <c r="L46" s="49" t="s">
        <v>5</v>
      </c>
    </row>
    <row r="47" spans="1:12" ht="13" thickBot="1" x14ac:dyDescent="0.3">
      <c r="A47" s="47" t="s">
        <v>42</v>
      </c>
      <c r="B47" s="42">
        <f>B12</f>
        <v>0</v>
      </c>
      <c r="C47" s="42">
        <f t="shared" ref="C47:K47" si="5">C12</f>
        <v>0</v>
      </c>
      <c r="D47" s="42">
        <f t="shared" si="5"/>
        <v>0</v>
      </c>
      <c r="E47" s="42">
        <f t="shared" si="5"/>
        <v>0</v>
      </c>
      <c r="F47" s="42">
        <f t="shared" si="5"/>
        <v>0</v>
      </c>
      <c r="G47" s="42">
        <f t="shared" si="5"/>
        <v>0</v>
      </c>
      <c r="H47" s="42">
        <f t="shared" si="5"/>
        <v>0</v>
      </c>
      <c r="I47" s="42">
        <f t="shared" si="5"/>
        <v>0</v>
      </c>
      <c r="J47" s="42">
        <f t="shared" si="5"/>
        <v>0</v>
      </c>
      <c r="K47" s="42">
        <f t="shared" si="5"/>
        <v>0</v>
      </c>
      <c r="L47" s="4">
        <f t="shared" ref="L47:L53" si="6">SUM(B47:K47)</f>
        <v>0</v>
      </c>
    </row>
    <row r="48" spans="1:12" ht="13" thickBot="1" x14ac:dyDescent="0.3">
      <c r="A48" s="47" t="s">
        <v>6</v>
      </c>
      <c r="B48" s="213">
        <f t="shared" ref="B48:K48" si="7">B13</f>
        <v>0</v>
      </c>
      <c r="C48" s="213">
        <f t="shared" si="7"/>
        <v>0</v>
      </c>
      <c r="D48" s="213">
        <f t="shared" si="7"/>
        <v>0</v>
      </c>
      <c r="E48" s="213">
        <f t="shared" si="7"/>
        <v>0</v>
      </c>
      <c r="F48" s="213">
        <f t="shared" si="7"/>
        <v>0</v>
      </c>
      <c r="G48" s="213">
        <f t="shared" si="7"/>
        <v>0</v>
      </c>
      <c r="H48" s="213">
        <f t="shared" si="7"/>
        <v>0</v>
      </c>
      <c r="I48" s="213">
        <f t="shared" si="7"/>
        <v>0</v>
      </c>
      <c r="J48" s="213">
        <f t="shared" si="7"/>
        <v>0</v>
      </c>
      <c r="K48" s="213">
        <f t="shared" si="7"/>
        <v>0</v>
      </c>
      <c r="L48" s="214">
        <f t="shared" si="6"/>
        <v>0</v>
      </c>
    </row>
    <row r="49" spans="1:12" ht="13.5" thickBot="1" x14ac:dyDescent="0.35">
      <c r="A49" s="45" t="s">
        <v>5</v>
      </c>
      <c r="B49" s="5">
        <f>SUM(B47:B48)</f>
        <v>0</v>
      </c>
      <c r="C49" s="5">
        <f t="shared" ref="C49:K49" si="8">SUM(C47:C48)</f>
        <v>0</v>
      </c>
      <c r="D49" s="5">
        <f t="shared" si="8"/>
        <v>0</v>
      </c>
      <c r="E49" s="5">
        <f t="shared" si="8"/>
        <v>0</v>
      </c>
      <c r="F49" s="5">
        <f t="shared" si="8"/>
        <v>0</v>
      </c>
      <c r="G49" s="5">
        <f t="shared" si="8"/>
        <v>0</v>
      </c>
      <c r="H49" s="5">
        <f t="shared" si="8"/>
        <v>0</v>
      </c>
      <c r="I49" s="5">
        <f t="shared" si="8"/>
        <v>0</v>
      </c>
      <c r="J49" s="5">
        <f t="shared" si="8"/>
        <v>0</v>
      </c>
      <c r="K49" s="5">
        <f t="shared" si="8"/>
        <v>0</v>
      </c>
      <c r="L49" s="212">
        <f t="shared" si="6"/>
        <v>0</v>
      </c>
    </row>
    <row r="50" spans="1:12" ht="13" thickBot="1" x14ac:dyDescent="0.3">
      <c r="A50" s="47" t="s">
        <v>290</v>
      </c>
      <c r="B50" s="42">
        <f t="shared" ref="B50:K50" si="9">B15</f>
        <v>0</v>
      </c>
      <c r="C50" s="42">
        <f t="shared" si="9"/>
        <v>0</v>
      </c>
      <c r="D50" s="42">
        <f t="shared" si="9"/>
        <v>0</v>
      </c>
      <c r="E50" s="42">
        <f t="shared" si="9"/>
        <v>0</v>
      </c>
      <c r="F50" s="42">
        <f t="shared" si="9"/>
        <v>0</v>
      </c>
      <c r="G50" s="42">
        <f t="shared" si="9"/>
        <v>0</v>
      </c>
      <c r="H50" s="42">
        <f t="shared" si="9"/>
        <v>0</v>
      </c>
      <c r="I50" s="42">
        <f t="shared" si="9"/>
        <v>0</v>
      </c>
      <c r="J50" s="42">
        <f t="shared" si="9"/>
        <v>0</v>
      </c>
      <c r="K50" s="42">
        <f t="shared" si="9"/>
        <v>0</v>
      </c>
      <c r="L50" s="4">
        <f t="shared" si="6"/>
        <v>0</v>
      </c>
    </row>
    <row r="51" spans="1:12" ht="13" thickBot="1" x14ac:dyDescent="0.3">
      <c r="A51" s="47" t="s">
        <v>82</v>
      </c>
      <c r="B51" s="42">
        <f>SUM('3.4 Hyödyt yhteenveto'!C104:C106)</f>
        <v>0</v>
      </c>
      <c r="C51" s="42">
        <f>SUM('3.4 Hyödyt yhteenveto'!D104:D106)</f>
        <v>0</v>
      </c>
      <c r="D51" s="42">
        <f>SUM('3.4 Hyödyt yhteenveto'!E104:E106)</f>
        <v>0</v>
      </c>
      <c r="E51" s="42">
        <f>SUM('3.4 Hyödyt yhteenveto'!F104:F106)</f>
        <v>0</v>
      </c>
      <c r="F51" s="42">
        <f>SUM('3.4 Hyödyt yhteenveto'!G104:G106)</f>
        <v>0</v>
      </c>
      <c r="G51" s="42">
        <f>SUM('3.4 Hyödyt yhteenveto'!H104:H106)</f>
        <v>0</v>
      </c>
      <c r="H51" s="42">
        <f>SUM('3.4 Hyödyt yhteenveto'!I104:I106)</f>
        <v>0</v>
      </c>
      <c r="I51" s="42">
        <f>SUM('3.4 Hyödyt yhteenveto'!J104:J106)</f>
        <v>0</v>
      </c>
      <c r="J51" s="42">
        <f>SUM('3.4 Hyödyt yhteenveto'!K104:K106)</f>
        <v>0</v>
      </c>
      <c r="K51" s="42">
        <f>SUM('3.4 Hyödyt yhteenveto'!L104:L106)</f>
        <v>0</v>
      </c>
      <c r="L51" s="4">
        <f t="shared" si="6"/>
        <v>0</v>
      </c>
    </row>
    <row r="52" spans="1:12" ht="13" thickBot="1" x14ac:dyDescent="0.3">
      <c r="A52" s="48" t="s">
        <v>83</v>
      </c>
      <c r="B52" s="43">
        <f>SUM('3.4 Hyödyt yhteenveto'!C107:C110)</f>
        <v>0</v>
      </c>
      <c r="C52" s="43">
        <f>SUM('3.4 Hyödyt yhteenveto'!D107:D110)</f>
        <v>0</v>
      </c>
      <c r="D52" s="43">
        <f>SUM('3.4 Hyödyt yhteenveto'!E107:E110)</f>
        <v>0</v>
      </c>
      <c r="E52" s="43">
        <f>SUM('3.4 Hyödyt yhteenveto'!F107:F110)</f>
        <v>0</v>
      </c>
      <c r="F52" s="43">
        <f>SUM('3.4 Hyödyt yhteenveto'!G107:G110)</f>
        <v>0</v>
      </c>
      <c r="G52" s="43">
        <f>SUM('3.4 Hyödyt yhteenveto'!H107:H110)</f>
        <v>0</v>
      </c>
      <c r="H52" s="43">
        <f>SUM('3.4 Hyödyt yhteenveto'!I107:I110)</f>
        <v>0</v>
      </c>
      <c r="I52" s="43">
        <f>SUM('3.4 Hyödyt yhteenveto'!J107:J110)</f>
        <v>0</v>
      </c>
      <c r="J52" s="43">
        <f>SUM('3.4 Hyödyt yhteenveto'!K107:K110)</f>
        <v>0</v>
      </c>
      <c r="K52" s="43">
        <f>SUM('3.4 Hyödyt yhteenveto'!L107:L110)</f>
        <v>0</v>
      </c>
      <c r="L52" s="4">
        <f t="shared" si="6"/>
        <v>0</v>
      </c>
    </row>
    <row r="53" spans="1:12" ht="13.5" thickBot="1" x14ac:dyDescent="0.35">
      <c r="A53" s="45" t="s">
        <v>5</v>
      </c>
      <c r="B53" s="36">
        <f>SUM(B50:B52)</f>
        <v>0</v>
      </c>
      <c r="C53" s="36">
        <f t="shared" ref="C53:K53" si="10">SUM(C50:C52)</f>
        <v>0</v>
      </c>
      <c r="D53" s="36">
        <f t="shared" si="10"/>
        <v>0</v>
      </c>
      <c r="E53" s="36">
        <f t="shared" si="10"/>
        <v>0</v>
      </c>
      <c r="F53" s="36">
        <f t="shared" si="10"/>
        <v>0</v>
      </c>
      <c r="G53" s="36">
        <f t="shared" si="10"/>
        <v>0</v>
      </c>
      <c r="H53" s="36">
        <f t="shared" si="10"/>
        <v>0</v>
      </c>
      <c r="I53" s="36">
        <f t="shared" si="10"/>
        <v>0</v>
      </c>
      <c r="J53" s="36">
        <f t="shared" si="10"/>
        <v>0</v>
      </c>
      <c r="K53" s="36">
        <f t="shared" si="10"/>
        <v>0</v>
      </c>
      <c r="L53" s="65">
        <f t="shared" si="6"/>
        <v>0</v>
      </c>
    </row>
    <row r="55" spans="1:12" x14ac:dyDescent="0.25">
      <c r="A55" s="41" t="s">
        <v>288</v>
      </c>
      <c r="B55" s="44">
        <f>B49+B53</f>
        <v>0</v>
      </c>
      <c r="C55" s="44">
        <f t="shared" ref="C55:K55" si="11">C49+C53</f>
        <v>0</v>
      </c>
      <c r="D55" s="44">
        <f t="shared" si="11"/>
        <v>0</v>
      </c>
      <c r="E55" s="44">
        <f t="shared" si="11"/>
        <v>0</v>
      </c>
      <c r="F55" s="44">
        <f t="shared" si="11"/>
        <v>0</v>
      </c>
      <c r="G55" s="44">
        <f t="shared" si="11"/>
        <v>0</v>
      </c>
      <c r="H55" s="44">
        <f t="shared" si="11"/>
        <v>0</v>
      </c>
      <c r="I55" s="44">
        <f t="shared" si="11"/>
        <v>0</v>
      </c>
      <c r="J55" s="44">
        <f t="shared" si="11"/>
        <v>0</v>
      </c>
      <c r="K55" s="44">
        <f t="shared" si="11"/>
        <v>0</v>
      </c>
    </row>
    <row r="56" spans="1:12" x14ac:dyDescent="0.25">
      <c r="B56" s="33"/>
      <c r="C56" s="33"/>
      <c r="D56" s="33"/>
      <c r="E56" s="33"/>
      <c r="F56" s="33"/>
      <c r="G56" s="33"/>
      <c r="H56" s="33"/>
      <c r="I56" s="33"/>
      <c r="J56" s="33"/>
      <c r="K56" s="33"/>
    </row>
    <row r="57" spans="1:12" x14ac:dyDescent="0.25">
      <c r="A57" s="41" t="s">
        <v>289</v>
      </c>
      <c r="B57" s="44">
        <f>B55</f>
        <v>0</v>
      </c>
      <c r="C57" s="44">
        <f t="shared" ref="C57:K57" si="12">B57+C55</f>
        <v>0</v>
      </c>
      <c r="D57" s="44">
        <f t="shared" si="12"/>
        <v>0</v>
      </c>
      <c r="E57" s="44">
        <f t="shared" si="12"/>
        <v>0</v>
      </c>
      <c r="F57" s="44">
        <f t="shared" si="12"/>
        <v>0</v>
      </c>
      <c r="G57" s="44">
        <f t="shared" si="12"/>
        <v>0</v>
      </c>
      <c r="H57" s="44">
        <f t="shared" si="12"/>
        <v>0</v>
      </c>
      <c r="I57" s="44">
        <f t="shared" si="12"/>
        <v>0</v>
      </c>
      <c r="J57" s="44">
        <f t="shared" si="12"/>
        <v>0</v>
      </c>
      <c r="K57" s="44">
        <f t="shared" si="12"/>
        <v>0</v>
      </c>
    </row>
    <row r="77" spans="1:1" ht="13" x14ac:dyDescent="0.3">
      <c r="A77" s="7" t="s">
        <v>46</v>
      </c>
    </row>
  </sheetData>
  <sheetProtection sheet="1" objects="1" scenarios="1"/>
  <mergeCells count="1">
    <mergeCell ref="E6:J7"/>
  </mergeCells>
  <pageMargins left="0.75" right="0.75" top="1" bottom="1" header="0.5" footer="0.5"/>
  <pageSetup paperSize="9" orientation="portrait" verticalDpi="0"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B050"/>
  </sheetPr>
  <dimension ref="A1:L77"/>
  <sheetViews>
    <sheetView zoomScaleNormal="100" workbookViewId="0"/>
  </sheetViews>
  <sheetFormatPr defaultColWidth="8.81640625" defaultRowHeight="12.5" x14ac:dyDescent="0.25"/>
  <cols>
    <col min="1" max="1" width="37" style="61" customWidth="1"/>
    <col min="2" max="2" width="16.7265625" style="61" customWidth="1"/>
    <col min="3" max="3" width="15" style="61" customWidth="1"/>
    <col min="4" max="4" width="15.7265625" style="61" customWidth="1"/>
    <col min="5" max="5" width="15.453125" style="61" customWidth="1"/>
    <col min="6" max="6" width="15.54296875" style="61" customWidth="1"/>
    <col min="7" max="8" width="14.7265625" style="61" customWidth="1"/>
    <col min="9" max="9" width="15.54296875" style="61" customWidth="1"/>
    <col min="10" max="10" width="16.453125" style="61" customWidth="1"/>
    <col min="11" max="11" width="14.453125" style="61" customWidth="1"/>
    <col min="12" max="12" width="17.26953125" style="61" customWidth="1"/>
    <col min="13" max="16384" width="8.81640625" style="61"/>
  </cols>
  <sheetData>
    <row r="1" spans="1:12" s="74" customFormat="1" ht="18.5" x14ac:dyDescent="0.45">
      <c r="A1" s="74" t="s">
        <v>295</v>
      </c>
    </row>
    <row r="2" spans="1:12" s="25" customFormat="1" ht="3.65" customHeight="1" x14ac:dyDescent="0.4">
      <c r="A2" s="22"/>
      <c r="B2" s="23"/>
      <c r="C2" s="24"/>
      <c r="D2" s="24"/>
      <c r="E2" s="24"/>
      <c r="F2" s="24"/>
      <c r="G2" s="24"/>
    </row>
    <row r="4" spans="1:12" ht="14" x14ac:dyDescent="0.3">
      <c r="A4" s="73"/>
      <c r="B4" s="72"/>
      <c r="C4" s="72"/>
      <c r="D4" s="72"/>
      <c r="E4" s="72"/>
      <c r="F4" s="72"/>
      <c r="G4" s="72"/>
      <c r="H4" s="72"/>
      <c r="I4" s="72"/>
      <c r="J4" s="72"/>
      <c r="K4" s="72"/>
      <c r="L4" s="72"/>
    </row>
    <row r="6" spans="1:12" ht="13" x14ac:dyDescent="0.3">
      <c r="A6" s="86" t="s">
        <v>184</v>
      </c>
      <c r="B6" s="87" t="s">
        <v>299</v>
      </c>
      <c r="C6" s="88"/>
      <c r="D6" s="86" t="s">
        <v>93</v>
      </c>
      <c r="E6" s="242">
        <f>'3.1 Järjestelmien nykykulut'!B57</f>
        <v>0</v>
      </c>
      <c r="F6" s="243"/>
      <c r="G6" s="243"/>
      <c r="H6" s="243"/>
      <c r="I6" s="243"/>
      <c r="J6" s="244"/>
    </row>
    <row r="7" spans="1:12" x14ac:dyDescent="0.25">
      <c r="A7" s="88"/>
      <c r="B7" s="89"/>
      <c r="C7" s="88"/>
      <c r="D7" s="88"/>
      <c r="E7" s="245"/>
      <c r="F7" s="246"/>
      <c r="G7" s="246"/>
      <c r="H7" s="246"/>
      <c r="I7" s="246"/>
      <c r="J7" s="247"/>
    </row>
    <row r="9" spans="1:12" ht="13" x14ac:dyDescent="0.3">
      <c r="A9" s="7" t="s">
        <v>44</v>
      </c>
    </row>
    <row r="11" spans="1:12" ht="30" customHeight="1" thickBot="1" x14ac:dyDescent="0.3">
      <c r="A11" s="90" t="s">
        <v>1</v>
      </c>
      <c r="B11" s="49">
        <v>1</v>
      </c>
      <c r="C11" s="46">
        <v>2</v>
      </c>
      <c r="D11" s="46">
        <v>3</v>
      </c>
      <c r="E11" s="46">
        <v>4</v>
      </c>
      <c r="F11" s="46">
        <v>5</v>
      </c>
      <c r="G11" s="46">
        <v>6</v>
      </c>
      <c r="H11" s="46">
        <v>7</v>
      </c>
      <c r="I11" s="46">
        <v>8</v>
      </c>
      <c r="J11" s="46">
        <v>9</v>
      </c>
      <c r="K11" s="46">
        <v>10</v>
      </c>
      <c r="L11" s="49" t="s">
        <v>5</v>
      </c>
    </row>
    <row r="12" spans="1:12" ht="13" thickBot="1" x14ac:dyDescent="0.3">
      <c r="A12" s="47" t="s">
        <v>42</v>
      </c>
      <c r="B12" s="42">
        <f>-SUM('3.3 Muutoksen ja uudet kust.'!D70:D73)</f>
        <v>0</v>
      </c>
      <c r="C12" s="42">
        <f>-SUM('3.3 Muutoksen ja uudet kust.'!E70:E73)</f>
        <v>0</v>
      </c>
      <c r="D12" s="42">
        <f>-SUM('3.3 Muutoksen ja uudet kust.'!F70:F73)</f>
        <v>0</v>
      </c>
      <c r="E12" s="42">
        <f>-SUM('3.3 Muutoksen ja uudet kust.'!G70:G73)</f>
        <v>0</v>
      </c>
      <c r="F12" s="42">
        <f>-SUM('3.3 Muutoksen ja uudet kust.'!H70:H73)</f>
        <v>0</v>
      </c>
      <c r="G12" s="42">
        <f>-SUM('3.3 Muutoksen ja uudet kust.'!I70:I73)</f>
        <v>0</v>
      </c>
      <c r="H12" s="42">
        <f>-SUM('3.3 Muutoksen ja uudet kust.'!J70:J73)</f>
        <v>0</v>
      </c>
      <c r="I12" s="42">
        <f>-SUM('3.3 Muutoksen ja uudet kust.'!K70:K73)</f>
        <v>0</v>
      </c>
      <c r="J12" s="42">
        <f>-SUM('3.3 Muutoksen ja uudet kust.'!L70:L73)</f>
        <v>0</v>
      </c>
      <c r="K12" s="42">
        <f>-SUM('3.3 Muutoksen ja uudet kust.'!M70:M73)</f>
        <v>0</v>
      </c>
      <c r="L12" s="4">
        <f t="shared" ref="L12:L18" si="0">SUM(B12:K12)</f>
        <v>0</v>
      </c>
    </row>
    <row r="13" spans="1:12" ht="13" thickBot="1" x14ac:dyDescent="0.3">
      <c r="A13" s="47" t="s">
        <v>6</v>
      </c>
      <c r="B13" s="213">
        <f>-SUM('3.3 Muutoksen ja uudet kust.'!D74:D78)</f>
        <v>0</v>
      </c>
      <c r="C13" s="213">
        <f>-SUM('3.3 Muutoksen ja uudet kust.'!E74:E78)</f>
        <v>0</v>
      </c>
      <c r="D13" s="213">
        <f>-SUM('3.3 Muutoksen ja uudet kust.'!F74:F78)</f>
        <v>0</v>
      </c>
      <c r="E13" s="213">
        <f>-SUM('3.3 Muutoksen ja uudet kust.'!G74:G78)</f>
        <v>0</v>
      </c>
      <c r="F13" s="213">
        <f>-SUM('3.3 Muutoksen ja uudet kust.'!H74:H78)</f>
        <v>0</v>
      </c>
      <c r="G13" s="213">
        <f>-SUM('3.3 Muutoksen ja uudet kust.'!I74:I78)</f>
        <v>0</v>
      </c>
      <c r="H13" s="213">
        <f>-SUM('3.3 Muutoksen ja uudet kust.'!J74:J78)</f>
        <v>0</v>
      </c>
      <c r="I13" s="213">
        <f>-SUM('3.3 Muutoksen ja uudet kust.'!K74:K78)</f>
        <v>0</v>
      </c>
      <c r="J13" s="213">
        <f>-SUM('3.3 Muutoksen ja uudet kust.'!L74:L78)</f>
        <v>0</v>
      </c>
      <c r="K13" s="213">
        <f>-SUM('3.3 Muutoksen ja uudet kust.'!M74:M78)</f>
        <v>0</v>
      </c>
      <c r="L13" s="214">
        <f t="shared" si="0"/>
        <v>0</v>
      </c>
    </row>
    <row r="14" spans="1:12" ht="13.5" thickBot="1" x14ac:dyDescent="0.35">
      <c r="A14" s="45" t="s">
        <v>5</v>
      </c>
      <c r="B14" s="5">
        <f>SUM(B12:B13)</f>
        <v>0</v>
      </c>
      <c r="C14" s="5">
        <f t="shared" ref="C14:K14" si="1">SUM(C12:C13)</f>
        <v>0</v>
      </c>
      <c r="D14" s="5">
        <f t="shared" si="1"/>
        <v>0</v>
      </c>
      <c r="E14" s="5">
        <f t="shared" si="1"/>
        <v>0</v>
      </c>
      <c r="F14" s="5">
        <f t="shared" si="1"/>
        <v>0</v>
      </c>
      <c r="G14" s="5">
        <f t="shared" si="1"/>
        <v>0</v>
      </c>
      <c r="H14" s="5">
        <f t="shared" si="1"/>
        <v>0</v>
      </c>
      <c r="I14" s="5">
        <f t="shared" si="1"/>
        <v>0</v>
      </c>
      <c r="J14" s="5">
        <f t="shared" si="1"/>
        <v>0</v>
      </c>
      <c r="K14" s="5">
        <f t="shared" si="1"/>
        <v>0</v>
      </c>
      <c r="L14" s="212">
        <f t="shared" si="0"/>
        <v>0</v>
      </c>
    </row>
    <row r="15" spans="1:12" ht="13" thickBot="1" x14ac:dyDescent="0.3">
      <c r="A15" s="47" t="s">
        <v>290</v>
      </c>
      <c r="B15" s="42">
        <f>'3.2 Nykykulut aikajana'!B75</f>
        <v>0</v>
      </c>
      <c r="C15" s="42">
        <f>'3.2 Nykykulut aikajana'!C75</f>
        <v>0</v>
      </c>
      <c r="D15" s="42">
        <f>'3.2 Nykykulut aikajana'!D75</f>
        <v>0</v>
      </c>
      <c r="E15" s="42">
        <f>'3.2 Nykykulut aikajana'!E75</f>
        <v>0</v>
      </c>
      <c r="F15" s="42">
        <f>'3.2 Nykykulut aikajana'!F75</f>
        <v>0</v>
      </c>
      <c r="G15" s="42">
        <f>'3.2 Nykykulut aikajana'!G75</f>
        <v>0</v>
      </c>
      <c r="H15" s="42">
        <f>'3.2 Nykykulut aikajana'!H75</f>
        <v>0</v>
      </c>
      <c r="I15" s="42">
        <f>'3.2 Nykykulut aikajana'!I75</f>
        <v>0</v>
      </c>
      <c r="J15" s="42">
        <f>'3.2 Nykykulut aikajana'!J75</f>
        <v>0</v>
      </c>
      <c r="K15" s="42">
        <f>'3.2 Nykykulut aikajana'!K75</f>
        <v>0</v>
      </c>
      <c r="L15" s="4">
        <f t="shared" si="0"/>
        <v>0</v>
      </c>
    </row>
    <row r="16" spans="1:12" ht="13" thickBot="1" x14ac:dyDescent="0.3">
      <c r="A16" s="47" t="s">
        <v>82</v>
      </c>
      <c r="B16" s="42">
        <f>SUM('3.4 Hyödyt yhteenveto'!C119:C121)</f>
        <v>0</v>
      </c>
      <c r="C16" s="42">
        <f>SUM('3.4 Hyödyt yhteenveto'!D119:D121)</f>
        <v>0</v>
      </c>
      <c r="D16" s="42">
        <f>SUM('3.4 Hyödyt yhteenveto'!E119:E121)</f>
        <v>0</v>
      </c>
      <c r="E16" s="42">
        <f>SUM('3.4 Hyödyt yhteenveto'!F119:F121)</f>
        <v>0</v>
      </c>
      <c r="F16" s="42">
        <f>SUM('3.4 Hyödyt yhteenveto'!G119:G121)</f>
        <v>0</v>
      </c>
      <c r="G16" s="42">
        <f>SUM('3.4 Hyödyt yhteenveto'!H119:H121)</f>
        <v>0</v>
      </c>
      <c r="H16" s="42">
        <f>SUM('3.4 Hyödyt yhteenveto'!I119:I121)</f>
        <v>0</v>
      </c>
      <c r="I16" s="42">
        <f>SUM('3.4 Hyödyt yhteenveto'!J119:J121)</f>
        <v>0</v>
      </c>
      <c r="J16" s="42">
        <f>SUM('3.4 Hyödyt yhteenveto'!K119:K121)</f>
        <v>0</v>
      </c>
      <c r="K16" s="42">
        <f>SUM('3.4 Hyödyt yhteenveto'!L119:L121)</f>
        <v>0</v>
      </c>
      <c r="L16" s="4">
        <f t="shared" si="0"/>
        <v>0</v>
      </c>
    </row>
    <row r="17" spans="1:12" ht="13" thickBot="1" x14ac:dyDescent="0.3">
      <c r="A17" s="48" t="s">
        <v>83</v>
      </c>
      <c r="B17" s="43">
        <f>SUM('3.4 Hyödyt yhteenveto'!C122:C125)</f>
        <v>0</v>
      </c>
      <c r="C17" s="43">
        <f>SUM('3.4 Hyödyt yhteenveto'!D122:D125)</f>
        <v>0</v>
      </c>
      <c r="D17" s="43">
        <f>SUM('3.4 Hyödyt yhteenveto'!E122:E125)</f>
        <v>0</v>
      </c>
      <c r="E17" s="43">
        <f>SUM('3.4 Hyödyt yhteenveto'!F122:F125)</f>
        <v>0</v>
      </c>
      <c r="F17" s="43">
        <f>SUM('3.4 Hyödyt yhteenveto'!G122:G125)</f>
        <v>0</v>
      </c>
      <c r="G17" s="43">
        <f>SUM('3.4 Hyödyt yhteenveto'!H122:H125)</f>
        <v>0</v>
      </c>
      <c r="H17" s="43">
        <f>SUM('3.4 Hyödyt yhteenveto'!I122:I125)</f>
        <v>0</v>
      </c>
      <c r="I17" s="43">
        <f>SUM('3.4 Hyödyt yhteenveto'!J122:J125)</f>
        <v>0</v>
      </c>
      <c r="J17" s="43">
        <f>SUM('3.4 Hyödyt yhteenveto'!K122:K125)</f>
        <v>0</v>
      </c>
      <c r="K17" s="43">
        <f>SUM('3.4 Hyödyt yhteenveto'!L122:L125)</f>
        <v>0</v>
      </c>
      <c r="L17" s="4">
        <f t="shared" si="0"/>
        <v>0</v>
      </c>
    </row>
    <row r="18" spans="1:12" ht="13.5" thickBot="1" x14ac:dyDescent="0.35">
      <c r="A18" s="45" t="s">
        <v>5</v>
      </c>
      <c r="B18" s="36">
        <f>SUM(B15:B17)</f>
        <v>0</v>
      </c>
      <c r="C18" s="36">
        <f t="shared" ref="C18:K18" si="2">SUM(C15:C17)</f>
        <v>0</v>
      </c>
      <c r="D18" s="36">
        <f t="shared" si="2"/>
        <v>0</v>
      </c>
      <c r="E18" s="36">
        <f t="shared" si="2"/>
        <v>0</v>
      </c>
      <c r="F18" s="36">
        <f t="shared" si="2"/>
        <v>0</v>
      </c>
      <c r="G18" s="36">
        <f t="shared" si="2"/>
        <v>0</v>
      </c>
      <c r="H18" s="36">
        <f t="shared" si="2"/>
        <v>0</v>
      </c>
      <c r="I18" s="36">
        <f t="shared" si="2"/>
        <v>0</v>
      </c>
      <c r="J18" s="36">
        <f t="shared" si="2"/>
        <v>0</v>
      </c>
      <c r="K18" s="36">
        <f t="shared" si="2"/>
        <v>0</v>
      </c>
      <c r="L18" s="65">
        <f t="shared" si="0"/>
        <v>0</v>
      </c>
    </row>
    <row r="20" spans="1:12" x14ac:dyDescent="0.25">
      <c r="A20" s="41" t="s">
        <v>288</v>
      </c>
      <c r="B20" s="44">
        <f>B14+B18</f>
        <v>0</v>
      </c>
      <c r="C20" s="44">
        <f t="shared" ref="C20:K20" si="3">C14+C18</f>
        <v>0</v>
      </c>
      <c r="D20" s="44">
        <f t="shared" si="3"/>
        <v>0</v>
      </c>
      <c r="E20" s="44">
        <f t="shared" si="3"/>
        <v>0</v>
      </c>
      <c r="F20" s="44">
        <f t="shared" si="3"/>
        <v>0</v>
      </c>
      <c r="G20" s="44">
        <f t="shared" si="3"/>
        <v>0</v>
      </c>
      <c r="H20" s="44">
        <f t="shared" si="3"/>
        <v>0</v>
      </c>
      <c r="I20" s="44">
        <f t="shared" si="3"/>
        <v>0</v>
      </c>
      <c r="J20" s="44">
        <f t="shared" si="3"/>
        <v>0</v>
      </c>
      <c r="K20" s="44">
        <f t="shared" si="3"/>
        <v>0</v>
      </c>
    </row>
    <row r="21" spans="1:12" x14ac:dyDescent="0.25">
      <c r="B21" s="33"/>
      <c r="C21" s="33"/>
      <c r="D21" s="33"/>
      <c r="E21" s="33"/>
      <c r="F21" s="33"/>
      <c r="G21" s="33"/>
      <c r="H21" s="33"/>
      <c r="I21" s="33"/>
      <c r="J21" s="33"/>
      <c r="K21" s="33"/>
    </row>
    <row r="22" spans="1:12" x14ac:dyDescent="0.25">
      <c r="A22" s="41" t="s">
        <v>289</v>
      </c>
      <c r="B22" s="44">
        <f>B20</f>
        <v>0</v>
      </c>
      <c r="C22" s="44">
        <f>B22+C20</f>
        <v>0</v>
      </c>
      <c r="D22" s="44">
        <f t="shared" ref="D22:K22" si="4">C22+D20</f>
        <v>0</v>
      </c>
      <c r="E22" s="44">
        <f t="shared" si="4"/>
        <v>0</v>
      </c>
      <c r="F22" s="44">
        <f t="shared" si="4"/>
        <v>0</v>
      </c>
      <c r="G22" s="44">
        <f t="shared" si="4"/>
        <v>0</v>
      </c>
      <c r="H22" s="44">
        <f t="shared" si="4"/>
        <v>0</v>
      </c>
      <c r="I22" s="44">
        <f t="shared" si="4"/>
        <v>0</v>
      </c>
      <c r="J22" s="44">
        <f t="shared" si="4"/>
        <v>0</v>
      </c>
      <c r="K22" s="44">
        <f t="shared" si="4"/>
        <v>0</v>
      </c>
    </row>
    <row r="44" spans="1:12" ht="13" x14ac:dyDescent="0.3">
      <c r="A44" s="7" t="s">
        <v>45</v>
      </c>
    </row>
    <row r="46" spans="1:12" ht="29.5" customHeight="1" thickBot="1" x14ac:dyDescent="0.3">
      <c r="A46" s="46" t="s">
        <v>1</v>
      </c>
      <c r="B46" s="49">
        <v>1</v>
      </c>
      <c r="C46" s="46">
        <v>2</v>
      </c>
      <c r="D46" s="46">
        <v>3</v>
      </c>
      <c r="E46" s="46">
        <v>4</v>
      </c>
      <c r="F46" s="46">
        <v>5</v>
      </c>
      <c r="G46" s="46">
        <v>6</v>
      </c>
      <c r="H46" s="46">
        <v>7</v>
      </c>
      <c r="I46" s="46">
        <v>8</v>
      </c>
      <c r="J46" s="46">
        <v>9</v>
      </c>
      <c r="K46" s="46">
        <v>10</v>
      </c>
      <c r="L46" s="49" t="s">
        <v>5</v>
      </c>
    </row>
    <row r="47" spans="1:12" ht="13" thickBot="1" x14ac:dyDescent="0.3">
      <c r="A47" s="47" t="s">
        <v>42</v>
      </c>
      <c r="B47" s="42">
        <f>B12</f>
        <v>0</v>
      </c>
      <c r="C47" s="42">
        <f t="shared" ref="C47:K47" si="5">C12</f>
        <v>0</v>
      </c>
      <c r="D47" s="42">
        <f t="shared" si="5"/>
        <v>0</v>
      </c>
      <c r="E47" s="42">
        <f t="shared" si="5"/>
        <v>0</v>
      </c>
      <c r="F47" s="42">
        <f t="shared" si="5"/>
        <v>0</v>
      </c>
      <c r="G47" s="42">
        <f t="shared" si="5"/>
        <v>0</v>
      </c>
      <c r="H47" s="42">
        <f t="shared" si="5"/>
        <v>0</v>
      </c>
      <c r="I47" s="42">
        <f t="shared" si="5"/>
        <v>0</v>
      </c>
      <c r="J47" s="42">
        <f t="shared" si="5"/>
        <v>0</v>
      </c>
      <c r="K47" s="42">
        <f t="shared" si="5"/>
        <v>0</v>
      </c>
      <c r="L47" s="4">
        <f t="shared" ref="L47:L53" si="6">SUM(B47:K47)</f>
        <v>0</v>
      </c>
    </row>
    <row r="48" spans="1:12" ht="13" thickBot="1" x14ac:dyDescent="0.3">
      <c r="A48" s="47" t="s">
        <v>6</v>
      </c>
      <c r="B48" s="213">
        <f t="shared" ref="B48:K48" si="7">B13</f>
        <v>0</v>
      </c>
      <c r="C48" s="213">
        <f t="shared" si="7"/>
        <v>0</v>
      </c>
      <c r="D48" s="213">
        <f t="shared" si="7"/>
        <v>0</v>
      </c>
      <c r="E48" s="213">
        <f t="shared" si="7"/>
        <v>0</v>
      </c>
      <c r="F48" s="213">
        <f t="shared" si="7"/>
        <v>0</v>
      </c>
      <c r="G48" s="213">
        <f t="shared" si="7"/>
        <v>0</v>
      </c>
      <c r="H48" s="213">
        <f t="shared" si="7"/>
        <v>0</v>
      </c>
      <c r="I48" s="213">
        <f t="shared" si="7"/>
        <v>0</v>
      </c>
      <c r="J48" s="213">
        <f t="shared" si="7"/>
        <v>0</v>
      </c>
      <c r="K48" s="213">
        <f t="shared" si="7"/>
        <v>0</v>
      </c>
      <c r="L48" s="214">
        <f t="shared" si="6"/>
        <v>0</v>
      </c>
    </row>
    <row r="49" spans="1:12" ht="13.5" thickBot="1" x14ac:dyDescent="0.35">
      <c r="A49" s="45" t="s">
        <v>5</v>
      </c>
      <c r="B49" s="5">
        <f>SUM(B47:B48)</f>
        <v>0</v>
      </c>
      <c r="C49" s="5">
        <f t="shared" ref="C49:K49" si="8">SUM(C47:C48)</f>
        <v>0</v>
      </c>
      <c r="D49" s="5">
        <f t="shared" si="8"/>
        <v>0</v>
      </c>
      <c r="E49" s="5">
        <f t="shared" si="8"/>
        <v>0</v>
      </c>
      <c r="F49" s="5">
        <f t="shared" si="8"/>
        <v>0</v>
      </c>
      <c r="G49" s="5">
        <f t="shared" si="8"/>
        <v>0</v>
      </c>
      <c r="H49" s="5">
        <f t="shared" si="8"/>
        <v>0</v>
      </c>
      <c r="I49" s="5">
        <f t="shared" si="8"/>
        <v>0</v>
      </c>
      <c r="J49" s="5">
        <f t="shared" si="8"/>
        <v>0</v>
      </c>
      <c r="K49" s="5">
        <f t="shared" si="8"/>
        <v>0</v>
      </c>
      <c r="L49" s="212">
        <f t="shared" si="6"/>
        <v>0</v>
      </c>
    </row>
    <row r="50" spans="1:12" ht="13" thickBot="1" x14ac:dyDescent="0.3">
      <c r="A50" s="47" t="s">
        <v>290</v>
      </c>
      <c r="B50" s="42">
        <f t="shared" ref="B50:K50" si="9">B15</f>
        <v>0</v>
      </c>
      <c r="C50" s="42">
        <f t="shared" si="9"/>
        <v>0</v>
      </c>
      <c r="D50" s="42">
        <f t="shared" si="9"/>
        <v>0</v>
      </c>
      <c r="E50" s="42">
        <f t="shared" si="9"/>
        <v>0</v>
      </c>
      <c r="F50" s="42">
        <f t="shared" si="9"/>
        <v>0</v>
      </c>
      <c r="G50" s="42">
        <f t="shared" si="9"/>
        <v>0</v>
      </c>
      <c r="H50" s="42">
        <f t="shared" si="9"/>
        <v>0</v>
      </c>
      <c r="I50" s="42">
        <f t="shared" si="9"/>
        <v>0</v>
      </c>
      <c r="J50" s="42">
        <f t="shared" si="9"/>
        <v>0</v>
      </c>
      <c r="K50" s="42">
        <f t="shared" si="9"/>
        <v>0</v>
      </c>
      <c r="L50" s="4">
        <f t="shared" si="6"/>
        <v>0</v>
      </c>
    </row>
    <row r="51" spans="1:12" ht="13" thickBot="1" x14ac:dyDescent="0.3">
      <c r="A51" s="47" t="s">
        <v>82</v>
      </c>
      <c r="B51" s="42">
        <f>SUM('3.4 Hyödyt yhteenveto'!C131:C133)</f>
        <v>0</v>
      </c>
      <c r="C51" s="42">
        <f>SUM('3.4 Hyödyt yhteenveto'!D131:D133)</f>
        <v>0</v>
      </c>
      <c r="D51" s="42">
        <f>SUM('3.4 Hyödyt yhteenveto'!E131:E133)</f>
        <v>0</v>
      </c>
      <c r="E51" s="42">
        <f>SUM('3.4 Hyödyt yhteenveto'!F131:F133)</f>
        <v>0</v>
      </c>
      <c r="F51" s="42">
        <f>SUM('3.4 Hyödyt yhteenveto'!G131:G133)</f>
        <v>0</v>
      </c>
      <c r="G51" s="42">
        <f>SUM('3.4 Hyödyt yhteenveto'!H131:H133)</f>
        <v>0</v>
      </c>
      <c r="H51" s="42">
        <f>SUM('3.4 Hyödyt yhteenveto'!I131:I133)</f>
        <v>0</v>
      </c>
      <c r="I51" s="42">
        <f>SUM('3.4 Hyödyt yhteenveto'!J131:J133)</f>
        <v>0</v>
      </c>
      <c r="J51" s="42">
        <f>SUM('3.4 Hyödyt yhteenveto'!K131:K133)</f>
        <v>0</v>
      </c>
      <c r="K51" s="42">
        <f>SUM('3.4 Hyödyt yhteenveto'!L131:L133)</f>
        <v>0</v>
      </c>
      <c r="L51" s="4">
        <f t="shared" si="6"/>
        <v>0</v>
      </c>
    </row>
    <row r="52" spans="1:12" ht="13" thickBot="1" x14ac:dyDescent="0.3">
      <c r="A52" s="48" t="s">
        <v>83</v>
      </c>
      <c r="B52" s="43">
        <f>SUM('3.4 Hyödyt yhteenveto'!C134:C137)</f>
        <v>0</v>
      </c>
      <c r="C52" s="43">
        <f>SUM('3.4 Hyödyt yhteenveto'!D134:D137)</f>
        <v>0</v>
      </c>
      <c r="D52" s="43">
        <f>SUM('3.4 Hyödyt yhteenveto'!E134:E137)</f>
        <v>0</v>
      </c>
      <c r="E52" s="43">
        <f>SUM('3.4 Hyödyt yhteenveto'!F134:F137)</f>
        <v>0</v>
      </c>
      <c r="F52" s="43">
        <f>SUM('3.4 Hyödyt yhteenveto'!G134:G137)</f>
        <v>0</v>
      </c>
      <c r="G52" s="43">
        <f>SUM('3.4 Hyödyt yhteenveto'!H134:H137)</f>
        <v>0</v>
      </c>
      <c r="H52" s="43">
        <f>SUM('3.4 Hyödyt yhteenveto'!I134:I137)</f>
        <v>0</v>
      </c>
      <c r="I52" s="43">
        <f>SUM('3.4 Hyödyt yhteenveto'!J134:J137)</f>
        <v>0</v>
      </c>
      <c r="J52" s="43">
        <f>SUM('3.4 Hyödyt yhteenveto'!K134:K137)</f>
        <v>0</v>
      </c>
      <c r="K52" s="43">
        <f>SUM('3.4 Hyödyt yhteenveto'!L134:L137)</f>
        <v>0</v>
      </c>
      <c r="L52" s="4">
        <f t="shared" si="6"/>
        <v>0</v>
      </c>
    </row>
    <row r="53" spans="1:12" ht="13.5" thickBot="1" x14ac:dyDescent="0.35">
      <c r="A53" s="45" t="s">
        <v>5</v>
      </c>
      <c r="B53" s="36">
        <f>SUM(B50:B52)</f>
        <v>0</v>
      </c>
      <c r="C53" s="36">
        <f t="shared" ref="C53:K53" si="10">SUM(C50:C52)</f>
        <v>0</v>
      </c>
      <c r="D53" s="36">
        <f t="shared" si="10"/>
        <v>0</v>
      </c>
      <c r="E53" s="36">
        <f t="shared" si="10"/>
        <v>0</v>
      </c>
      <c r="F53" s="36">
        <f t="shared" si="10"/>
        <v>0</v>
      </c>
      <c r="G53" s="36">
        <f t="shared" si="10"/>
        <v>0</v>
      </c>
      <c r="H53" s="36">
        <f t="shared" si="10"/>
        <v>0</v>
      </c>
      <c r="I53" s="36">
        <f t="shared" si="10"/>
        <v>0</v>
      </c>
      <c r="J53" s="36">
        <f t="shared" si="10"/>
        <v>0</v>
      </c>
      <c r="K53" s="36">
        <f t="shared" si="10"/>
        <v>0</v>
      </c>
      <c r="L53" s="65">
        <f t="shared" si="6"/>
        <v>0</v>
      </c>
    </row>
    <row r="55" spans="1:12" x14ac:dyDescent="0.25">
      <c r="A55" s="41" t="s">
        <v>288</v>
      </c>
      <c r="B55" s="44">
        <f>B49+B53</f>
        <v>0</v>
      </c>
      <c r="C55" s="44">
        <f t="shared" ref="C55:K55" si="11">C49+C53</f>
        <v>0</v>
      </c>
      <c r="D55" s="44">
        <f t="shared" si="11"/>
        <v>0</v>
      </c>
      <c r="E55" s="44">
        <f t="shared" si="11"/>
        <v>0</v>
      </c>
      <c r="F55" s="44">
        <f t="shared" si="11"/>
        <v>0</v>
      </c>
      <c r="G55" s="44">
        <f t="shared" si="11"/>
        <v>0</v>
      </c>
      <c r="H55" s="44">
        <f t="shared" si="11"/>
        <v>0</v>
      </c>
      <c r="I55" s="44">
        <f t="shared" si="11"/>
        <v>0</v>
      </c>
      <c r="J55" s="44">
        <f t="shared" si="11"/>
        <v>0</v>
      </c>
      <c r="K55" s="44">
        <f t="shared" si="11"/>
        <v>0</v>
      </c>
    </row>
    <row r="56" spans="1:12" x14ac:dyDescent="0.25">
      <c r="B56" s="33"/>
      <c r="C56" s="33"/>
      <c r="D56" s="33"/>
      <c r="E56" s="33"/>
      <c r="F56" s="33"/>
      <c r="G56" s="33"/>
      <c r="H56" s="33"/>
      <c r="I56" s="33"/>
      <c r="J56" s="33"/>
      <c r="K56" s="33"/>
    </row>
    <row r="57" spans="1:12" x14ac:dyDescent="0.25">
      <c r="A57" s="41" t="s">
        <v>289</v>
      </c>
      <c r="B57" s="44">
        <f>B55</f>
        <v>0</v>
      </c>
      <c r="C57" s="44">
        <f t="shared" ref="C57:K57" si="12">B57+C55</f>
        <v>0</v>
      </c>
      <c r="D57" s="44">
        <f t="shared" si="12"/>
        <v>0</v>
      </c>
      <c r="E57" s="44">
        <f t="shared" si="12"/>
        <v>0</v>
      </c>
      <c r="F57" s="44">
        <f t="shared" si="12"/>
        <v>0</v>
      </c>
      <c r="G57" s="44">
        <f t="shared" si="12"/>
        <v>0</v>
      </c>
      <c r="H57" s="44">
        <f t="shared" si="12"/>
        <v>0</v>
      </c>
      <c r="I57" s="44">
        <f t="shared" si="12"/>
        <v>0</v>
      </c>
      <c r="J57" s="44">
        <f t="shared" si="12"/>
        <v>0</v>
      </c>
      <c r="K57" s="44">
        <f t="shared" si="12"/>
        <v>0</v>
      </c>
    </row>
    <row r="77" spans="1:1" ht="13" x14ac:dyDescent="0.3">
      <c r="A77" s="7" t="s">
        <v>46</v>
      </c>
    </row>
  </sheetData>
  <sheetProtection sheet="1" objects="1" scenarios="1"/>
  <mergeCells count="1">
    <mergeCell ref="E6:J7"/>
  </mergeCells>
  <pageMargins left="0.75" right="0.75" top="1" bottom="1" header="0.5" footer="0.5"/>
  <pageSetup paperSize="9" orientation="portrait" verticalDpi="0"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00B050"/>
  </sheetPr>
  <dimension ref="A1:L77"/>
  <sheetViews>
    <sheetView zoomScaleNormal="100" workbookViewId="0"/>
  </sheetViews>
  <sheetFormatPr defaultColWidth="8.81640625" defaultRowHeight="12.5" x14ac:dyDescent="0.25"/>
  <cols>
    <col min="1" max="1" width="37" style="61" customWidth="1"/>
    <col min="2" max="2" width="16.7265625" style="61" customWidth="1"/>
    <col min="3" max="3" width="15" style="61" customWidth="1"/>
    <col min="4" max="4" width="15.7265625" style="61" customWidth="1"/>
    <col min="5" max="5" width="15.453125" style="61" customWidth="1"/>
    <col min="6" max="6" width="15.54296875" style="61" customWidth="1"/>
    <col min="7" max="8" width="14.7265625" style="61" customWidth="1"/>
    <col min="9" max="9" width="15.54296875" style="61" customWidth="1"/>
    <col min="10" max="10" width="16.453125" style="61" customWidth="1"/>
    <col min="11" max="11" width="14.453125" style="61" customWidth="1"/>
    <col min="12" max="12" width="17.26953125" style="61" customWidth="1"/>
    <col min="13" max="16384" width="8.81640625" style="61"/>
  </cols>
  <sheetData>
    <row r="1" spans="1:12" s="74" customFormat="1" ht="18.5" x14ac:dyDescent="0.45">
      <c r="A1" s="74" t="s">
        <v>295</v>
      </c>
    </row>
    <row r="2" spans="1:12" s="25" customFormat="1" ht="3.65" customHeight="1" x14ac:dyDescent="0.4">
      <c r="A2" s="22"/>
      <c r="B2" s="23"/>
      <c r="C2" s="24"/>
      <c r="D2" s="24"/>
      <c r="E2" s="24"/>
      <c r="F2" s="24"/>
      <c r="G2" s="24"/>
    </row>
    <row r="4" spans="1:12" ht="14" x14ac:dyDescent="0.3">
      <c r="A4" s="73"/>
      <c r="B4" s="72"/>
      <c r="C4" s="72"/>
      <c r="D4" s="72"/>
      <c r="E4" s="72"/>
      <c r="F4" s="72"/>
      <c r="G4" s="72"/>
      <c r="H4" s="72"/>
      <c r="I4" s="72"/>
      <c r="J4" s="72"/>
      <c r="K4" s="72"/>
      <c r="L4" s="72"/>
    </row>
    <row r="6" spans="1:12" ht="13" x14ac:dyDescent="0.3">
      <c r="A6" s="86" t="s">
        <v>184</v>
      </c>
      <c r="B6" s="87" t="s">
        <v>307</v>
      </c>
      <c r="C6" s="88"/>
      <c r="D6" s="86" t="s">
        <v>93</v>
      </c>
      <c r="E6" s="242">
        <f>'3.1 Järjestelmien nykykulut'!B67</f>
        <v>0</v>
      </c>
      <c r="F6" s="243"/>
      <c r="G6" s="243"/>
      <c r="H6" s="243"/>
      <c r="I6" s="243"/>
      <c r="J6" s="244"/>
    </row>
    <row r="7" spans="1:12" x14ac:dyDescent="0.25">
      <c r="A7" s="88"/>
      <c r="B7" s="89"/>
      <c r="C7" s="88"/>
      <c r="D7" s="88"/>
      <c r="E7" s="245"/>
      <c r="F7" s="246"/>
      <c r="G7" s="246"/>
      <c r="H7" s="246"/>
      <c r="I7" s="246"/>
      <c r="J7" s="247"/>
    </row>
    <row r="9" spans="1:12" ht="13" x14ac:dyDescent="0.3">
      <c r="A9" s="7" t="s">
        <v>44</v>
      </c>
    </row>
    <row r="11" spans="1:12" ht="30" customHeight="1" thickBot="1" x14ac:dyDescent="0.3">
      <c r="A11" s="90" t="s">
        <v>1</v>
      </c>
      <c r="B11" s="49">
        <v>1</v>
      </c>
      <c r="C11" s="46">
        <v>2</v>
      </c>
      <c r="D11" s="46">
        <v>3</v>
      </c>
      <c r="E11" s="46">
        <v>4</v>
      </c>
      <c r="F11" s="46">
        <v>5</v>
      </c>
      <c r="G11" s="46">
        <v>6</v>
      </c>
      <c r="H11" s="46">
        <v>7</v>
      </c>
      <c r="I11" s="46">
        <v>8</v>
      </c>
      <c r="J11" s="46">
        <v>9</v>
      </c>
      <c r="K11" s="46">
        <v>10</v>
      </c>
      <c r="L11" s="49" t="s">
        <v>5</v>
      </c>
    </row>
    <row r="12" spans="1:12" ht="13" thickBot="1" x14ac:dyDescent="0.3">
      <c r="A12" s="47" t="s">
        <v>42</v>
      </c>
      <c r="B12" s="42">
        <f>-SUM('3.3 Muutoksen ja uudet kust.'!D85:D88)</f>
        <v>0</v>
      </c>
      <c r="C12" s="42">
        <f>-SUM('3.3 Muutoksen ja uudet kust.'!E85:E88)</f>
        <v>0</v>
      </c>
      <c r="D12" s="42">
        <f>-SUM('3.3 Muutoksen ja uudet kust.'!F85:F88)</f>
        <v>0</v>
      </c>
      <c r="E12" s="42">
        <f>-SUM('3.3 Muutoksen ja uudet kust.'!G85:G88)</f>
        <v>0</v>
      </c>
      <c r="F12" s="42">
        <f>-SUM('3.3 Muutoksen ja uudet kust.'!H85:H88)</f>
        <v>0</v>
      </c>
      <c r="G12" s="42">
        <f>-SUM('3.3 Muutoksen ja uudet kust.'!I85:I88)</f>
        <v>0</v>
      </c>
      <c r="H12" s="42">
        <f>-SUM('3.3 Muutoksen ja uudet kust.'!J85:J88)</f>
        <v>0</v>
      </c>
      <c r="I12" s="42">
        <f>-SUM('3.3 Muutoksen ja uudet kust.'!K85:K88)</f>
        <v>0</v>
      </c>
      <c r="J12" s="42">
        <f>-SUM('3.3 Muutoksen ja uudet kust.'!L85:L88)</f>
        <v>0</v>
      </c>
      <c r="K12" s="42">
        <f>-SUM('3.3 Muutoksen ja uudet kust.'!M85:M88)</f>
        <v>0</v>
      </c>
      <c r="L12" s="4">
        <f t="shared" ref="L12:L18" si="0">SUM(B12:K12)</f>
        <v>0</v>
      </c>
    </row>
    <row r="13" spans="1:12" ht="13" thickBot="1" x14ac:dyDescent="0.3">
      <c r="A13" s="47" t="s">
        <v>6</v>
      </c>
      <c r="B13" s="213">
        <f>-SUM('3.3 Muutoksen ja uudet kust.'!D89:D93)</f>
        <v>0</v>
      </c>
      <c r="C13" s="213">
        <f>-SUM('3.3 Muutoksen ja uudet kust.'!E89:E93)</f>
        <v>0</v>
      </c>
      <c r="D13" s="213">
        <f>-SUM('3.3 Muutoksen ja uudet kust.'!F89:F93)</f>
        <v>0</v>
      </c>
      <c r="E13" s="213">
        <f>-SUM('3.3 Muutoksen ja uudet kust.'!G89:G93)</f>
        <v>0</v>
      </c>
      <c r="F13" s="213">
        <f>-SUM('3.3 Muutoksen ja uudet kust.'!H89:H93)</f>
        <v>0</v>
      </c>
      <c r="G13" s="213">
        <f>-SUM('3.3 Muutoksen ja uudet kust.'!I89:I93)</f>
        <v>0</v>
      </c>
      <c r="H13" s="213">
        <f>-SUM('3.3 Muutoksen ja uudet kust.'!J89:J93)</f>
        <v>0</v>
      </c>
      <c r="I13" s="213">
        <f>-SUM('3.3 Muutoksen ja uudet kust.'!K89:K93)</f>
        <v>0</v>
      </c>
      <c r="J13" s="213">
        <f>-SUM('3.3 Muutoksen ja uudet kust.'!L89:L93)</f>
        <v>0</v>
      </c>
      <c r="K13" s="213">
        <f>-SUM('3.3 Muutoksen ja uudet kust.'!M89:M93)</f>
        <v>0</v>
      </c>
      <c r="L13" s="214">
        <f t="shared" si="0"/>
        <v>0</v>
      </c>
    </row>
    <row r="14" spans="1:12" ht="13.5" thickBot="1" x14ac:dyDescent="0.35">
      <c r="A14" s="45" t="s">
        <v>5</v>
      </c>
      <c r="B14" s="5">
        <f>SUM(B12:B13)</f>
        <v>0</v>
      </c>
      <c r="C14" s="5">
        <f t="shared" ref="C14:K14" si="1">SUM(C12:C13)</f>
        <v>0</v>
      </c>
      <c r="D14" s="5">
        <f t="shared" si="1"/>
        <v>0</v>
      </c>
      <c r="E14" s="5">
        <f t="shared" si="1"/>
        <v>0</v>
      </c>
      <c r="F14" s="5">
        <f t="shared" si="1"/>
        <v>0</v>
      </c>
      <c r="G14" s="5">
        <f t="shared" si="1"/>
        <v>0</v>
      </c>
      <c r="H14" s="5">
        <f t="shared" si="1"/>
        <v>0</v>
      </c>
      <c r="I14" s="5">
        <f t="shared" si="1"/>
        <v>0</v>
      </c>
      <c r="J14" s="5">
        <f t="shared" si="1"/>
        <v>0</v>
      </c>
      <c r="K14" s="5">
        <f t="shared" si="1"/>
        <v>0</v>
      </c>
      <c r="L14" s="212">
        <f t="shared" si="0"/>
        <v>0</v>
      </c>
    </row>
    <row r="15" spans="1:12" ht="13" thickBot="1" x14ac:dyDescent="0.3">
      <c r="A15" s="47" t="s">
        <v>290</v>
      </c>
      <c r="B15" s="42">
        <f>'3.2 Nykykulut aikajana'!B87</f>
        <v>0</v>
      </c>
      <c r="C15" s="42">
        <f>'3.2 Nykykulut aikajana'!C87</f>
        <v>0</v>
      </c>
      <c r="D15" s="42">
        <f>'3.2 Nykykulut aikajana'!D87</f>
        <v>0</v>
      </c>
      <c r="E15" s="42">
        <f>'3.2 Nykykulut aikajana'!E87</f>
        <v>0</v>
      </c>
      <c r="F15" s="42">
        <f>'3.2 Nykykulut aikajana'!F87</f>
        <v>0</v>
      </c>
      <c r="G15" s="42">
        <f>'3.2 Nykykulut aikajana'!G87</f>
        <v>0</v>
      </c>
      <c r="H15" s="42">
        <f>'3.2 Nykykulut aikajana'!H87</f>
        <v>0</v>
      </c>
      <c r="I15" s="42">
        <f>'3.2 Nykykulut aikajana'!I87</f>
        <v>0</v>
      </c>
      <c r="J15" s="42">
        <f>'3.2 Nykykulut aikajana'!J87</f>
        <v>0</v>
      </c>
      <c r="K15" s="42">
        <f>'3.2 Nykykulut aikajana'!K87</f>
        <v>0</v>
      </c>
      <c r="L15" s="4">
        <f t="shared" si="0"/>
        <v>0</v>
      </c>
    </row>
    <row r="16" spans="1:12" ht="13" thickBot="1" x14ac:dyDescent="0.3">
      <c r="A16" s="47" t="s">
        <v>82</v>
      </c>
      <c r="B16" s="42">
        <f>SUM('3.4 Hyödyt yhteenveto'!C146:C148)</f>
        <v>0</v>
      </c>
      <c r="C16" s="42">
        <f>SUM('3.4 Hyödyt yhteenveto'!D146:D148)</f>
        <v>0</v>
      </c>
      <c r="D16" s="42">
        <f>SUM('3.4 Hyödyt yhteenveto'!E146:E148)</f>
        <v>0</v>
      </c>
      <c r="E16" s="42">
        <f>SUM('3.4 Hyödyt yhteenveto'!F146:F148)</f>
        <v>0</v>
      </c>
      <c r="F16" s="42">
        <f>SUM('3.4 Hyödyt yhteenveto'!G146:G148)</f>
        <v>0</v>
      </c>
      <c r="G16" s="42">
        <f>SUM('3.4 Hyödyt yhteenveto'!H146:H148)</f>
        <v>0</v>
      </c>
      <c r="H16" s="42">
        <f>SUM('3.4 Hyödyt yhteenveto'!I146:I148)</f>
        <v>0</v>
      </c>
      <c r="I16" s="42">
        <f>SUM('3.4 Hyödyt yhteenveto'!J146:J148)</f>
        <v>0</v>
      </c>
      <c r="J16" s="42">
        <f>SUM('3.4 Hyödyt yhteenveto'!K146:K148)</f>
        <v>0</v>
      </c>
      <c r="K16" s="42">
        <f>SUM('3.4 Hyödyt yhteenveto'!L146:L148)</f>
        <v>0</v>
      </c>
      <c r="L16" s="4">
        <f t="shared" si="0"/>
        <v>0</v>
      </c>
    </row>
    <row r="17" spans="1:12" ht="13" thickBot="1" x14ac:dyDescent="0.3">
      <c r="A17" s="48" t="s">
        <v>83</v>
      </c>
      <c r="B17" s="43">
        <f>SUM('3.4 Hyödyt yhteenveto'!C149:C152)</f>
        <v>0</v>
      </c>
      <c r="C17" s="43">
        <f>SUM('3.4 Hyödyt yhteenveto'!D149:D152)</f>
        <v>0</v>
      </c>
      <c r="D17" s="43">
        <f>SUM('3.4 Hyödyt yhteenveto'!E149:E152)</f>
        <v>0</v>
      </c>
      <c r="E17" s="43">
        <f>SUM('3.4 Hyödyt yhteenveto'!F149:F152)</f>
        <v>0</v>
      </c>
      <c r="F17" s="43">
        <f>SUM('3.4 Hyödyt yhteenveto'!G149:G152)</f>
        <v>0</v>
      </c>
      <c r="G17" s="43">
        <f>SUM('3.4 Hyödyt yhteenveto'!H149:H152)</f>
        <v>0</v>
      </c>
      <c r="H17" s="43">
        <f>SUM('3.4 Hyödyt yhteenveto'!I149:I152)</f>
        <v>0</v>
      </c>
      <c r="I17" s="43">
        <f>SUM('3.4 Hyödyt yhteenveto'!J149:J152)</f>
        <v>0</v>
      </c>
      <c r="J17" s="43">
        <f>SUM('3.4 Hyödyt yhteenveto'!K149:K152)</f>
        <v>0</v>
      </c>
      <c r="K17" s="43">
        <f>SUM('3.4 Hyödyt yhteenveto'!L149:L152)</f>
        <v>0</v>
      </c>
      <c r="L17" s="4">
        <f t="shared" si="0"/>
        <v>0</v>
      </c>
    </row>
    <row r="18" spans="1:12" ht="13.5" thickBot="1" x14ac:dyDescent="0.35">
      <c r="A18" s="45" t="s">
        <v>5</v>
      </c>
      <c r="B18" s="36">
        <f>SUM(B15:B17)</f>
        <v>0</v>
      </c>
      <c r="C18" s="36">
        <f t="shared" ref="C18:K18" si="2">SUM(C15:C17)</f>
        <v>0</v>
      </c>
      <c r="D18" s="36">
        <f t="shared" si="2"/>
        <v>0</v>
      </c>
      <c r="E18" s="36">
        <f t="shared" si="2"/>
        <v>0</v>
      </c>
      <c r="F18" s="36">
        <f t="shared" si="2"/>
        <v>0</v>
      </c>
      <c r="G18" s="36">
        <f t="shared" si="2"/>
        <v>0</v>
      </c>
      <c r="H18" s="36">
        <f t="shared" si="2"/>
        <v>0</v>
      </c>
      <c r="I18" s="36">
        <f t="shared" si="2"/>
        <v>0</v>
      </c>
      <c r="J18" s="36">
        <f t="shared" si="2"/>
        <v>0</v>
      </c>
      <c r="K18" s="36">
        <f t="shared" si="2"/>
        <v>0</v>
      </c>
      <c r="L18" s="65">
        <f t="shared" si="0"/>
        <v>0</v>
      </c>
    </row>
    <row r="20" spans="1:12" x14ac:dyDescent="0.25">
      <c r="A20" s="41" t="s">
        <v>288</v>
      </c>
      <c r="B20" s="44">
        <f>B14+B18</f>
        <v>0</v>
      </c>
      <c r="C20" s="44">
        <f t="shared" ref="C20:K20" si="3">C14+C18</f>
        <v>0</v>
      </c>
      <c r="D20" s="44">
        <f t="shared" si="3"/>
        <v>0</v>
      </c>
      <c r="E20" s="44">
        <f t="shared" si="3"/>
        <v>0</v>
      </c>
      <c r="F20" s="44">
        <f t="shared" si="3"/>
        <v>0</v>
      </c>
      <c r="G20" s="44">
        <f t="shared" si="3"/>
        <v>0</v>
      </c>
      <c r="H20" s="44">
        <f t="shared" si="3"/>
        <v>0</v>
      </c>
      <c r="I20" s="44">
        <f t="shared" si="3"/>
        <v>0</v>
      </c>
      <c r="J20" s="44">
        <f t="shared" si="3"/>
        <v>0</v>
      </c>
      <c r="K20" s="44">
        <f t="shared" si="3"/>
        <v>0</v>
      </c>
    </row>
    <row r="21" spans="1:12" x14ac:dyDescent="0.25">
      <c r="B21" s="33"/>
      <c r="C21" s="33"/>
      <c r="D21" s="33"/>
      <c r="E21" s="33"/>
      <c r="F21" s="33"/>
      <c r="G21" s="33"/>
      <c r="H21" s="33"/>
      <c r="I21" s="33"/>
      <c r="J21" s="33"/>
      <c r="K21" s="33"/>
    </row>
    <row r="22" spans="1:12" x14ac:dyDescent="0.25">
      <c r="A22" s="41" t="s">
        <v>289</v>
      </c>
      <c r="B22" s="44">
        <f>B20</f>
        <v>0</v>
      </c>
      <c r="C22" s="44">
        <f>B22+C20</f>
        <v>0</v>
      </c>
      <c r="D22" s="44">
        <f t="shared" ref="D22:K22" si="4">C22+D20</f>
        <v>0</v>
      </c>
      <c r="E22" s="44">
        <f t="shared" si="4"/>
        <v>0</v>
      </c>
      <c r="F22" s="44">
        <f t="shared" si="4"/>
        <v>0</v>
      </c>
      <c r="G22" s="44">
        <f t="shared" si="4"/>
        <v>0</v>
      </c>
      <c r="H22" s="44">
        <f t="shared" si="4"/>
        <v>0</v>
      </c>
      <c r="I22" s="44">
        <f t="shared" si="4"/>
        <v>0</v>
      </c>
      <c r="J22" s="44">
        <f t="shared" si="4"/>
        <v>0</v>
      </c>
      <c r="K22" s="44">
        <f t="shared" si="4"/>
        <v>0</v>
      </c>
    </row>
    <row r="44" spans="1:12" ht="13" x14ac:dyDescent="0.3">
      <c r="A44" s="7" t="s">
        <v>45</v>
      </c>
    </row>
    <row r="46" spans="1:12" ht="29.5" customHeight="1" thickBot="1" x14ac:dyDescent="0.3">
      <c r="A46" s="46" t="s">
        <v>1</v>
      </c>
      <c r="B46" s="49">
        <v>1</v>
      </c>
      <c r="C46" s="46">
        <v>2</v>
      </c>
      <c r="D46" s="46">
        <v>3</v>
      </c>
      <c r="E46" s="46">
        <v>4</v>
      </c>
      <c r="F46" s="46">
        <v>5</v>
      </c>
      <c r="G46" s="46">
        <v>6</v>
      </c>
      <c r="H46" s="46">
        <v>7</v>
      </c>
      <c r="I46" s="46">
        <v>8</v>
      </c>
      <c r="J46" s="46">
        <v>9</v>
      </c>
      <c r="K46" s="46">
        <v>10</v>
      </c>
      <c r="L46" s="49" t="s">
        <v>5</v>
      </c>
    </row>
    <row r="47" spans="1:12" ht="13" thickBot="1" x14ac:dyDescent="0.3">
      <c r="A47" s="47" t="s">
        <v>42</v>
      </c>
      <c r="B47" s="42">
        <f>B12</f>
        <v>0</v>
      </c>
      <c r="C47" s="42">
        <f t="shared" ref="C47:K47" si="5">C12</f>
        <v>0</v>
      </c>
      <c r="D47" s="42">
        <f t="shared" si="5"/>
        <v>0</v>
      </c>
      <c r="E47" s="42">
        <f t="shared" si="5"/>
        <v>0</v>
      </c>
      <c r="F47" s="42">
        <f t="shared" si="5"/>
        <v>0</v>
      </c>
      <c r="G47" s="42">
        <f t="shared" si="5"/>
        <v>0</v>
      </c>
      <c r="H47" s="42">
        <f t="shared" si="5"/>
        <v>0</v>
      </c>
      <c r="I47" s="42">
        <f t="shared" si="5"/>
        <v>0</v>
      </c>
      <c r="J47" s="42">
        <f t="shared" si="5"/>
        <v>0</v>
      </c>
      <c r="K47" s="42">
        <f t="shared" si="5"/>
        <v>0</v>
      </c>
      <c r="L47" s="4">
        <f t="shared" ref="L47:L53" si="6">SUM(B47:K47)</f>
        <v>0</v>
      </c>
    </row>
    <row r="48" spans="1:12" ht="13" thickBot="1" x14ac:dyDescent="0.3">
      <c r="A48" s="47" t="s">
        <v>6</v>
      </c>
      <c r="B48" s="213">
        <f t="shared" ref="B48:K48" si="7">B13</f>
        <v>0</v>
      </c>
      <c r="C48" s="213">
        <f t="shared" si="7"/>
        <v>0</v>
      </c>
      <c r="D48" s="213">
        <f t="shared" si="7"/>
        <v>0</v>
      </c>
      <c r="E48" s="213">
        <f t="shared" si="7"/>
        <v>0</v>
      </c>
      <c r="F48" s="213">
        <f t="shared" si="7"/>
        <v>0</v>
      </c>
      <c r="G48" s="213">
        <f t="shared" si="7"/>
        <v>0</v>
      </c>
      <c r="H48" s="213">
        <f t="shared" si="7"/>
        <v>0</v>
      </c>
      <c r="I48" s="213">
        <f t="shared" si="7"/>
        <v>0</v>
      </c>
      <c r="J48" s="213">
        <f t="shared" si="7"/>
        <v>0</v>
      </c>
      <c r="K48" s="213">
        <f t="shared" si="7"/>
        <v>0</v>
      </c>
      <c r="L48" s="214">
        <f t="shared" si="6"/>
        <v>0</v>
      </c>
    </row>
    <row r="49" spans="1:12" ht="13.5" thickBot="1" x14ac:dyDescent="0.35">
      <c r="A49" s="45" t="s">
        <v>5</v>
      </c>
      <c r="B49" s="5">
        <f>SUM(B47:B48)</f>
        <v>0</v>
      </c>
      <c r="C49" s="5">
        <f t="shared" ref="C49:K49" si="8">SUM(C47:C48)</f>
        <v>0</v>
      </c>
      <c r="D49" s="5">
        <f t="shared" si="8"/>
        <v>0</v>
      </c>
      <c r="E49" s="5">
        <f t="shared" si="8"/>
        <v>0</v>
      </c>
      <c r="F49" s="5">
        <f t="shared" si="8"/>
        <v>0</v>
      </c>
      <c r="G49" s="5">
        <f t="shared" si="8"/>
        <v>0</v>
      </c>
      <c r="H49" s="5">
        <f t="shared" si="8"/>
        <v>0</v>
      </c>
      <c r="I49" s="5">
        <f t="shared" si="8"/>
        <v>0</v>
      </c>
      <c r="J49" s="5">
        <f t="shared" si="8"/>
        <v>0</v>
      </c>
      <c r="K49" s="5">
        <f t="shared" si="8"/>
        <v>0</v>
      </c>
      <c r="L49" s="212">
        <f t="shared" si="6"/>
        <v>0</v>
      </c>
    </row>
    <row r="50" spans="1:12" ht="13" thickBot="1" x14ac:dyDescent="0.3">
      <c r="A50" s="47" t="s">
        <v>290</v>
      </c>
      <c r="B50" s="42">
        <f t="shared" ref="B50:K50" si="9">B15</f>
        <v>0</v>
      </c>
      <c r="C50" s="42">
        <f t="shared" si="9"/>
        <v>0</v>
      </c>
      <c r="D50" s="42">
        <f t="shared" si="9"/>
        <v>0</v>
      </c>
      <c r="E50" s="42">
        <f t="shared" si="9"/>
        <v>0</v>
      </c>
      <c r="F50" s="42">
        <f t="shared" si="9"/>
        <v>0</v>
      </c>
      <c r="G50" s="42">
        <f t="shared" si="9"/>
        <v>0</v>
      </c>
      <c r="H50" s="42">
        <f t="shared" si="9"/>
        <v>0</v>
      </c>
      <c r="I50" s="42">
        <f t="shared" si="9"/>
        <v>0</v>
      </c>
      <c r="J50" s="42">
        <f t="shared" si="9"/>
        <v>0</v>
      </c>
      <c r="K50" s="42">
        <f t="shared" si="9"/>
        <v>0</v>
      </c>
      <c r="L50" s="4">
        <f t="shared" si="6"/>
        <v>0</v>
      </c>
    </row>
    <row r="51" spans="1:12" ht="13" thickBot="1" x14ac:dyDescent="0.3">
      <c r="A51" s="47" t="s">
        <v>82</v>
      </c>
      <c r="B51" s="42">
        <f>SUM('3.4 Hyödyt yhteenveto'!C158:C160)</f>
        <v>0</v>
      </c>
      <c r="C51" s="42">
        <f>SUM('3.4 Hyödyt yhteenveto'!D158:D160)</f>
        <v>0</v>
      </c>
      <c r="D51" s="42">
        <f>SUM('3.4 Hyödyt yhteenveto'!E158:E160)</f>
        <v>0</v>
      </c>
      <c r="E51" s="42">
        <f>SUM('3.4 Hyödyt yhteenveto'!F158:F160)</f>
        <v>0</v>
      </c>
      <c r="F51" s="42">
        <f>SUM('3.4 Hyödyt yhteenveto'!G158:G160)</f>
        <v>0</v>
      </c>
      <c r="G51" s="42">
        <f>SUM('3.4 Hyödyt yhteenveto'!H158:H160)</f>
        <v>0</v>
      </c>
      <c r="H51" s="42">
        <f>SUM('3.4 Hyödyt yhteenveto'!I158:I160)</f>
        <v>0</v>
      </c>
      <c r="I51" s="42">
        <f>SUM('3.4 Hyödyt yhteenveto'!J158:J160)</f>
        <v>0</v>
      </c>
      <c r="J51" s="42">
        <f>SUM('3.4 Hyödyt yhteenveto'!K158:K160)</f>
        <v>0</v>
      </c>
      <c r="K51" s="42">
        <f>SUM('3.4 Hyödyt yhteenveto'!L158:L160)</f>
        <v>0</v>
      </c>
      <c r="L51" s="4">
        <f t="shared" si="6"/>
        <v>0</v>
      </c>
    </row>
    <row r="52" spans="1:12" ht="13" thickBot="1" x14ac:dyDescent="0.3">
      <c r="A52" s="48" t="s">
        <v>83</v>
      </c>
      <c r="B52" s="43">
        <f>SUM('3.4 Hyödyt yhteenveto'!C161:C164)</f>
        <v>0</v>
      </c>
      <c r="C52" s="43">
        <f>SUM('3.4 Hyödyt yhteenveto'!D161:D164)</f>
        <v>0</v>
      </c>
      <c r="D52" s="43">
        <f>SUM('3.4 Hyödyt yhteenveto'!E161:E164)</f>
        <v>0</v>
      </c>
      <c r="E52" s="43">
        <f>SUM('3.4 Hyödyt yhteenveto'!F161:F164)</f>
        <v>0</v>
      </c>
      <c r="F52" s="43">
        <f>SUM('3.4 Hyödyt yhteenveto'!G161:G164)</f>
        <v>0</v>
      </c>
      <c r="G52" s="43">
        <f>SUM('3.4 Hyödyt yhteenveto'!H161:H164)</f>
        <v>0</v>
      </c>
      <c r="H52" s="43">
        <f>SUM('3.4 Hyödyt yhteenveto'!I161:I164)</f>
        <v>0</v>
      </c>
      <c r="I52" s="43">
        <f>SUM('3.4 Hyödyt yhteenveto'!J161:J164)</f>
        <v>0</v>
      </c>
      <c r="J52" s="43">
        <f>SUM('3.4 Hyödyt yhteenveto'!K161:K164)</f>
        <v>0</v>
      </c>
      <c r="K52" s="43">
        <f>SUM('3.4 Hyödyt yhteenveto'!L161:L164)</f>
        <v>0</v>
      </c>
      <c r="L52" s="4">
        <f t="shared" si="6"/>
        <v>0</v>
      </c>
    </row>
    <row r="53" spans="1:12" ht="13.5" thickBot="1" x14ac:dyDescent="0.35">
      <c r="A53" s="45" t="s">
        <v>5</v>
      </c>
      <c r="B53" s="36">
        <f>SUM(B50:B52)</f>
        <v>0</v>
      </c>
      <c r="C53" s="36">
        <f t="shared" ref="C53:K53" si="10">SUM(C50:C52)</f>
        <v>0</v>
      </c>
      <c r="D53" s="36">
        <f t="shared" si="10"/>
        <v>0</v>
      </c>
      <c r="E53" s="36">
        <f t="shared" si="10"/>
        <v>0</v>
      </c>
      <c r="F53" s="36">
        <f t="shared" si="10"/>
        <v>0</v>
      </c>
      <c r="G53" s="36">
        <f t="shared" si="10"/>
        <v>0</v>
      </c>
      <c r="H53" s="36">
        <f t="shared" si="10"/>
        <v>0</v>
      </c>
      <c r="I53" s="36">
        <f t="shared" si="10"/>
        <v>0</v>
      </c>
      <c r="J53" s="36">
        <f t="shared" si="10"/>
        <v>0</v>
      </c>
      <c r="K53" s="36">
        <f t="shared" si="10"/>
        <v>0</v>
      </c>
      <c r="L53" s="65">
        <f t="shared" si="6"/>
        <v>0</v>
      </c>
    </row>
    <row r="55" spans="1:12" x14ac:dyDescent="0.25">
      <c r="A55" s="41" t="s">
        <v>288</v>
      </c>
      <c r="B55" s="44">
        <f>B49+B53</f>
        <v>0</v>
      </c>
      <c r="C55" s="44">
        <f t="shared" ref="C55:K55" si="11">C49+C53</f>
        <v>0</v>
      </c>
      <c r="D55" s="44">
        <f t="shared" si="11"/>
        <v>0</v>
      </c>
      <c r="E55" s="44">
        <f t="shared" si="11"/>
        <v>0</v>
      </c>
      <c r="F55" s="44">
        <f t="shared" si="11"/>
        <v>0</v>
      </c>
      <c r="G55" s="44">
        <f t="shared" si="11"/>
        <v>0</v>
      </c>
      <c r="H55" s="44">
        <f t="shared" si="11"/>
        <v>0</v>
      </c>
      <c r="I55" s="44">
        <f t="shared" si="11"/>
        <v>0</v>
      </c>
      <c r="J55" s="44">
        <f t="shared" si="11"/>
        <v>0</v>
      </c>
      <c r="K55" s="44">
        <f t="shared" si="11"/>
        <v>0</v>
      </c>
    </row>
    <row r="56" spans="1:12" x14ac:dyDescent="0.25">
      <c r="B56" s="33"/>
      <c r="C56" s="33"/>
      <c r="D56" s="33"/>
      <c r="E56" s="33"/>
      <c r="F56" s="33"/>
      <c r="G56" s="33"/>
      <c r="H56" s="33"/>
      <c r="I56" s="33"/>
      <c r="J56" s="33"/>
      <c r="K56" s="33"/>
    </row>
    <row r="57" spans="1:12" x14ac:dyDescent="0.25">
      <c r="A57" s="41" t="s">
        <v>289</v>
      </c>
      <c r="B57" s="44">
        <f>B55</f>
        <v>0</v>
      </c>
      <c r="C57" s="44">
        <f t="shared" ref="C57:K57" si="12">B57+C55</f>
        <v>0</v>
      </c>
      <c r="D57" s="44">
        <f t="shared" si="12"/>
        <v>0</v>
      </c>
      <c r="E57" s="44">
        <f t="shared" si="12"/>
        <v>0</v>
      </c>
      <c r="F57" s="44">
        <f t="shared" si="12"/>
        <v>0</v>
      </c>
      <c r="G57" s="44">
        <f t="shared" si="12"/>
        <v>0</v>
      </c>
      <c r="H57" s="44">
        <f t="shared" si="12"/>
        <v>0</v>
      </c>
      <c r="I57" s="44">
        <f t="shared" si="12"/>
        <v>0</v>
      </c>
      <c r="J57" s="44">
        <f t="shared" si="12"/>
        <v>0</v>
      </c>
      <c r="K57" s="44">
        <f t="shared" si="12"/>
        <v>0</v>
      </c>
    </row>
    <row r="77" spans="1:1" ht="13" x14ac:dyDescent="0.3">
      <c r="A77" s="7" t="s">
        <v>46</v>
      </c>
    </row>
  </sheetData>
  <sheetProtection sheet="1" objects="1" scenarios="1"/>
  <mergeCells count="1">
    <mergeCell ref="E6:J7"/>
  </mergeCells>
  <pageMargins left="0.75" right="0.75" top="1" bottom="1" header="0.5" footer="0.5"/>
  <pageSetup paperSize="9" orientation="portrait" verticalDpi="0"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00B050"/>
  </sheetPr>
  <dimension ref="A1:L77"/>
  <sheetViews>
    <sheetView zoomScaleNormal="100" workbookViewId="0"/>
  </sheetViews>
  <sheetFormatPr defaultColWidth="8.81640625" defaultRowHeight="12.5" x14ac:dyDescent="0.25"/>
  <cols>
    <col min="1" max="1" width="37" style="61" customWidth="1"/>
    <col min="2" max="2" width="16.7265625" style="61" customWidth="1"/>
    <col min="3" max="3" width="15" style="61" customWidth="1"/>
    <col min="4" max="4" width="15.7265625" style="61" customWidth="1"/>
    <col min="5" max="5" width="15.453125" style="61" customWidth="1"/>
    <col min="6" max="6" width="15.54296875" style="61" customWidth="1"/>
    <col min="7" max="8" width="14.7265625" style="61" customWidth="1"/>
    <col min="9" max="9" width="15.54296875" style="61" customWidth="1"/>
    <col min="10" max="10" width="16.453125" style="61" customWidth="1"/>
    <col min="11" max="11" width="14.453125" style="61" customWidth="1"/>
    <col min="12" max="12" width="17.26953125" style="61" customWidth="1"/>
    <col min="13" max="16384" width="8.81640625" style="61"/>
  </cols>
  <sheetData>
    <row r="1" spans="1:12" s="74" customFormat="1" ht="18.5" x14ac:dyDescent="0.45">
      <c r="A1" s="74" t="s">
        <v>295</v>
      </c>
    </row>
    <row r="2" spans="1:12" s="25" customFormat="1" ht="3.65" customHeight="1" x14ac:dyDescent="0.4">
      <c r="A2" s="22"/>
      <c r="B2" s="23"/>
      <c r="C2" s="24"/>
      <c r="D2" s="24"/>
      <c r="E2" s="24"/>
      <c r="F2" s="24"/>
      <c r="G2" s="24"/>
    </row>
    <row r="4" spans="1:12" ht="14" x14ac:dyDescent="0.3">
      <c r="A4" s="73"/>
      <c r="B4" s="72"/>
      <c r="C4" s="72"/>
      <c r="D4" s="72"/>
      <c r="E4" s="72"/>
      <c r="F4" s="72"/>
      <c r="G4" s="72"/>
      <c r="H4" s="72"/>
      <c r="I4" s="72"/>
      <c r="J4" s="72"/>
      <c r="K4" s="72"/>
      <c r="L4" s="72"/>
    </row>
    <row r="6" spans="1:12" ht="13" x14ac:dyDescent="0.3">
      <c r="A6" s="86" t="s">
        <v>184</v>
      </c>
      <c r="B6" s="87" t="s">
        <v>308</v>
      </c>
      <c r="C6" s="88"/>
      <c r="D6" s="86" t="s">
        <v>93</v>
      </c>
      <c r="E6" s="242">
        <f>'3.1 Järjestelmien nykykulut'!B77</f>
        <v>0</v>
      </c>
      <c r="F6" s="243"/>
      <c r="G6" s="243"/>
      <c r="H6" s="243"/>
      <c r="I6" s="243"/>
      <c r="J6" s="244"/>
    </row>
    <row r="7" spans="1:12" x14ac:dyDescent="0.25">
      <c r="A7" s="88"/>
      <c r="B7" s="89"/>
      <c r="C7" s="88"/>
      <c r="D7" s="88"/>
      <c r="E7" s="245"/>
      <c r="F7" s="246"/>
      <c r="G7" s="246"/>
      <c r="H7" s="246"/>
      <c r="I7" s="246"/>
      <c r="J7" s="247"/>
    </row>
    <row r="9" spans="1:12" ht="13" x14ac:dyDescent="0.3">
      <c r="A9" s="7" t="s">
        <v>44</v>
      </c>
    </row>
    <row r="11" spans="1:12" ht="30" customHeight="1" thickBot="1" x14ac:dyDescent="0.3">
      <c r="A11" s="90" t="s">
        <v>1</v>
      </c>
      <c r="B11" s="49">
        <v>1</v>
      </c>
      <c r="C11" s="46">
        <v>2</v>
      </c>
      <c r="D11" s="46">
        <v>3</v>
      </c>
      <c r="E11" s="46">
        <v>4</v>
      </c>
      <c r="F11" s="46">
        <v>5</v>
      </c>
      <c r="G11" s="46">
        <v>6</v>
      </c>
      <c r="H11" s="46">
        <v>7</v>
      </c>
      <c r="I11" s="46">
        <v>8</v>
      </c>
      <c r="J11" s="46">
        <v>9</v>
      </c>
      <c r="K11" s="46">
        <v>10</v>
      </c>
      <c r="L11" s="49" t="s">
        <v>5</v>
      </c>
    </row>
    <row r="12" spans="1:12" ht="13" thickBot="1" x14ac:dyDescent="0.3">
      <c r="A12" s="47" t="s">
        <v>42</v>
      </c>
      <c r="B12" s="42">
        <f>-SUM('3.3 Muutoksen ja uudet kust.'!D100:D103)</f>
        <v>0</v>
      </c>
      <c r="C12" s="42">
        <f>-SUM('3.3 Muutoksen ja uudet kust.'!E100:E103)</f>
        <v>0</v>
      </c>
      <c r="D12" s="42">
        <f>-SUM('3.3 Muutoksen ja uudet kust.'!F100:F103)</f>
        <v>0</v>
      </c>
      <c r="E12" s="42">
        <f>-SUM('3.3 Muutoksen ja uudet kust.'!G100:G103)</f>
        <v>0</v>
      </c>
      <c r="F12" s="42">
        <f>-SUM('3.3 Muutoksen ja uudet kust.'!H100:H103)</f>
        <v>0</v>
      </c>
      <c r="G12" s="42">
        <f>-SUM('3.3 Muutoksen ja uudet kust.'!I100:I103)</f>
        <v>0</v>
      </c>
      <c r="H12" s="42">
        <f>-SUM('3.3 Muutoksen ja uudet kust.'!J100:J103)</f>
        <v>0</v>
      </c>
      <c r="I12" s="42">
        <f>-SUM('3.3 Muutoksen ja uudet kust.'!K100:K103)</f>
        <v>0</v>
      </c>
      <c r="J12" s="42">
        <f>-SUM('3.3 Muutoksen ja uudet kust.'!L100:L103)</f>
        <v>0</v>
      </c>
      <c r="K12" s="42">
        <f>-SUM('3.3 Muutoksen ja uudet kust.'!M100:M103)</f>
        <v>0</v>
      </c>
      <c r="L12" s="4">
        <f t="shared" ref="L12:L18" si="0">SUM(B12:K12)</f>
        <v>0</v>
      </c>
    </row>
    <row r="13" spans="1:12" ht="13" thickBot="1" x14ac:dyDescent="0.3">
      <c r="A13" s="47" t="s">
        <v>6</v>
      </c>
      <c r="B13" s="213">
        <f>-SUM('3.3 Muutoksen ja uudet kust.'!D104:D108)</f>
        <v>0</v>
      </c>
      <c r="C13" s="213">
        <f>-SUM('3.3 Muutoksen ja uudet kust.'!E104:E108)</f>
        <v>0</v>
      </c>
      <c r="D13" s="213">
        <f>-SUM('3.3 Muutoksen ja uudet kust.'!F104:F108)</f>
        <v>0</v>
      </c>
      <c r="E13" s="213">
        <f>-SUM('3.3 Muutoksen ja uudet kust.'!G104:G108)</f>
        <v>0</v>
      </c>
      <c r="F13" s="213">
        <f>-SUM('3.3 Muutoksen ja uudet kust.'!H104:H108)</f>
        <v>0</v>
      </c>
      <c r="G13" s="213">
        <f>-SUM('3.3 Muutoksen ja uudet kust.'!I104:I108)</f>
        <v>0</v>
      </c>
      <c r="H13" s="213">
        <f>-SUM('3.3 Muutoksen ja uudet kust.'!J104:J108)</f>
        <v>0</v>
      </c>
      <c r="I13" s="213">
        <f>-SUM('3.3 Muutoksen ja uudet kust.'!K104:K108)</f>
        <v>0</v>
      </c>
      <c r="J13" s="213">
        <f>-SUM('3.3 Muutoksen ja uudet kust.'!L104:L108)</f>
        <v>0</v>
      </c>
      <c r="K13" s="213">
        <f>-SUM('3.3 Muutoksen ja uudet kust.'!M104:M108)</f>
        <v>0</v>
      </c>
      <c r="L13" s="214">
        <f t="shared" si="0"/>
        <v>0</v>
      </c>
    </row>
    <row r="14" spans="1:12" ht="13.5" thickBot="1" x14ac:dyDescent="0.35">
      <c r="A14" s="45" t="s">
        <v>5</v>
      </c>
      <c r="B14" s="5">
        <f>SUM(B12:B13)</f>
        <v>0</v>
      </c>
      <c r="C14" s="5">
        <f t="shared" ref="C14:K14" si="1">SUM(C12:C13)</f>
        <v>0</v>
      </c>
      <c r="D14" s="5">
        <f t="shared" si="1"/>
        <v>0</v>
      </c>
      <c r="E14" s="5">
        <f t="shared" si="1"/>
        <v>0</v>
      </c>
      <c r="F14" s="5">
        <f t="shared" si="1"/>
        <v>0</v>
      </c>
      <c r="G14" s="5">
        <f t="shared" si="1"/>
        <v>0</v>
      </c>
      <c r="H14" s="5">
        <f t="shared" si="1"/>
        <v>0</v>
      </c>
      <c r="I14" s="5">
        <f t="shared" si="1"/>
        <v>0</v>
      </c>
      <c r="J14" s="5">
        <f t="shared" si="1"/>
        <v>0</v>
      </c>
      <c r="K14" s="5">
        <f t="shared" si="1"/>
        <v>0</v>
      </c>
      <c r="L14" s="212">
        <f t="shared" si="0"/>
        <v>0</v>
      </c>
    </row>
    <row r="15" spans="1:12" ht="13" thickBot="1" x14ac:dyDescent="0.3">
      <c r="A15" s="47" t="s">
        <v>290</v>
      </c>
      <c r="B15" s="42">
        <f>'3.2 Nykykulut aikajana'!B99</f>
        <v>0</v>
      </c>
      <c r="C15" s="42">
        <f>'3.2 Nykykulut aikajana'!C99</f>
        <v>0</v>
      </c>
      <c r="D15" s="42">
        <f>'3.2 Nykykulut aikajana'!D99</f>
        <v>0</v>
      </c>
      <c r="E15" s="42">
        <f>'3.2 Nykykulut aikajana'!E99</f>
        <v>0</v>
      </c>
      <c r="F15" s="42">
        <f>'3.2 Nykykulut aikajana'!F99</f>
        <v>0</v>
      </c>
      <c r="G15" s="42">
        <f>'3.2 Nykykulut aikajana'!G99</f>
        <v>0</v>
      </c>
      <c r="H15" s="42">
        <f>'3.2 Nykykulut aikajana'!H99</f>
        <v>0</v>
      </c>
      <c r="I15" s="42">
        <f>'3.2 Nykykulut aikajana'!I99</f>
        <v>0</v>
      </c>
      <c r="J15" s="42">
        <f>'3.2 Nykykulut aikajana'!J99</f>
        <v>0</v>
      </c>
      <c r="K15" s="42">
        <f>'3.2 Nykykulut aikajana'!K99</f>
        <v>0</v>
      </c>
      <c r="L15" s="4">
        <f t="shared" si="0"/>
        <v>0</v>
      </c>
    </row>
    <row r="16" spans="1:12" ht="13" thickBot="1" x14ac:dyDescent="0.3">
      <c r="A16" s="47" t="s">
        <v>82</v>
      </c>
      <c r="B16" s="42">
        <f>SUM('3.4 Hyödyt yhteenveto'!C173:C175)</f>
        <v>0</v>
      </c>
      <c r="C16" s="42">
        <f>SUM('3.4 Hyödyt yhteenveto'!D173:D175)</f>
        <v>0</v>
      </c>
      <c r="D16" s="42">
        <f>SUM('3.4 Hyödyt yhteenveto'!E173:E175)</f>
        <v>0</v>
      </c>
      <c r="E16" s="42">
        <f>SUM('3.4 Hyödyt yhteenveto'!F173:F175)</f>
        <v>0</v>
      </c>
      <c r="F16" s="42">
        <f>SUM('3.4 Hyödyt yhteenveto'!G173:G175)</f>
        <v>0</v>
      </c>
      <c r="G16" s="42">
        <f>SUM('3.4 Hyödyt yhteenveto'!H173:H175)</f>
        <v>0</v>
      </c>
      <c r="H16" s="42">
        <f>SUM('3.4 Hyödyt yhteenveto'!I173:I175)</f>
        <v>0</v>
      </c>
      <c r="I16" s="42">
        <f>SUM('3.4 Hyödyt yhteenveto'!J173:J175)</f>
        <v>0</v>
      </c>
      <c r="J16" s="42">
        <f>SUM('3.4 Hyödyt yhteenveto'!K173:K175)</f>
        <v>0</v>
      </c>
      <c r="K16" s="42">
        <f>SUM('3.4 Hyödyt yhteenveto'!L173:L175)</f>
        <v>0</v>
      </c>
      <c r="L16" s="4">
        <f t="shared" si="0"/>
        <v>0</v>
      </c>
    </row>
    <row r="17" spans="1:12" ht="13" thickBot="1" x14ac:dyDescent="0.3">
      <c r="A17" s="48" t="s">
        <v>83</v>
      </c>
      <c r="B17" s="43">
        <f>SUM('3.4 Hyödyt yhteenveto'!C176:C179)</f>
        <v>0</v>
      </c>
      <c r="C17" s="43">
        <f>SUM('3.4 Hyödyt yhteenveto'!D176:D179)</f>
        <v>0</v>
      </c>
      <c r="D17" s="43">
        <f>SUM('3.4 Hyödyt yhteenveto'!E176:E179)</f>
        <v>0</v>
      </c>
      <c r="E17" s="43">
        <f>SUM('3.4 Hyödyt yhteenveto'!F176:F179)</f>
        <v>0</v>
      </c>
      <c r="F17" s="43">
        <f>SUM('3.4 Hyödyt yhteenveto'!G176:G179)</f>
        <v>0</v>
      </c>
      <c r="G17" s="43">
        <f>SUM('3.4 Hyödyt yhteenveto'!H176:H179)</f>
        <v>0</v>
      </c>
      <c r="H17" s="43">
        <f>SUM('3.4 Hyödyt yhteenveto'!I176:I179)</f>
        <v>0</v>
      </c>
      <c r="I17" s="43">
        <f>SUM('3.4 Hyödyt yhteenveto'!J176:J179)</f>
        <v>0</v>
      </c>
      <c r="J17" s="43">
        <f>SUM('3.4 Hyödyt yhteenveto'!K176:K179)</f>
        <v>0</v>
      </c>
      <c r="K17" s="43">
        <f>SUM('3.4 Hyödyt yhteenveto'!L176:L179)</f>
        <v>0</v>
      </c>
      <c r="L17" s="4">
        <f t="shared" si="0"/>
        <v>0</v>
      </c>
    </row>
    <row r="18" spans="1:12" ht="13.5" thickBot="1" x14ac:dyDescent="0.35">
      <c r="A18" s="45" t="s">
        <v>5</v>
      </c>
      <c r="B18" s="36">
        <f>SUM(B15:B17)</f>
        <v>0</v>
      </c>
      <c r="C18" s="36">
        <f t="shared" ref="C18:K18" si="2">SUM(C15:C17)</f>
        <v>0</v>
      </c>
      <c r="D18" s="36">
        <f t="shared" si="2"/>
        <v>0</v>
      </c>
      <c r="E18" s="36">
        <f t="shared" si="2"/>
        <v>0</v>
      </c>
      <c r="F18" s="36">
        <f t="shared" si="2"/>
        <v>0</v>
      </c>
      <c r="G18" s="36">
        <f t="shared" si="2"/>
        <v>0</v>
      </c>
      <c r="H18" s="36">
        <f t="shared" si="2"/>
        <v>0</v>
      </c>
      <c r="I18" s="36">
        <f t="shared" si="2"/>
        <v>0</v>
      </c>
      <c r="J18" s="36">
        <f t="shared" si="2"/>
        <v>0</v>
      </c>
      <c r="K18" s="36">
        <f t="shared" si="2"/>
        <v>0</v>
      </c>
      <c r="L18" s="65">
        <f t="shared" si="0"/>
        <v>0</v>
      </c>
    </row>
    <row r="20" spans="1:12" x14ac:dyDescent="0.25">
      <c r="A20" s="41" t="s">
        <v>288</v>
      </c>
      <c r="B20" s="44">
        <f>B14+B18</f>
        <v>0</v>
      </c>
      <c r="C20" s="44">
        <f t="shared" ref="C20:K20" si="3">C14+C18</f>
        <v>0</v>
      </c>
      <c r="D20" s="44">
        <f t="shared" si="3"/>
        <v>0</v>
      </c>
      <c r="E20" s="44">
        <f t="shared" si="3"/>
        <v>0</v>
      </c>
      <c r="F20" s="44">
        <f t="shared" si="3"/>
        <v>0</v>
      </c>
      <c r="G20" s="44">
        <f t="shared" si="3"/>
        <v>0</v>
      </c>
      <c r="H20" s="44">
        <f t="shared" si="3"/>
        <v>0</v>
      </c>
      <c r="I20" s="44">
        <f t="shared" si="3"/>
        <v>0</v>
      </c>
      <c r="J20" s="44">
        <f t="shared" si="3"/>
        <v>0</v>
      </c>
      <c r="K20" s="44">
        <f t="shared" si="3"/>
        <v>0</v>
      </c>
    </row>
    <row r="21" spans="1:12" x14ac:dyDescent="0.25">
      <c r="B21" s="33"/>
      <c r="C21" s="33"/>
      <c r="D21" s="33"/>
      <c r="E21" s="33"/>
      <c r="F21" s="33"/>
      <c r="G21" s="33"/>
      <c r="H21" s="33"/>
      <c r="I21" s="33"/>
      <c r="J21" s="33"/>
      <c r="K21" s="33"/>
    </row>
    <row r="22" spans="1:12" x14ac:dyDescent="0.25">
      <c r="A22" s="41" t="s">
        <v>289</v>
      </c>
      <c r="B22" s="44">
        <f>B20</f>
        <v>0</v>
      </c>
      <c r="C22" s="44">
        <f>B22+C20</f>
        <v>0</v>
      </c>
      <c r="D22" s="44">
        <f t="shared" ref="D22:K22" si="4">C22+D20</f>
        <v>0</v>
      </c>
      <c r="E22" s="44">
        <f t="shared" si="4"/>
        <v>0</v>
      </c>
      <c r="F22" s="44">
        <f t="shared" si="4"/>
        <v>0</v>
      </c>
      <c r="G22" s="44">
        <f t="shared" si="4"/>
        <v>0</v>
      </c>
      <c r="H22" s="44">
        <f t="shared" si="4"/>
        <v>0</v>
      </c>
      <c r="I22" s="44">
        <f t="shared" si="4"/>
        <v>0</v>
      </c>
      <c r="J22" s="44">
        <f t="shared" si="4"/>
        <v>0</v>
      </c>
      <c r="K22" s="44">
        <f t="shared" si="4"/>
        <v>0</v>
      </c>
    </row>
    <row r="44" spans="1:12" ht="13" x14ac:dyDescent="0.3">
      <c r="A44" s="7" t="s">
        <v>45</v>
      </c>
    </row>
    <row r="46" spans="1:12" ht="29.5" customHeight="1" thickBot="1" x14ac:dyDescent="0.3">
      <c r="A46" s="46" t="s">
        <v>1</v>
      </c>
      <c r="B46" s="49">
        <v>1</v>
      </c>
      <c r="C46" s="46">
        <v>2</v>
      </c>
      <c r="D46" s="46">
        <v>3</v>
      </c>
      <c r="E46" s="46">
        <v>4</v>
      </c>
      <c r="F46" s="46">
        <v>5</v>
      </c>
      <c r="G46" s="46">
        <v>6</v>
      </c>
      <c r="H46" s="46">
        <v>7</v>
      </c>
      <c r="I46" s="46">
        <v>8</v>
      </c>
      <c r="J46" s="46">
        <v>9</v>
      </c>
      <c r="K46" s="46">
        <v>10</v>
      </c>
      <c r="L46" s="49" t="s">
        <v>5</v>
      </c>
    </row>
    <row r="47" spans="1:12" ht="13" thickBot="1" x14ac:dyDescent="0.3">
      <c r="A47" s="47" t="s">
        <v>42</v>
      </c>
      <c r="B47" s="42">
        <f>B12</f>
        <v>0</v>
      </c>
      <c r="C47" s="42">
        <f t="shared" ref="C47:K47" si="5">C12</f>
        <v>0</v>
      </c>
      <c r="D47" s="42">
        <f t="shared" si="5"/>
        <v>0</v>
      </c>
      <c r="E47" s="42">
        <f t="shared" si="5"/>
        <v>0</v>
      </c>
      <c r="F47" s="42">
        <f t="shared" si="5"/>
        <v>0</v>
      </c>
      <c r="G47" s="42">
        <f t="shared" si="5"/>
        <v>0</v>
      </c>
      <c r="H47" s="42">
        <f t="shared" si="5"/>
        <v>0</v>
      </c>
      <c r="I47" s="42">
        <f t="shared" si="5"/>
        <v>0</v>
      </c>
      <c r="J47" s="42">
        <f t="shared" si="5"/>
        <v>0</v>
      </c>
      <c r="K47" s="42">
        <f t="shared" si="5"/>
        <v>0</v>
      </c>
      <c r="L47" s="4">
        <f t="shared" ref="L47:L53" si="6">SUM(B47:K47)</f>
        <v>0</v>
      </c>
    </row>
    <row r="48" spans="1:12" ht="13" thickBot="1" x14ac:dyDescent="0.3">
      <c r="A48" s="47" t="s">
        <v>6</v>
      </c>
      <c r="B48" s="213">
        <f t="shared" ref="B48:K48" si="7">B13</f>
        <v>0</v>
      </c>
      <c r="C48" s="213">
        <f t="shared" si="7"/>
        <v>0</v>
      </c>
      <c r="D48" s="213">
        <f t="shared" si="7"/>
        <v>0</v>
      </c>
      <c r="E48" s="213">
        <f t="shared" si="7"/>
        <v>0</v>
      </c>
      <c r="F48" s="213">
        <f t="shared" si="7"/>
        <v>0</v>
      </c>
      <c r="G48" s="213">
        <f t="shared" si="7"/>
        <v>0</v>
      </c>
      <c r="H48" s="213">
        <f t="shared" si="7"/>
        <v>0</v>
      </c>
      <c r="I48" s="213">
        <f t="shared" si="7"/>
        <v>0</v>
      </c>
      <c r="J48" s="213">
        <f t="shared" si="7"/>
        <v>0</v>
      </c>
      <c r="K48" s="213">
        <f t="shared" si="7"/>
        <v>0</v>
      </c>
      <c r="L48" s="214">
        <f t="shared" si="6"/>
        <v>0</v>
      </c>
    </row>
    <row r="49" spans="1:12" ht="13.5" thickBot="1" x14ac:dyDescent="0.35">
      <c r="A49" s="45" t="s">
        <v>5</v>
      </c>
      <c r="B49" s="5">
        <f>SUM(B47:B48)</f>
        <v>0</v>
      </c>
      <c r="C49" s="5">
        <f t="shared" ref="C49:K49" si="8">SUM(C47:C48)</f>
        <v>0</v>
      </c>
      <c r="D49" s="5">
        <f t="shared" si="8"/>
        <v>0</v>
      </c>
      <c r="E49" s="5">
        <f t="shared" si="8"/>
        <v>0</v>
      </c>
      <c r="F49" s="5">
        <f t="shared" si="8"/>
        <v>0</v>
      </c>
      <c r="G49" s="5">
        <f t="shared" si="8"/>
        <v>0</v>
      </c>
      <c r="H49" s="5">
        <f t="shared" si="8"/>
        <v>0</v>
      </c>
      <c r="I49" s="5">
        <f t="shared" si="8"/>
        <v>0</v>
      </c>
      <c r="J49" s="5">
        <f t="shared" si="8"/>
        <v>0</v>
      </c>
      <c r="K49" s="5">
        <f t="shared" si="8"/>
        <v>0</v>
      </c>
      <c r="L49" s="212">
        <f t="shared" si="6"/>
        <v>0</v>
      </c>
    </row>
    <row r="50" spans="1:12" ht="13" thickBot="1" x14ac:dyDescent="0.3">
      <c r="A50" s="47" t="s">
        <v>290</v>
      </c>
      <c r="B50" s="42">
        <f t="shared" ref="B50:K50" si="9">B15</f>
        <v>0</v>
      </c>
      <c r="C50" s="42">
        <f t="shared" si="9"/>
        <v>0</v>
      </c>
      <c r="D50" s="42">
        <f t="shared" si="9"/>
        <v>0</v>
      </c>
      <c r="E50" s="42">
        <f t="shared" si="9"/>
        <v>0</v>
      </c>
      <c r="F50" s="42">
        <f t="shared" si="9"/>
        <v>0</v>
      </c>
      <c r="G50" s="42">
        <f t="shared" si="9"/>
        <v>0</v>
      </c>
      <c r="H50" s="42">
        <f t="shared" si="9"/>
        <v>0</v>
      </c>
      <c r="I50" s="42">
        <f t="shared" si="9"/>
        <v>0</v>
      </c>
      <c r="J50" s="42">
        <f t="shared" si="9"/>
        <v>0</v>
      </c>
      <c r="K50" s="42">
        <f t="shared" si="9"/>
        <v>0</v>
      </c>
      <c r="L50" s="4">
        <f t="shared" si="6"/>
        <v>0</v>
      </c>
    </row>
    <row r="51" spans="1:12" ht="13" thickBot="1" x14ac:dyDescent="0.3">
      <c r="A51" s="47" t="s">
        <v>82</v>
      </c>
      <c r="B51" s="42">
        <f>SUM('3.4 Hyödyt yhteenveto'!C185:C187)</f>
        <v>0</v>
      </c>
      <c r="C51" s="42">
        <f>SUM('3.4 Hyödyt yhteenveto'!D185:D187)</f>
        <v>0</v>
      </c>
      <c r="D51" s="42">
        <f>SUM('3.4 Hyödyt yhteenveto'!E185:E187)</f>
        <v>0</v>
      </c>
      <c r="E51" s="42">
        <f>SUM('3.4 Hyödyt yhteenveto'!F185:F187)</f>
        <v>0</v>
      </c>
      <c r="F51" s="42">
        <f>SUM('3.4 Hyödyt yhteenveto'!G185:G187)</f>
        <v>0</v>
      </c>
      <c r="G51" s="42">
        <f>SUM('3.4 Hyödyt yhteenveto'!H185:H187)</f>
        <v>0</v>
      </c>
      <c r="H51" s="42">
        <f>SUM('3.4 Hyödyt yhteenveto'!I185:I187)</f>
        <v>0</v>
      </c>
      <c r="I51" s="42">
        <f>SUM('3.4 Hyödyt yhteenveto'!J185:J187)</f>
        <v>0</v>
      </c>
      <c r="J51" s="42">
        <f>SUM('3.4 Hyödyt yhteenveto'!K185:K187)</f>
        <v>0</v>
      </c>
      <c r="K51" s="42">
        <f>SUM('3.4 Hyödyt yhteenveto'!L185:L187)</f>
        <v>0</v>
      </c>
      <c r="L51" s="4">
        <f t="shared" si="6"/>
        <v>0</v>
      </c>
    </row>
    <row r="52" spans="1:12" ht="13" thickBot="1" x14ac:dyDescent="0.3">
      <c r="A52" s="48" t="s">
        <v>83</v>
      </c>
      <c r="B52" s="43">
        <f>SUM('3.4 Hyödyt yhteenveto'!C188:C191)</f>
        <v>0</v>
      </c>
      <c r="C52" s="43">
        <f>SUM('3.4 Hyödyt yhteenveto'!D188:D191)</f>
        <v>0</v>
      </c>
      <c r="D52" s="43">
        <f>SUM('3.4 Hyödyt yhteenveto'!E188:E191)</f>
        <v>0</v>
      </c>
      <c r="E52" s="43">
        <f>SUM('3.4 Hyödyt yhteenveto'!F188:F191)</f>
        <v>0</v>
      </c>
      <c r="F52" s="43">
        <f>SUM('3.4 Hyödyt yhteenveto'!G188:G191)</f>
        <v>0</v>
      </c>
      <c r="G52" s="43">
        <f>SUM('3.4 Hyödyt yhteenveto'!H188:H191)</f>
        <v>0</v>
      </c>
      <c r="H52" s="43">
        <f>SUM('3.4 Hyödyt yhteenveto'!I188:I191)</f>
        <v>0</v>
      </c>
      <c r="I52" s="43">
        <f>SUM('3.4 Hyödyt yhteenveto'!J188:J191)</f>
        <v>0</v>
      </c>
      <c r="J52" s="43">
        <f>SUM('3.4 Hyödyt yhteenveto'!K188:K191)</f>
        <v>0</v>
      </c>
      <c r="K52" s="43">
        <f>SUM('3.4 Hyödyt yhteenveto'!L188:L191)</f>
        <v>0</v>
      </c>
      <c r="L52" s="4">
        <f t="shared" si="6"/>
        <v>0</v>
      </c>
    </row>
    <row r="53" spans="1:12" ht="13.5" thickBot="1" x14ac:dyDescent="0.35">
      <c r="A53" s="45" t="s">
        <v>5</v>
      </c>
      <c r="B53" s="36">
        <f>SUM(B50:B52)</f>
        <v>0</v>
      </c>
      <c r="C53" s="36">
        <f t="shared" ref="C53:K53" si="10">SUM(C50:C52)</f>
        <v>0</v>
      </c>
      <c r="D53" s="36">
        <f t="shared" si="10"/>
        <v>0</v>
      </c>
      <c r="E53" s="36">
        <f t="shared" si="10"/>
        <v>0</v>
      </c>
      <c r="F53" s="36">
        <f t="shared" si="10"/>
        <v>0</v>
      </c>
      <c r="G53" s="36">
        <f t="shared" si="10"/>
        <v>0</v>
      </c>
      <c r="H53" s="36">
        <f t="shared" si="10"/>
        <v>0</v>
      </c>
      <c r="I53" s="36">
        <f t="shared" si="10"/>
        <v>0</v>
      </c>
      <c r="J53" s="36">
        <f t="shared" si="10"/>
        <v>0</v>
      </c>
      <c r="K53" s="36">
        <f t="shared" si="10"/>
        <v>0</v>
      </c>
      <c r="L53" s="65">
        <f t="shared" si="6"/>
        <v>0</v>
      </c>
    </row>
    <row r="55" spans="1:12" x14ac:dyDescent="0.25">
      <c r="A55" s="41" t="s">
        <v>288</v>
      </c>
      <c r="B55" s="44">
        <f>B49+B53</f>
        <v>0</v>
      </c>
      <c r="C55" s="44">
        <f t="shared" ref="C55:K55" si="11">C49+C53</f>
        <v>0</v>
      </c>
      <c r="D55" s="44">
        <f t="shared" si="11"/>
        <v>0</v>
      </c>
      <c r="E55" s="44">
        <f t="shared" si="11"/>
        <v>0</v>
      </c>
      <c r="F55" s="44">
        <f t="shared" si="11"/>
        <v>0</v>
      </c>
      <c r="G55" s="44">
        <f t="shared" si="11"/>
        <v>0</v>
      </c>
      <c r="H55" s="44">
        <f t="shared" si="11"/>
        <v>0</v>
      </c>
      <c r="I55" s="44">
        <f t="shared" si="11"/>
        <v>0</v>
      </c>
      <c r="J55" s="44">
        <f t="shared" si="11"/>
        <v>0</v>
      </c>
      <c r="K55" s="44">
        <f t="shared" si="11"/>
        <v>0</v>
      </c>
    </row>
    <row r="56" spans="1:12" x14ac:dyDescent="0.25">
      <c r="B56" s="33"/>
      <c r="C56" s="33"/>
      <c r="D56" s="33"/>
      <c r="E56" s="33"/>
      <c r="F56" s="33"/>
      <c r="G56" s="33"/>
      <c r="H56" s="33"/>
      <c r="I56" s="33"/>
      <c r="J56" s="33"/>
      <c r="K56" s="33"/>
    </row>
    <row r="57" spans="1:12" x14ac:dyDescent="0.25">
      <c r="A57" s="41" t="s">
        <v>289</v>
      </c>
      <c r="B57" s="44">
        <f>B55</f>
        <v>0</v>
      </c>
      <c r="C57" s="44">
        <f t="shared" ref="C57:K57" si="12">B57+C55</f>
        <v>0</v>
      </c>
      <c r="D57" s="44">
        <f t="shared" si="12"/>
        <v>0</v>
      </c>
      <c r="E57" s="44">
        <f t="shared" si="12"/>
        <v>0</v>
      </c>
      <c r="F57" s="44">
        <f t="shared" si="12"/>
        <v>0</v>
      </c>
      <c r="G57" s="44">
        <f t="shared" si="12"/>
        <v>0</v>
      </c>
      <c r="H57" s="44">
        <f t="shared" si="12"/>
        <v>0</v>
      </c>
      <c r="I57" s="44">
        <f t="shared" si="12"/>
        <v>0</v>
      </c>
      <c r="J57" s="44">
        <f t="shared" si="12"/>
        <v>0</v>
      </c>
      <c r="K57" s="44">
        <f t="shared" si="12"/>
        <v>0</v>
      </c>
    </row>
    <row r="77" spans="1:1" ht="13" x14ac:dyDescent="0.3">
      <c r="A77" s="7" t="s">
        <v>46</v>
      </c>
    </row>
  </sheetData>
  <sheetProtection sheet="1" objects="1" scenarios="1"/>
  <mergeCells count="1">
    <mergeCell ref="E6:J7"/>
  </mergeCells>
  <pageMargins left="0.75" right="0.75" top="1" bottom="1" header="0.5" footer="0.5"/>
  <pageSetup paperSize="9" orientation="portrait" verticalDpi="0"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00B050"/>
  </sheetPr>
  <dimension ref="A1:L77"/>
  <sheetViews>
    <sheetView zoomScaleNormal="100" workbookViewId="0"/>
  </sheetViews>
  <sheetFormatPr defaultColWidth="8.81640625" defaultRowHeight="12.5" x14ac:dyDescent="0.25"/>
  <cols>
    <col min="1" max="1" width="37" style="61" customWidth="1"/>
    <col min="2" max="2" width="16.7265625" style="61" customWidth="1"/>
    <col min="3" max="3" width="15" style="61" customWidth="1"/>
    <col min="4" max="4" width="15.7265625" style="61" customWidth="1"/>
    <col min="5" max="5" width="15.453125" style="61" customWidth="1"/>
    <col min="6" max="6" width="15.54296875" style="61" customWidth="1"/>
    <col min="7" max="8" width="14.7265625" style="61" customWidth="1"/>
    <col min="9" max="9" width="15.54296875" style="61" customWidth="1"/>
    <col min="10" max="10" width="16.453125" style="61" customWidth="1"/>
    <col min="11" max="11" width="14.453125" style="61" customWidth="1"/>
    <col min="12" max="12" width="17.26953125" style="61" customWidth="1"/>
    <col min="13" max="16384" width="8.81640625" style="61"/>
  </cols>
  <sheetData>
    <row r="1" spans="1:12" s="74" customFormat="1" ht="18.5" x14ac:dyDescent="0.45">
      <c r="A1" s="74" t="s">
        <v>295</v>
      </c>
    </row>
    <row r="2" spans="1:12" s="25" customFormat="1" ht="3.65" customHeight="1" x14ac:dyDescent="0.4">
      <c r="A2" s="22"/>
      <c r="B2" s="23"/>
      <c r="C2" s="24"/>
      <c r="D2" s="24"/>
      <c r="E2" s="24"/>
      <c r="F2" s="24"/>
      <c r="G2" s="24"/>
    </row>
    <row r="4" spans="1:12" ht="14" x14ac:dyDescent="0.3">
      <c r="A4" s="73"/>
      <c r="B4" s="72"/>
      <c r="C4" s="72"/>
      <c r="D4" s="72"/>
      <c r="E4" s="72"/>
      <c r="F4" s="72"/>
      <c r="G4" s="72"/>
      <c r="H4" s="72"/>
      <c r="I4" s="72"/>
      <c r="J4" s="72"/>
      <c r="K4" s="72"/>
      <c r="L4" s="72"/>
    </row>
    <row r="6" spans="1:12" ht="13" x14ac:dyDescent="0.3">
      <c r="A6" s="86" t="s">
        <v>184</v>
      </c>
      <c r="B6" s="87" t="s">
        <v>309</v>
      </c>
      <c r="C6" s="88"/>
      <c r="D6" s="86" t="s">
        <v>93</v>
      </c>
      <c r="E6" s="242">
        <f>'3.1 Järjestelmien nykykulut'!B87</f>
        <v>0</v>
      </c>
      <c r="F6" s="243"/>
      <c r="G6" s="243"/>
      <c r="H6" s="243"/>
      <c r="I6" s="243"/>
      <c r="J6" s="244"/>
    </row>
    <row r="7" spans="1:12" x14ac:dyDescent="0.25">
      <c r="A7" s="88"/>
      <c r="B7" s="89"/>
      <c r="C7" s="88"/>
      <c r="D7" s="88"/>
      <c r="E7" s="245"/>
      <c r="F7" s="246"/>
      <c r="G7" s="246"/>
      <c r="H7" s="246"/>
      <c r="I7" s="246"/>
      <c r="J7" s="247"/>
    </row>
    <row r="9" spans="1:12" ht="13" x14ac:dyDescent="0.3">
      <c r="A9" s="7" t="s">
        <v>44</v>
      </c>
    </row>
    <row r="11" spans="1:12" ht="30" customHeight="1" thickBot="1" x14ac:dyDescent="0.3">
      <c r="A11" s="90" t="s">
        <v>1</v>
      </c>
      <c r="B11" s="49">
        <v>1</v>
      </c>
      <c r="C11" s="46">
        <v>2</v>
      </c>
      <c r="D11" s="46">
        <v>3</v>
      </c>
      <c r="E11" s="46">
        <v>4</v>
      </c>
      <c r="F11" s="46">
        <v>5</v>
      </c>
      <c r="G11" s="46">
        <v>6</v>
      </c>
      <c r="H11" s="46">
        <v>7</v>
      </c>
      <c r="I11" s="46">
        <v>8</v>
      </c>
      <c r="J11" s="46">
        <v>9</v>
      </c>
      <c r="K11" s="46">
        <v>10</v>
      </c>
      <c r="L11" s="49" t="s">
        <v>5</v>
      </c>
    </row>
    <row r="12" spans="1:12" ht="13" thickBot="1" x14ac:dyDescent="0.3">
      <c r="A12" s="47" t="s">
        <v>42</v>
      </c>
      <c r="B12" s="42">
        <f>-SUM('3.3 Muutoksen ja uudet kust.'!D115:D118)</f>
        <v>0</v>
      </c>
      <c r="C12" s="42">
        <f>-SUM('3.3 Muutoksen ja uudet kust.'!E115:E118)</f>
        <v>0</v>
      </c>
      <c r="D12" s="42">
        <f>-SUM('3.3 Muutoksen ja uudet kust.'!F115:F118)</f>
        <v>0</v>
      </c>
      <c r="E12" s="42">
        <f>-SUM('3.3 Muutoksen ja uudet kust.'!G115:G118)</f>
        <v>0</v>
      </c>
      <c r="F12" s="42">
        <f>-SUM('3.3 Muutoksen ja uudet kust.'!H115:H118)</f>
        <v>0</v>
      </c>
      <c r="G12" s="42">
        <f>-SUM('3.3 Muutoksen ja uudet kust.'!I115:I118)</f>
        <v>0</v>
      </c>
      <c r="H12" s="42">
        <f>-SUM('3.3 Muutoksen ja uudet kust.'!J115:J118)</f>
        <v>0</v>
      </c>
      <c r="I12" s="42">
        <f>-SUM('3.3 Muutoksen ja uudet kust.'!K115:K118)</f>
        <v>0</v>
      </c>
      <c r="J12" s="42">
        <f>-SUM('3.3 Muutoksen ja uudet kust.'!L115:L118)</f>
        <v>0</v>
      </c>
      <c r="K12" s="42">
        <f>-SUM('3.3 Muutoksen ja uudet kust.'!M115:M118)</f>
        <v>0</v>
      </c>
      <c r="L12" s="4">
        <f t="shared" ref="L12:L18" si="0">SUM(B12:K12)</f>
        <v>0</v>
      </c>
    </row>
    <row r="13" spans="1:12" ht="13" thickBot="1" x14ac:dyDescent="0.3">
      <c r="A13" s="47" t="s">
        <v>6</v>
      </c>
      <c r="B13" s="213">
        <f>-SUM('3.3 Muutoksen ja uudet kust.'!D119:D123)</f>
        <v>0</v>
      </c>
      <c r="C13" s="213">
        <f>-SUM('3.3 Muutoksen ja uudet kust.'!E119:E123)</f>
        <v>0</v>
      </c>
      <c r="D13" s="213">
        <f>-SUM('3.3 Muutoksen ja uudet kust.'!F119:F123)</f>
        <v>0</v>
      </c>
      <c r="E13" s="213">
        <f>-SUM('3.3 Muutoksen ja uudet kust.'!G119:G123)</f>
        <v>0</v>
      </c>
      <c r="F13" s="213">
        <f>-SUM('3.3 Muutoksen ja uudet kust.'!H119:H123)</f>
        <v>0</v>
      </c>
      <c r="G13" s="213">
        <f>-SUM('3.3 Muutoksen ja uudet kust.'!I119:I123)</f>
        <v>0</v>
      </c>
      <c r="H13" s="213">
        <f>-SUM('3.3 Muutoksen ja uudet kust.'!J119:J123)</f>
        <v>0</v>
      </c>
      <c r="I13" s="213">
        <f>-SUM('3.3 Muutoksen ja uudet kust.'!K119:K123)</f>
        <v>0</v>
      </c>
      <c r="J13" s="213">
        <f>-SUM('3.3 Muutoksen ja uudet kust.'!L119:L123)</f>
        <v>0</v>
      </c>
      <c r="K13" s="213">
        <f>-SUM('3.3 Muutoksen ja uudet kust.'!M119:M123)</f>
        <v>0</v>
      </c>
      <c r="L13" s="214">
        <f t="shared" si="0"/>
        <v>0</v>
      </c>
    </row>
    <row r="14" spans="1:12" ht="13.5" thickBot="1" x14ac:dyDescent="0.35">
      <c r="A14" s="45" t="s">
        <v>5</v>
      </c>
      <c r="B14" s="5">
        <f>SUM(B12:B13)</f>
        <v>0</v>
      </c>
      <c r="C14" s="5">
        <f t="shared" ref="C14:K14" si="1">SUM(C12:C13)</f>
        <v>0</v>
      </c>
      <c r="D14" s="5">
        <f t="shared" si="1"/>
        <v>0</v>
      </c>
      <c r="E14" s="5">
        <f t="shared" si="1"/>
        <v>0</v>
      </c>
      <c r="F14" s="5">
        <f t="shared" si="1"/>
        <v>0</v>
      </c>
      <c r="G14" s="5">
        <f t="shared" si="1"/>
        <v>0</v>
      </c>
      <c r="H14" s="5">
        <f t="shared" si="1"/>
        <v>0</v>
      </c>
      <c r="I14" s="5">
        <f t="shared" si="1"/>
        <v>0</v>
      </c>
      <c r="J14" s="5">
        <f t="shared" si="1"/>
        <v>0</v>
      </c>
      <c r="K14" s="5">
        <f t="shared" si="1"/>
        <v>0</v>
      </c>
      <c r="L14" s="212">
        <f t="shared" si="0"/>
        <v>0</v>
      </c>
    </row>
    <row r="15" spans="1:12" ht="13" thickBot="1" x14ac:dyDescent="0.3">
      <c r="A15" s="47" t="s">
        <v>290</v>
      </c>
      <c r="B15" s="42">
        <f>'3.2 Nykykulut aikajana'!B111</f>
        <v>0</v>
      </c>
      <c r="C15" s="42">
        <f>'3.2 Nykykulut aikajana'!C111</f>
        <v>0</v>
      </c>
      <c r="D15" s="42">
        <f>'3.2 Nykykulut aikajana'!D111</f>
        <v>0</v>
      </c>
      <c r="E15" s="42">
        <f>'3.2 Nykykulut aikajana'!E111</f>
        <v>0</v>
      </c>
      <c r="F15" s="42">
        <f>'3.2 Nykykulut aikajana'!F111</f>
        <v>0</v>
      </c>
      <c r="G15" s="42">
        <f>'3.2 Nykykulut aikajana'!G111</f>
        <v>0</v>
      </c>
      <c r="H15" s="42">
        <f>'3.2 Nykykulut aikajana'!H111</f>
        <v>0</v>
      </c>
      <c r="I15" s="42">
        <f>'3.2 Nykykulut aikajana'!I111</f>
        <v>0</v>
      </c>
      <c r="J15" s="42">
        <f>'3.2 Nykykulut aikajana'!J111</f>
        <v>0</v>
      </c>
      <c r="K15" s="42">
        <f>'3.2 Nykykulut aikajana'!K111</f>
        <v>0</v>
      </c>
      <c r="L15" s="4">
        <f t="shared" si="0"/>
        <v>0</v>
      </c>
    </row>
    <row r="16" spans="1:12" ht="13" thickBot="1" x14ac:dyDescent="0.3">
      <c r="A16" s="47" t="s">
        <v>82</v>
      </c>
      <c r="B16" s="42">
        <f>SUM('3.4 Hyödyt yhteenveto'!C200:C202)</f>
        <v>0</v>
      </c>
      <c r="C16" s="42">
        <f>SUM('3.4 Hyödyt yhteenveto'!D200:D202)</f>
        <v>0</v>
      </c>
      <c r="D16" s="42">
        <f>SUM('3.4 Hyödyt yhteenveto'!E200:E202)</f>
        <v>0</v>
      </c>
      <c r="E16" s="42">
        <f>SUM('3.4 Hyödyt yhteenveto'!F200:F202)</f>
        <v>0</v>
      </c>
      <c r="F16" s="42">
        <f>SUM('3.4 Hyödyt yhteenveto'!G200:G202)</f>
        <v>0</v>
      </c>
      <c r="G16" s="42">
        <f>SUM('3.4 Hyödyt yhteenveto'!H200:H202)</f>
        <v>0</v>
      </c>
      <c r="H16" s="42">
        <f>SUM('3.4 Hyödyt yhteenveto'!I200:I202)</f>
        <v>0</v>
      </c>
      <c r="I16" s="42">
        <f>SUM('3.4 Hyödyt yhteenveto'!J200:J202)</f>
        <v>0</v>
      </c>
      <c r="J16" s="42">
        <f>SUM('3.4 Hyödyt yhteenveto'!K200:K202)</f>
        <v>0</v>
      </c>
      <c r="K16" s="42">
        <f>SUM('3.4 Hyödyt yhteenveto'!L200:L202)</f>
        <v>0</v>
      </c>
      <c r="L16" s="4">
        <f t="shared" si="0"/>
        <v>0</v>
      </c>
    </row>
    <row r="17" spans="1:12" ht="13" thickBot="1" x14ac:dyDescent="0.3">
      <c r="A17" s="48" t="s">
        <v>83</v>
      </c>
      <c r="B17" s="43">
        <f>SUM('3.4 Hyödyt yhteenveto'!C203:C206)</f>
        <v>0</v>
      </c>
      <c r="C17" s="43">
        <f>SUM('3.4 Hyödyt yhteenveto'!D203:D206)</f>
        <v>0</v>
      </c>
      <c r="D17" s="43">
        <f>SUM('3.4 Hyödyt yhteenveto'!E203:E206)</f>
        <v>0</v>
      </c>
      <c r="E17" s="43">
        <f>SUM('3.4 Hyödyt yhteenveto'!F203:F206)</f>
        <v>0</v>
      </c>
      <c r="F17" s="43">
        <f>SUM('3.4 Hyödyt yhteenveto'!G203:G206)</f>
        <v>0</v>
      </c>
      <c r="G17" s="43">
        <f>SUM('3.4 Hyödyt yhteenveto'!H203:H206)</f>
        <v>0</v>
      </c>
      <c r="H17" s="43">
        <f>SUM('3.4 Hyödyt yhteenveto'!I203:I206)</f>
        <v>0</v>
      </c>
      <c r="I17" s="43">
        <f>SUM('3.4 Hyödyt yhteenveto'!J203:J206)</f>
        <v>0</v>
      </c>
      <c r="J17" s="43">
        <f>SUM('3.4 Hyödyt yhteenveto'!K203:K206)</f>
        <v>0</v>
      </c>
      <c r="K17" s="43">
        <f>SUM('3.4 Hyödyt yhteenveto'!L203:L206)</f>
        <v>0</v>
      </c>
      <c r="L17" s="4">
        <f t="shared" si="0"/>
        <v>0</v>
      </c>
    </row>
    <row r="18" spans="1:12" ht="13.5" thickBot="1" x14ac:dyDescent="0.35">
      <c r="A18" s="45" t="s">
        <v>5</v>
      </c>
      <c r="B18" s="36">
        <f>SUM(B15:B17)</f>
        <v>0</v>
      </c>
      <c r="C18" s="36">
        <f t="shared" ref="C18:K18" si="2">SUM(C15:C17)</f>
        <v>0</v>
      </c>
      <c r="D18" s="36">
        <f t="shared" si="2"/>
        <v>0</v>
      </c>
      <c r="E18" s="36">
        <f t="shared" si="2"/>
        <v>0</v>
      </c>
      <c r="F18" s="36">
        <f t="shared" si="2"/>
        <v>0</v>
      </c>
      <c r="G18" s="36">
        <f t="shared" si="2"/>
        <v>0</v>
      </c>
      <c r="H18" s="36">
        <f t="shared" si="2"/>
        <v>0</v>
      </c>
      <c r="I18" s="36">
        <f t="shared" si="2"/>
        <v>0</v>
      </c>
      <c r="J18" s="36">
        <f t="shared" si="2"/>
        <v>0</v>
      </c>
      <c r="K18" s="36">
        <f t="shared" si="2"/>
        <v>0</v>
      </c>
      <c r="L18" s="65">
        <f t="shared" si="0"/>
        <v>0</v>
      </c>
    </row>
    <row r="20" spans="1:12" x14ac:dyDescent="0.25">
      <c r="A20" s="41" t="s">
        <v>288</v>
      </c>
      <c r="B20" s="44">
        <f>B14+B18</f>
        <v>0</v>
      </c>
      <c r="C20" s="44">
        <f t="shared" ref="C20:K20" si="3">C14+C18</f>
        <v>0</v>
      </c>
      <c r="D20" s="44">
        <f t="shared" si="3"/>
        <v>0</v>
      </c>
      <c r="E20" s="44">
        <f t="shared" si="3"/>
        <v>0</v>
      </c>
      <c r="F20" s="44">
        <f t="shared" si="3"/>
        <v>0</v>
      </c>
      <c r="G20" s="44">
        <f t="shared" si="3"/>
        <v>0</v>
      </c>
      <c r="H20" s="44">
        <f t="shared" si="3"/>
        <v>0</v>
      </c>
      <c r="I20" s="44">
        <f t="shared" si="3"/>
        <v>0</v>
      </c>
      <c r="J20" s="44">
        <f t="shared" si="3"/>
        <v>0</v>
      </c>
      <c r="K20" s="44">
        <f t="shared" si="3"/>
        <v>0</v>
      </c>
    </row>
    <row r="21" spans="1:12" x14ac:dyDescent="0.25">
      <c r="B21" s="33"/>
      <c r="C21" s="33"/>
      <c r="D21" s="33"/>
      <c r="E21" s="33"/>
      <c r="F21" s="33"/>
      <c r="G21" s="33"/>
      <c r="H21" s="33"/>
      <c r="I21" s="33"/>
      <c r="J21" s="33"/>
      <c r="K21" s="33"/>
    </row>
    <row r="22" spans="1:12" x14ac:dyDescent="0.25">
      <c r="A22" s="41" t="s">
        <v>289</v>
      </c>
      <c r="B22" s="44">
        <f>B20</f>
        <v>0</v>
      </c>
      <c r="C22" s="44">
        <f>B22+C20</f>
        <v>0</v>
      </c>
      <c r="D22" s="44">
        <f t="shared" ref="D22:K22" si="4">C22+D20</f>
        <v>0</v>
      </c>
      <c r="E22" s="44">
        <f t="shared" si="4"/>
        <v>0</v>
      </c>
      <c r="F22" s="44">
        <f t="shared" si="4"/>
        <v>0</v>
      </c>
      <c r="G22" s="44">
        <f t="shared" si="4"/>
        <v>0</v>
      </c>
      <c r="H22" s="44">
        <f t="shared" si="4"/>
        <v>0</v>
      </c>
      <c r="I22" s="44">
        <f t="shared" si="4"/>
        <v>0</v>
      </c>
      <c r="J22" s="44">
        <f t="shared" si="4"/>
        <v>0</v>
      </c>
      <c r="K22" s="44">
        <f t="shared" si="4"/>
        <v>0</v>
      </c>
    </row>
    <row r="44" spans="1:12" ht="13" x14ac:dyDescent="0.3">
      <c r="A44" s="7" t="s">
        <v>45</v>
      </c>
    </row>
    <row r="46" spans="1:12" ht="29.5" customHeight="1" thickBot="1" x14ac:dyDescent="0.3">
      <c r="A46" s="46" t="s">
        <v>1</v>
      </c>
      <c r="B46" s="49">
        <v>1</v>
      </c>
      <c r="C46" s="46">
        <v>2</v>
      </c>
      <c r="D46" s="46">
        <v>3</v>
      </c>
      <c r="E46" s="46">
        <v>4</v>
      </c>
      <c r="F46" s="46">
        <v>5</v>
      </c>
      <c r="G46" s="46">
        <v>6</v>
      </c>
      <c r="H46" s="46">
        <v>7</v>
      </c>
      <c r="I46" s="46">
        <v>8</v>
      </c>
      <c r="J46" s="46">
        <v>9</v>
      </c>
      <c r="K46" s="46">
        <v>10</v>
      </c>
      <c r="L46" s="49" t="s">
        <v>5</v>
      </c>
    </row>
    <row r="47" spans="1:12" ht="13" thickBot="1" x14ac:dyDescent="0.3">
      <c r="A47" s="47" t="s">
        <v>42</v>
      </c>
      <c r="B47" s="42">
        <f>B12</f>
        <v>0</v>
      </c>
      <c r="C47" s="42">
        <f t="shared" ref="C47:K47" si="5">C12</f>
        <v>0</v>
      </c>
      <c r="D47" s="42">
        <f t="shared" si="5"/>
        <v>0</v>
      </c>
      <c r="E47" s="42">
        <f t="shared" si="5"/>
        <v>0</v>
      </c>
      <c r="F47" s="42">
        <f t="shared" si="5"/>
        <v>0</v>
      </c>
      <c r="G47" s="42">
        <f t="shared" si="5"/>
        <v>0</v>
      </c>
      <c r="H47" s="42">
        <f t="shared" si="5"/>
        <v>0</v>
      </c>
      <c r="I47" s="42">
        <f t="shared" si="5"/>
        <v>0</v>
      </c>
      <c r="J47" s="42">
        <f t="shared" si="5"/>
        <v>0</v>
      </c>
      <c r="K47" s="42">
        <f t="shared" si="5"/>
        <v>0</v>
      </c>
      <c r="L47" s="4">
        <f t="shared" ref="L47:L53" si="6">SUM(B47:K47)</f>
        <v>0</v>
      </c>
    </row>
    <row r="48" spans="1:12" ht="13" thickBot="1" x14ac:dyDescent="0.3">
      <c r="A48" s="47" t="s">
        <v>6</v>
      </c>
      <c r="B48" s="213">
        <f t="shared" ref="B48:K48" si="7">B13</f>
        <v>0</v>
      </c>
      <c r="C48" s="213">
        <f t="shared" si="7"/>
        <v>0</v>
      </c>
      <c r="D48" s="213">
        <f t="shared" si="7"/>
        <v>0</v>
      </c>
      <c r="E48" s="213">
        <f t="shared" si="7"/>
        <v>0</v>
      </c>
      <c r="F48" s="213">
        <f t="shared" si="7"/>
        <v>0</v>
      </c>
      <c r="G48" s="213">
        <f t="shared" si="7"/>
        <v>0</v>
      </c>
      <c r="H48" s="213">
        <f t="shared" si="7"/>
        <v>0</v>
      </c>
      <c r="I48" s="213">
        <f t="shared" si="7"/>
        <v>0</v>
      </c>
      <c r="J48" s="213">
        <f t="shared" si="7"/>
        <v>0</v>
      </c>
      <c r="K48" s="213">
        <f t="shared" si="7"/>
        <v>0</v>
      </c>
      <c r="L48" s="214">
        <f t="shared" si="6"/>
        <v>0</v>
      </c>
    </row>
    <row r="49" spans="1:12" ht="13.5" thickBot="1" x14ac:dyDescent="0.35">
      <c r="A49" s="45" t="s">
        <v>5</v>
      </c>
      <c r="B49" s="5">
        <f>SUM(B47:B48)</f>
        <v>0</v>
      </c>
      <c r="C49" s="5">
        <f t="shared" ref="C49:K49" si="8">SUM(C47:C48)</f>
        <v>0</v>
      </c>
      <c r="D49" s="5">
        <f t="shared" si="8"/>
        <v>0</v>
      </c>
      <c r="E49" s="5">
        <f t="shared" si="8"/>
        <v>0</v>
      </c>
      <c r="F49" s="5">
        <f t="shared" si="8"/>
        <v>0</v>
      </c>
      <c r="G49" s="5">
        <f t="shared" si="8"/>
        <v>0</v>
      </c>
      <c r="H49" s="5">
        <f t="shared" si="8"/>
        <v>0</v>
      </c>
      <c r="I49" s="5">
        <f t="shared" si="8"/>
        <v>0</v>
      </c>
      <c r="J49" s="5">
        <f t="shared" si="8"/>
        <v>0</v>
      </c>
      <c r="K49" s="5">
        <f t="shared" si="8"/>
        <v>0</v>
      </c>
      <c r="L49" s="212">
        <f t="shared" si="6"/>
        <v>0</v>
      </c>
    </row>
    <row r="50" spans="1:12" ht="13" thickBot="1" x14ac:dyDescent="0.3">
      <c r="A50" s="47" t="s">
        <v>290</v>
      </c>
      <c r="B50" s="42">
        <f t="shared" ref="B50:K50" si="9">B15</f>
        <v>0</v>
      </c>
      <c r="C50" s="42">
        <f t="shared" si="9"/>
        <v>0</v>
      </c>
      <c r="D50" s="42">
        <f t="shared" si="9"/>
        <v>0</v>
      </c>
      <c r="E50" s="42">
        <f t="shared" si="9"/>
        <v>0</v>
      </c>
      <c r="F50" s="42">
        <f t="shared" si="9"/>
        <v>0</v>
      </c>
      <c r="G50" s="42">
        <f t="shared" si="9"/>
        <v>0</v>
      </c>
      <c r="H50" s="42">
        <f t="shared" si="9"/>
        <v>0</v>
      </c>
      <c r="I50" s="42">
        <f t="shared" si="9"/>
        <v>0</v>
      </c>
      <c r="J50" s="42">
        <f t="shared" si="9"/>
        <v>0</v>
      </c>
      <c r="K50" s="42">
        <f t="shared" si="9"/>
        <v>0</v>
      </c>
      <c r="L50" s="4">
        <f t="shared" si="6"/>
        <v>0</v>
      </c>
    </row>
    <row r="51" spans="1:12" ht="13" thickBot="1" x14ac:dyDescent="0.3">
      <c r="A51" s="47" t="s">
        <v>82</v>
      </c>
      <c r="B51" s="42">
        <f>SUM('3.4 Hyödyt yhteenveto'!C212:C214)</f>
        <v>0</v>
      </c>
      <c r="C51" s="42">
        <f>SUM('3.4 Hyödyt yhteenveto'!D212:D214)</f>
        <v>0</v>
      </c>
      <c r="D51" s="42">
        <f>SUM('3.4 Hyödyt yhteenveto'!E212:E214)</f>
        <v>0</v>
      </c>
      <c r="E51" s="42">
        <f>SUM('3.4 Hyödyt yhteenveto'!F212:F214)</f>
        <v>0</v>
      </c>
      <c r="F51" s="42">
        <f>SUM('3.4 Hyödyt yhteenveto'!G212:G214)</f>
        <v>0</v>
      </c>
      <c r="G51" s="42">
        <f>SUM('3.4 Hyödyt yhteenveto'!H212:H214)</f>
        <v>0</v>
      </c>
      <c r="H51" s="42">
        <f>SUM('3.4 Hyödyt yhteenveto'!I212:I214)</f>
        <v>0</v>
      </c>
      <c r="I51" s="42">
        <f>SUM('3.4 Hyödyt yhteenveto'!J212:J214)</f>
        <v>0</v>
      </c>
      <c r="J51" s="42">
        <f>SUM('3.4 Hyödyt yhteenveto'!K212:K214)</f>
        <v>0</v>
      </c>
      <c r="K51" s="42">
        <f>SUM('3.4 Hyödyt yhteenveto'!L212:L214)</f>
        <v>0</v>
      </c>
      <c r="L51" s="4">
        <f t="shared" si="6"/>
        <v>0</v>
      </c>
    </row>
    <row r="52" spans="1:12" ht="13" thickBot="1" x14ac:dyDescent="0.3">
      <c r="A52" s="48" t="s">
        <v>83</v>
      </c>
      <c r="B52" s="43">
        <f>SUM('3.4 Hyödyt yhteenveto'!C215:C218)</f>
        <v>0</v>
      </c>
      <c r="C52" s="43">
        <f>SUM('3.4 Hyödyt yhteenveto'!D215:D218)</f>
        <v>0</v>
      </c>
      <c r="D52" s="43">
        <f>SUM('3.4 Hyödyt yhteenveto'!E215:E218)</f>
        <v>0</v>
      </c>
      <c r="E52" s="43">
        <f>SUM('3.4 Hyödyt yhteenveto'!F215:F218)</f>
        <v>0</v>
      </c>
      <c r="F52" s="43">
        <f>SUM('3.4 Hyödyt yhteenveto'!G215:G218)</f>
        <v>0</v>
      </c>
      <c r="G52" s="43">
        <f>SUM('3.4 Hyödyt yhteenveto'!H215:H218)</f>
        <v>0</v>
      </c>
      <c r="H52" s="43">
        <f>SUM('3.4 Hyödyt yhteenveto'!I215:I218)</f>
        <v>0</v>
      </c>
      <c r="I52" s="43">
        <f>SUM('3.4 Hyödyt yhteenveto'!J215:J218)</f>
        <v>0</v>
      </c>
      <c r="J52" s="43">
        <f>SUM('3.4 Hyödyt yhteenveto'!K215:K218)</f>
        <v>0</v>
      </c>
      <c r="K52" s="43">
        <f>SUM('3.4 Hyödyt yhteenveto'!L215:L218)</f>
        <v>0</v>
      </c>
      <c r="L52" s="4">
        <f t="shared" si="6"/>
        <v>0</v>
      </c>
    </row>
    <row r="53" spans="1:12" ht="13.5" thickBot="1" x14ac:dyDescent="0.35">
      <c r="A53" s="45" t="s">
        <v>5</v>
      </c>
      <c r="B53" s="36">
        <f>SUM(B50:B52)</f>
        <v>0</v>
      </c>
      <c r="C53" s="36">
        <f t="shared" ref="C53:K53" si="10">SUM(C50:C52)</f>
        <v>0</v>
      </c>
      <c r="D53" s="36">
        <f t="shared" si="10"/>
        <v>0</v>
      </c>
      <c r="E53" s="36">
        <f t="shared" si="10"/>
        <v>0</v>
      </c>
      <c r="F53" s="36">
        <f t="shared" si="10"/>
        <v>0</v>
      </c>
      <c r="G53" s="36">
        <f t="shared" si="10"/>
        <v>0</v>
      </c>
      <c r="H53" s="36">
        <f t="shared" si="10"/>
        <v>0</v>
      </c>
      <c r="I53" s="36">
        <f t="shared" si="10"/>
        <v>0</v>
      </c>
      <c r="J53" s="36">
        <f t="shared" si="10"/>
        <v>0</v>
      </c>
      <c r="K53" s="36">
        <f t="shared" si="10"/>
        <v>0</v>
      </c>
      <c r="L53" s="65">
        <f t="shared" si="6"/>
        <v>0</v>
      </c>
    </row>
    <row r="55" spans="1:12" x14ac:dyDescent="0.25">
      <c r="A55" s="41" t="s">
        <v>288</v>
      </c>
      <c r="B55" s="44">
        <f>B49+B53</f>
        <v>0</v>
      </c>
      <c r="C55" s="44">
        <f t="shared" ref="C55:K55" si="11">C49+C53</f>
        <v>0</v>
      </c>
      <c r="D55" s="44">
        <f t="shared" si="11"/>
        <v>0</v>
      </c>
      <c r="E55" s="44">
        <f t="shared" si="11"/>
        <v>0</v>
      </c>
      <c r="F55" s="44">
        <f t="shared" si="11"/>
        <v>0</v>
      </c>
      <c r="G55" s="44">
        <f t="shared" si="11"/>
        <v>0</v>
      </c>
      <c r="H55" s="44">
        <f t="shared" si="11"/>
        <v>0</v>
      </c>
      <c r="I55" s="44">
        <f t="shared" si="11"/>
        <v>0</v>
      </c>
      <c r="J55" s="44">
        <f t="shared" si="11"/>
        <v>0</v>
      </c>
      <c r="K55" s="44">
        <f t="shared" si="11"/>
        <v>0</v>
      </c>
    </row>
    <row r="56" spans="1:12" x14ac:dyDescent="0.25">
      <c r="B56" s="33"/>
      <c r="C56" s="33"/>
      <c r="D56" s="33"/>
      <c r="E56" s="33"/>
      <c r="F56" s="33"/>
      <c r="G56" s="33"/>
      <c r="H56" s="33"/>
      <c r="I56" s="33"/>
      <c r="J56" s="33"/>
      <c r="K56" s="33"/>
    </row>
    <row r="57" spans="1:12" x14ac:dyDescent="0.25">
      <c r="A57" s="41" t="s">
        <v>289</v>
      </c>
      <c r="B57" s="44">
        <f>B55</f>
        <v>0</v>
      </c>
      <c r="C57" s="44">
        <f t="shared" ref="C57:K57" si="12">B57+C55</f>
        <v>0</v>
      </c>
      <c r="D57" s="44">
        <f t="shared" si="12"/>
        <v>0</v>
      </c>
      <c r="E57" s="44">
        <f t="shared" si="12"/>
        <v>0</v>
      </c>
      <c r="F57" s="44">
        <f t="shared" si="12"/>
        <v>0</v>
      </c>
      <c r="G57" s="44">
        <f t="shared" si="12"/>
        <v>0</v>
      </c>
      <c r="H57" s="44">
        <f t="shared" si="12"/>
        <v>0</v>
      </c>
      <c r="I57" s="44">
        <f t="shared" si="12"/>
        <v>0</v>
      </c>
      <c r="J57" s="44">
        <f t="shared" si="12"/>
        <v>0</v>
      </c>
      <c r="K57" s="44">
        <f t="shared" si="12"/>
        <v>0</v>
      </c>
    </row>
    <row r="77" spans="1:1" ht="13" x14ac:dyDescent="0.3">
      <c r="A77" s="7" t="s">
        <v>46</v>
      </c>
    </row>
  </sheetData>
  <sheetProtection sheet="1" objects="1" scenarios="1"/>
  <mergeCells count="1">
    <mergeCell ref="E6:J7"/>
  </mergeCells>
  <pageMargins left="0.75" right="0.75" top="1" bottom="1" header="0.5" footer="0.5"/>
  <pageSetup paperSize="9" orientation="portrait" verticalDpi="0"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00B050"/>
  </sheetPr>
  <dimension ref="A1:L77"/>
  <sheetViews>
    <sheetView zoomScaleNormal="100" workbookViewId="0"/>
  </sheetViews>
  <sheetFormatPr defaultColWidth="8.81640625" defaultRowHeight="12.5" x14ac:dyDescent="0.25"/>
  <cols>
    <col min="1" max="1" width="37" style="61" customWidth="1"/>
    <col min="2" max="2" width="16.7265625" style="61" customWidth="1"/>
    <col min="3" max="3" width="15" style="61" customWidth="1"/>
    <col min="4" max="4" width="15.7265625" style="61" customWidth="1"/>
    <col min="5" max="5" width="15.453125" style="61" customWidth="1"/>
    <col min="6" max="6" width="15.54296875" style="61" customWidth="1"/>
    <col min="7" max="8" width="14.7265625" style="61" customWidth="1"/>
    <col min="9" max="9" width="15.54296875" style="61" customWidth="1"/>
    <col min="10" max="10" width="16.453125" style="61" customWidth="1"/>
    <col min="11" max="11" width="14.453125" style="61" customWidth="1"/>
    <col min="12" max="12" width="17.26953125" style="61" customWidth="1"/>
    <col min="13" max="16384" width="8.81640625" style="61"/>
  </cols>
  <sheetData>
    <row r="1" spans="1:12" s="74" customFormat="1" ht="18.5" x14ac:dyDescent="0.45">
      <c r="A1" s="74" t="s">
        <v>295</v>
      </c>
    </row>
    <row r="2" spans="1:12" s="25" customFormat="1" ht="3.65" customHeight="1" x14ac:dyDescent="0.4">
      <c r="A2" s="22"/>
      <c r="B2" s="23"/>
      <c r="C2" s="24"/>
      <c r="D2" s="24"/>
      <c r="E2" s="24"/>
      <c r="F2" s="24"/>
      <c r="G2" s="24"/>
    </row>
    <row r="4" spans="1:12" ht="14" x14ac:dyDescent="0.3">
      <c r="A4" s="73"/>
      <c r="B4" s="72"/>
      <c r="C4" s="72"/>
      <c r="D4" s="72"/>
      <c r="E4" s="72"/>
      <c r="F4" s="72"/>
      <c r="G4" s="72"/>
      <c r="H4" s="72"/>
      <c r="I4" s="72"/>
      <c r="J4" s="72"/>
      <c r="K4" s="72"/>
      <c r="L4" s="72"/>
    </row>
    <row r="6" spans="1:12" ht="13" x14ac:dyDescent="0.3">
      <c r="A6" s="86" t="s">
        <v>184</v>
      </c>
      <c r="B6" s="87" t="s">
        <v>310</v>
      </c>
      <c r="C6" s="88"/>
      <c r="D6" s="86" t="s">
        <v>93</v>
      </c>
      <c r="E6" s="242">
        <f>'3.1 Järjestelmien nykykulut'!B97</f>
        <v>0</v>
      </c>
      <c r="F6" s="243"/>
      <c r="G6" s="243"/>
      <c r="H6" s="243"/>
      <c r="I6" s="243"/>
      <c r="J6" s="244"/>
    </row>
    <row r="7" spans="1:12" x14ac:dyDescent="0.25">
      <c r="A7" s="88"/>
      <c r="B7" s="89"/>
      <c r="C7" s="88"/>
      <c r="D7" s="88"/>
      <c r="E7" s="245"/>
      <c r="F7" s="246"/>
      <c r="G7" s="246"/>
      <c r="H7" s="246"/>
      <c r="I7" s="246"/>
      <c r="J7" s="247"/>
    </row>
    <row r="9" spans="1:12" ht="13" x14ac:dyDescent="0.3">
      <c r="A9" s="7" t="s">
        <v>44</v>
      </c>
    </row>
    <row r="11" spans="1:12" ht="30" customHeight="1" thickBot="1" x14ac:dyDescent="0.3">
      <c r="A11" s="90" t="s">
        <v>1</v>
      </c>
      <c r="B11" s="49">
        <v>1</v>
      </c>
      <c r="C11" s="46">
        <v>2</v>
      </c>
      <c r="D11" s="46">
        <v>3</v>
      </c>
      <c r="E11" s="46">
        <v>4</v>
      </c>
      <c r="F11" s="46">
        <v>5</v>
      </c>
      <c r="G11" s="46">
        <v>6</v>
      </c>
      <c r="H11" s="46">
        <v>7</v>
      </c>
      <c r="I11" s="46">
        <v>8</v>
      </c>
      <c r="J11" s="46">
        <v>9</v>
      </c>
      <c r="K11" s="46">
        <v>10</v>
      </c>
      <c r="L11" s="49" t="s">
        <v>5</v>
      </c>
    </row>
    <row r="12" spans="1:12" ht="13" thickBot="1" x14ac:dyDescent="0.3">
      <c r="A12" s="47" t="s">
        <v>42</v>
      </c>
      <c r="B12" s="42">
        <f>-SUM('3.3 Muutoksen ja uudet kust.'!D130:D133)</f>
        <v>0</v>
      </c>
      <c r="C12" s="42">
        <f>-SUM('3.3 Muutoksen ja uudet kust.'!E130:E133)</f>
        <v>0</v>
      </c>
      <c r="D12" s="42">
        <f>-SUM('3.3 Muutoksen ja uudet kust.'!F130:F133)</f>
        <v>0</v>
      </c>
      <c r="E12" s="42">
        <f>-SUM('3.3 Muutoksen ja uudet kust.'!G130:G133)</f>
        <v>0</v>
      </c>
      <c r="F12" s="42">
        <f>-SUM('3.3 Muutoksen ja uudet kust.'!H130:H133)</f>
        <v>0</v>
      </c>
      <c r="G12" s="42">
        <f>-SUM('3.3 Muutoksen ja uudet kust.'!I130:I133)</f>
        <v>0</v>
      </c>
      <c r="H12" s="42">
        <f>-SUM('3.3 Muutoksen ja uudet kust.'!J130:J133)</f>
        <v>0</v>
      </c>
      <c r="I12" s="42">
        <f>-SUM('3.3 Muutoksen ja uudet kust.'!K130:K133)</f>
        <v>0</v>
      </c>
      <c r="J12" s="42">
        <f>-SUM('3.3 Muutoksen ja uudet kust.'!L130:L133)</f>
        <v>0</v>
      </c>
      <c r="K12" s="42">
        <f>-SUM('3.3 Muutoksen ja uudet kust.'!M130:M133)</f>
        <v>0</v>
      </c>
      <c r="L12" s="4">
        <f t="shared" ref="L12:L18" si="0">SUM(B12:K12)</f>
        <v>0</v>
      </c>
    </row>
    <row r="13" spans="1:12" ht="13" thickBot="1" x14ac:dyDescent="0.3">
      <c r="A13" s="47" t="s">
        <v>6</v>
      </c>
      <c r="B13" s="213">
        <f>-SUM('3.3 Muutoksen ja uudet kust.'!D134:D138)</f>
        <v>0</v>
      </c>
      <c r="C13" s="213">
        <f>-SUM('3.3 Muutoksen ja uudet kust.'!E134:E138)</f>
        <v>0</v>
      </c>
      <c r="D13" s="213">
        <f>-SUM('3.3 Muutoksen ja uudet kust.'!F134:F138)</f>
        <v>0</v>
      </c>
      <c r="E13" s="213">
        <f>-SUM('3.3 Muutoksen ja uudet kust.'!G134:G138)</f>
        <v>0</v>
      </c>
      <c r="F13" s="213">
        <f>-SUM('3.3 Muutoksen ja uudet kust.'!H134:H138)</f>
        <v>0</v>
      </c>
      <c r="G13" s="213">
        <f>-SUM('3.3 Muutoksen ja uudet kust.'!I134:I138)</f>
        <v>0</v>
      </c>
      <c r="H13" s="213">
        <f>-SUM('3.3 Muutoksen ja uudet kust.'!J134:J138)</f>
        <v>0</v>
      </c>
      <c r="I13" s="213">
        <f>-SUM('3.3 Muutoksen ja uudet kust.'!K134:K138)</f>
        <v>0</v>
      </c>
      <c r="J13" s="213">
        <f>-SUM('3.3 Muutoksen ja uudet kust.'!L134:L138)</f>
        <v>0</v>
      </c>
      <c r="K13" s="213">
        <f>-SUM('3.3 Muutoksen ja uudet kust.'!M134:M138)</f>
        <v>0</v>
      </c>
      <c r="L13" s="214">
        <f t="shared" si="0"/>
        <v>0</v>
      </c>
    </row>
    <row r="14" spans="1:12" ht="13.5" thickBot="1" x14ac:dyDescent="0.35">
      <c r="A14" s="45" t="s">
        <v>5</v>
      </c>
      <c r="B14" s="5">
        <f>SUM(B12:B13)</f>
        <v>0</v>
      </c>
      <c r="C14" s="5">
        <f t="shared" ref="C14:K14" si="1">SUM(C12:C13)</f>
        <v>0</v>
      </c>
      <c r="D14" s="5">
        <f t="shared" si="1"/>
        <v>0</v>
      </c>
      <c r="E14" s="5">
        <f t="shared" si="1"/>
        <v>0</v>
      </c>
      <c r="F14" s="5">
        <f t="shared" si="1"/>
        <v>0</v>
      </c>
      <c r="G14" s="5">
        <f t="shared" si="1"/>
        <v>0</v>
      </c>
      <c r="H14" s="5">
        <f t="shared" si="1"/>
        <v>0</v>
      </c>
      <c r="I14" s="5">
        <f t="shared" si="1"/>
        <v>0</v>
      </c>
      <c r="J14" s="5">
        <f t="shared" si="1"/>
        <v>0</v>
      </c>
      <c r="K14" s="5">
        <f t="shared" si="1"/>
        <v>0</v>
      </c>
      <c r="L14" s="212">
        <f t="shared" si="0"/>
        <v>0</v>
      </c>
    </row>
    <row r="15" spans="1:12" ht="13" thickBot="1" x14ac:dyDescent="0.3">
      <c r="A15" s="47" t="s">
        <v>290</v>
      </c>
      <c r="B15" s="42">
        <f>'3.2 Nykykulut aikajana'!B123</f>
        <v>0</v>
      </c>
      <c r="C15" s="42">
        <f>'3.2 Nykykulut aikajana'!C123</f>
        <v>0</v>
      </c>
      <c r="D15" s="42">
        <f>'3.2 Nykykulut aikajana'!D123</f>
        <v>0</v>
      </c>
      <c r="E15" s="42">
        <f>'3.2 Nykykulut aikajana'!E123</f>
        <v>0</v>
      </c>
      <c r="F15" s="42">
        <f>'3.2 Nykykulut aikajana'!F123</f>
        <v>0</v>
      </c>
      <c r="G15" s="42">
        <f>'3.2 Nykykulut aikajana'!G123</f>
        <v>0</v>
      </c>
      <c r="H15" s="42">
        <f>'3.2 Nykykulut aikajana'!H123</f>
        <v>0</v>
      </c>
      <c r="I15" s="42">
        <f>'3.2 Nykykulut aikajana'!I123</f>
        <v>0</v>
      </c>
      <c r="J15" s="42">
        <f>'3.2 Nykykulut aikajana'!J123</f>
        <v>0</v>
      </c>
      <c r="K15" s="42">
        <f>'3.2 Nykykulut aikajana'!K123</f>
        <v>0</v>
      </c>
      <c r="L15" s="4">
        <f t="shared" si="0"/>
        <v>0</v>
      </c>
    </row>
    <row r="16" spans="1:12" ht="13" thickBot="1" x14ac:dyDescent="0.3">
      <c r="A16" s="47" t="s">
        <v>82</v>
      </c>
      <c r="B16" s="42">
        <f>SUM('3.4 Hyödyt yhteenveto'!C227:C229)</f>
        <v>0</v>
      </c>
      <c r="C16" s="42">
        <f>SUM('3.4 Hyödyt yhteenveto'!D227:D229)</f>
        <v>0</v>
      </c>
      <c r="D16" s="42">
        <f>SUM('3.4 Hyödyt yhteenveto'!E227:E229)</f>
        <v>0</v>
      </c>
      <c r="E16" s="42">
        <f>SUM('3.4 Hyödyt yhteenveto'!F227:F229)</f>
        <v>0</v>
      </c>
      <c r="F16" s="42">
        <f>SUM('3.4 Hyödyt yhteenveto'!G227:G229)</f>
        <v>0</v>
      </c>
      <c r="G16" s="42">
        <f>SUM('3.4 Hyödyt yhteenveto'!H227:H229)</f>
        <v>0</v>
      </c>
      <c r="H16" s="42">
        <f>SUM('3.4 Hyödyt yhteenveto'!I227:I229)</f>
        <v>0</v>
      </c>
      <c r="I16" s="42">
        <f>SUM('3.4 Hyödyt yhteenveto'!J227:J229)</f>
        <v>0</v>
      </c>
      <c r="J16" s="42">
        <f>SUM('3.4 Hyödyt yhteenveto'!K227:K229)</f>
        <v>0</v>
      </c>
      <c r="K16" s="42">
        <f>SUM('3.4 Hyödyt yhteenveto'!L227:L229)</f>
        <v>0</v>
      </c>
      <c r="L16" s="4">
        <f t="shared" si="0"/>
        <v>0</v>
      </c>
    </row>
    <row r="17" spans="1:12" ht="13" thickBot="1" x14ac:dyDescent="0.3">
      <c r="A17" s="48" t="s">
        <v>83</v>
      </c>
      <c r="B17" s="43">
        <f>SUM('3.4 Hyödyt yhteenveto'!C230:C233)</f>
        <v>0</v>
      </c>
      <c r="C17" s="43">
        <f>SUM('3.4 Hyödyt yhteenveto'!D230:D233)</f>
        <v>0</v>
      </c>
      <c r="D17" s="43">
        <f>SUM('3.4 Hyödyt yhteenveto'!E230:E233)</f>
        <v>0</v>
      </c>
      <c r="E17" s="43">
        <f>SUM('3.4 Hyödyt yhteenveto'!F230:F233)</f>
        <v>0</v>
      </c>
      <c r="F17" s="43">
        <f>SUM('3.4 Hyödyt yhteenveto'!G230:G233)</f>
        <v>0</v>
      </c>
      <c r="G17" s="43">
        <f>SUM('3.4 Hyödyt yhteenveto'!H230:H233)</f>
        <v>0</v>
      </c>
      <c r="H17" s="43">
        <f>SUM('3.4 Hyödyt yhteenveto'!I230:I233)</f>
        <v>0</v>
      </c>
      <c r="I17" s="43">
        <f>SUM('3.4 Hyödyt yhteenveto'!J230:J233)</f>
        <v>0</v>
      </c>
      <c r="J17" s="43">
        <f>SUM('3.4 Hyödyt yhteenveto'!K230:K233)</f>
        <v>0</v>
      </c>
      <c r="K17" s="43">
        <f>SUM('3.4 Hyödyt yhteenveto'!L230:L233)</f>
        <v>0</v>
      </c>
      <c r="L17" s="4">
        <f t="shared" si="0"/>
        <v>0</v>
      </c>
    </row>
    <row r="18" spans="1:12" ht="13.5" thickBot="1" x14ac:dyDescent="0.35">
      <c r="A18" s="45" t="s">
        <v>5</v>
      </c>
      <c r="B18" s="36">
        <f>SUM(B15:B17)</f>
        <v>0</v>
      </c>
      <c r="C18" s="36">
        <f t="shared" ref="C18:K18" si="2">SUM(C15:C17)</f>
        <v>0</v>
      </c>
      <c r="D18" s="36">
        <f t="shared" si="2"/>
        <v>0</v>
      </c>
      <c r="E18" s="36">
        <f t="shared" si="2"/>
        <v>0</v>
      </c>
      <c r="F18" s="36">
        <f t="shared" si="2"/>
        <v>0</v>
      </c>
      <c r="G18" s="36">
        <f t="shared" si="2"/>
        <v>0</v>
      </c>
      <c r="H18" s="36">
        <f t="shared" si="2"/>
        <v>0</v>
      </c>
      <c r="I18" s="36">
        <f t="shared" si="2"/>
        <v>0</v>
      </c>
      <c r="J18" s="36">
        <f t="shared" si="2"/>
        <v>0</v>
      </c>
      <c r="K18" s="36">
        <f t="shared" si="2"/>
        <v>0</v>
      </c>
      <c r="L18" s="65">
        <f t="shared" si="0"/>
        <v>0</v>
      </c>
    </row>
    <row r="20" spans="1:12" x14ac:dyDescent="0.25">
      <c r="A20" s="41" t="s">
        <v>288</v>
      </c>
      <c r="B20" s="44">
        <f>B14+B18</f>
        <v>0</v>
      </c>
      <c r="C20" s="44">
        <f t="shared" ref="C20:K20" si="3">C14+C18</f>
        <v>0</v>
      </c>
      <c r="D20" s="44">
        <f t="shared" si="3"/>
        <v>0</v>
      </c>
      <c r="E20" s="44">
        <f t="shared" si="3"/>
        <v>0</v>
      </c>
      <c r="F20" s="44">
        <f t="shared" si="3"/>
        <v>0</v>
      </c>
      <c r="G20" s="44">
        <f t="shared" si="3"/>
        <v>0</v>
      </c>
      <c r="H20" s="44">
        <f t="shared" si="3"/>
        <v>0</v>
      </c>
      <c r="I20" s="44">
        <f t="shared" si="3"/>
        <v>0</v>
      </c>
      <c r="J20" s="44">
        <f t="shared" si="3"/>
        <v>0</v>
      </c>
      <c r="K20" s="44">
        <f t="shared" si="3"/>
        <v>0</v>
      </c>
    </row>
    <row r="21" spans="1:12" x14ac:dyDescent="0.25">
      <c r="B21" s="33"/>
      <c r="C21" s="33"/>
      <c r="D21" s="33"/>
      <c r="E21" s="33"/>
      <c r="F21" s="33"/>
      <c r="G21" s="33"/>
      <c r="H21" s="33"/>
      <c r="I21" s="33"/>
      <c r="J21" s="33"/>
      <c r="K21" s="33"/>
    </row>
    <row r="22" spans="1:12" x14ac:dyDescent="0.25">
      <c r="A22" s="41" t="s">
        <v>289</v>
      </c>
      <c r="B22" s="44">
        <f>B20</f>
        <v>0</v>
      </c>
      <c r="C22" s="44">
        <f>B22+C20</f>
        <v>0</v>
      </c>
      <c r="D22" s="44">
        <f t="shared" ref="D22:K22" si="4">C22+D20</f>
        <v>0</v>
      </c>
      <c r="E22" s="44">
        <f t="shared" si="4"/>
        <v>0</v>
      </c>
      <c r="F22" s="44">
        <f t="shared" si="4"/>
        <v>0</v>
      </c>
      <c r="G22" s="44">
        <f t="shared" si="4"/>
        <v>0</v>
      </c>
      <c r="H22" s="44">
        <f t="shared" si="4"/>
        <v>0</v>
      </c>
      <c r="I22" s="44">
        <f t="shared" si="4"/>
        <v>0</v>
      </c>
      <c r="J22" s="44">
        <f t="shared" si="4"/>
        <v>0</v>
      </c>
      <c r="K22" s="44">
        <f t="shared" si="4"/>
        <v>0</v>
      </c>
    </row>
    <row r="44" spans="1:12" ht="13" x14ac:dyDescent="0.3">
      <c r="A44" s="7" t="s">
        <v>45</v>
      </c>
    </row>
    <row r="46" spans="1:12" ht="29.5" customHeight="1" thickBot="1" x14ac:dyDescent="0.3">
      <c r="A46" s="46" t="s">
        <v>1</v>
      </c>
      <c r="B46" s="49">
        <v>1</v>
      </c>
      <c r="C46" s="46">
        <v>2</v>
      </c>
      <c r="D46" s="46">
        <v>3</v>
      </c>
      <c r="E46" s="46">
        <v>4</v>
      </c>
      <c r="F46" s="46">
        <v>5</v>
      </c>
      <c r="G46" s="46">
        <v>6</v>
      </c>
      <c r="H46" s="46">
        <v>7</v>
      </c>
      <c r="I46" s="46">
        <v>8</v>
      </c>
      <c r="J46" s="46">
        <v>9</v>
      </c>
      <c r="K46" s="46">
        <v>10</v>
      </c>
      <c r="L46" s="49" t="s">
        <v>5</v>
      </c>
    </row>
    <row r="47" spans="1:12" ht="13" thickBot="1" x14ac:dyDescent="0.3">
      <c r="A47" s="47" t="s">
        <v>42</v>
      </c>
      <c r="B47" s="42">
        <f>B12</f>
        <v>0</v>
      </c>
      <c r="C47" s="42">
        <f t="shared" ref="C47:K47" si="5">C12</f>
        <v>0</v>
      </c>
      <c r="D47" s="42">
        <f t="shared" si="5"/>
        <v>0</v>
      </c>
      <c r="E47" s="42">
        <f t="shared" si="5"/>
        <v>0</v>
      </c>
      <c r="F47" s="42">
        <f t="shared" si="5"/>
        <v>0</v>
      </c>
      <c r="G47" s="42">
        <f t="shared" si="5"/>
        <v>0</v>
      </c>
      <c r="H47" s="42">
        <f t="shared" si="5"/>
        <v>0</v>
      </c>
      <c r="I47" s="42">
        <f t="shared" si="5"/>
        <v>0</v>
      </c>
      <c r="J47" s="42">
        <f t="shared" si="5"/>
        <v>0</v>
      </c>
      <c r="K47" s="42">
        <f t="shared" si="5"/>
        <v>0</v>
      </c>
      <c r="L47" s="4">
        <f t="shared" ref="L47:L53" si="6">SUM(B47:K47)</f>
        <v>0</v>
      </c>
    </row>
    <row r="48" spans="1:12" ht="13" thickBot="1" x14ac:dyDescent="0.3">
      <c r="A48" s="47" t="s">
        <v>6</v>
      </c>
      <c r="B48" s="213">
        <f t="shared" ref="B48:K48" si="7">B13</f>
        <v>0</v>
      </c>
      <c r="C48" s="213">
        <f t="shared" si="7"/>
        <v>0</v>
      </c>
      <c r="D48" s="213">
        <f t="shared" si="7"/>
        <v>0</v>
      </c>
      <c r="E48" s="213">
        <f t="shared" si="7"/>
        <v>0</v>
      </c>
      <c r="F48" s="213">
        <f t="shared" si="7"/>
        <v>0</v>
      </c>
      <c r="G48" s="213">
        <f t="shared" si="7"/>
        <v>0</v>
      </c>
      <c r="H48" s="213">
        <f t="shared" si="7"/>
        <v>0</v>
      </c>
      <c r="I48" s="213">
        <f t="shared" si="7"/>
        <v>0</v>
      </c>
      <c r="J48" s="213">
        <f t="shared" si="7"/>
        <v>0</v>
      </c>
      <c r="K48" s="213">
        <f t="shared" si="7"/>
        <v>0</v>
      </c>
      <c r="L48" s="214">
        <f t="shared" si="6"/>
        <v>0</v>
      </c>
    </row>
    <row r="49" spans="1:12" ht="13.5" thickBot="1" x14ac:dyDescent="0.35">
      <c r="A49" s="45" t="s">
        <v>5</v>
      </c>
      <c r="B49" s="5">
        <f>SUM(B47:B48)</f>
        <v>0</v>
      </c>
      <c r="C49" s="5">
        <f t="shared" ref="C49:K49" si="8">SUM(C47:C48)</f>
        <v>0</v>
      </c>
      <c r="D49" s="5">
        <f t="shared" si="8"/>
        <v>0</v>
      </c>
      <c r="E49" s="5">
        <f t="shared" si="8"/>
        <v>0</v>
      </c>
      <c r="F49" s="5">
        <f t="shared" si="8"/>
        <v>0</v>
      </c>
      <c r="G49" s="5">
        <f t="shared" si="8"/>
        <v>0</v>
      </c>
      <c r="H49" s="5">
        <f t="shared" si="8"/>
        <v>0</v>
      </c>
      <c r="I49" s="5">
        <f t="shared" si="8"/>
        <v>0</v>
      </c>
      <c r="J49" s="5">
        <f t="shared" si="8"/>
        <v>0</v>
      </c>
      <c r="K49" s="5">
        <f t="shared" si="8"/>
        <v>0</v>
      </c>
      <c r="L49" s="212">
        <f t="shared" si="6"/>
        <v>0</v>
      </c>
    </row>
    <row r="50" spans="1:12" ht="13" thickBot="1" x14ac:dyDescent="0.3">
      <c r="A50" s="47" t="s">
        <v>290</v>
      </c>
      <c r="B50" s="42">
        <f t="shared" ref="B50:K50" si="9">B15</f>
        <v>0</v>
      </c>
      <c r="C50" s="42">
        <f t="shared" si="9"/>
        <v>0</v>
      </c>
      <c r="D50" s="42">
        <f t="shared" si="9"/>
        <v>0</v>
      </c>
      <c r="E50" s="42">
        <f t="shared" si="9"/>
        <v>0</v>
      </c>
      <c r="F50" s="42">
        <f t="shared" si="9"/>
        <v>0</v>
      </c>
      <c r="G50" s="42">
        <f t="shared" si="9"/>
        <v>0</v>
      </c>
      <c r="H50" s="42">
        <f t="shared" si="9"/>
        <v>0</v>
      </c>
      <c r="I50" s="42">
        <f t="shared" si="9"/>
        <v>0</v>
      </c>
      <c r="J50" s="42">
        <f t="shared" si="9"/>
        <v>0</v>
      </c>
      <c r="K50" s="42">
        <f t="shared" si="9"/>
        <v>0</v>
      </c>
      <c r="L50" s="4">
        <f t="shared" si="6"/>
        <v>0</v>
      </c>
    </row>
    <row r="51" spans="1:12" ht="13" thickBot="1" x14ac:dyDescent="0.3">
      <c r="A51" s="47" t="s">
        <v>82</v>
      </c>
      <c r="B51" s="42">
        <f>SUM('3.4 Hyödyt yhteenveto'!C239:C241)</f>
        <v>0</v>
      </c>
      <c r="C51" s="42">
        <f>SUM('3.4 Hyödyt yhteenveto'!D239:D241)</f>
        <v>0</v>
      </c>
      <c r="D51" s="42">
        <f>SUM('3.4 Hyödyt yhteenveto'!E239:E241)</f>
        <v>0</v>
      </c>
      <c r="E51" s="42">
        <f>SUM('3.4 Hyödyt yhteenveto'!F239:F241)</f>
        <v>0</v>
      </c>
      <c r="F51" s="42">
        <f>SUM('3.4 Hyödyt yhteenveto'!G239:G241)</f>
        <v>0</v>
      </c>
      <c r="G51" s="42">
        <f>SUM('3.4 Hyödyt yhteenveto'!H239:H241)</f>
        <v>0</v>
      </c>
      <c r="H51" s="42">
        <f>SUM('3.4 Hyödyt yhteenveto'!I239:I241)</f>
        <v>0</v>
      </c>
      <c r="I51" s="42">
        <f>SUM('3.4 Hyödyt yhteenveto'!J239:J241)</f>
        <v>0</v>
      </c>
      <c r="J51" s="42">
        <f>SUM('3.4 Hyödyt yhteenveto'!K239:K241)</f>
        <v>0</v>
      </c>
      <c r="K51" s="42">
        <f>SUM('3.4 Hyödyt yhteenveto'!L239:L241)</f>
        <v>0</v>
      </c>
      <c r="L51" s="4">
        <f t="shared" si="6"/>
        <v>0</v>
      </c>
    </row>
    <row r="52" spans="1:12" ht="13" thickBot="1" x14ac:dyDescent="0.3">
      <c r="A52" s="48" t="s">
        <v>83</v>
      </c>
      <c r="B52" s="43">
        <f>SUM('3.4 Hyödyt yhteenveto'!C242:C245)</f>
        <v>0</v>
      </c>
      <c r="C52" s="43">
        <f>SUM('3.4 Hyödyt yhteenveto'!D242:D245)</f>
        <v>0</v>
      </c>
      <c r="D52" s="43">
        <f>SUM('3.4 Hyödyt yhteenveto'!E242:E245)</f>
        <v>0</v>
      </c>
      <c r="E52" s="43">
        <f>SUM('3.4 Hyödyt yhteenveto'!F242:F245)</f>
        <v>0</v>
      </c>
      <c r="F52" s="43">
        <f>SUM('3.4 Hyödyt yhteenveto'!G242:G245)</f>
        <v>0</v>
      </c>
      <c r="G52" s="43">
        <f>SUM('3.4 Hyödyt yhteenveto'!H242:H245)</f>
        <v>0</v>
      </c>
      <c r="H52" s="43">
        <f>SUM('3.4 Hyödyt yhteenveto'!I242:I245)</f>
        <v>0</v>
      </c>
      <c r="I52" s="43">
        <f>SUM('3.4 Hyödyt yhteenveto'!J242:J245)</f>
        <v>0</v>
      </c>
      <c r="J52" s="43">
        <f>SUM('3.4 Hyödyt yhteenveto'!K242:K245)</f>
        <v>0</v>
      </c>
      <c r="K52" s="43">
        <f>SUM('3.4 Hyödyt yhteenveto'!L242:L245)</f>
        <v>0</v>
      </c>
      <c r="L52" s="4">
        <f t="shared" si="6"/>
        <v>0</v>
      </c>
    </row>
    <row r="53" spans="1:12" ht="13.5" thickBot="1" x14ac:dyDescent="0.35">
      <c r="A53" s="45" t="s">
        <v>5</v>
      </c>
      <c r="B53" s="36">
        <f>SUM(B50:B52)</f>
        <v>0</v>
      </c>
      <c r="C53" s="36">
        <f t="shared" ref="C53:K53" si="10">SUM(C50:C52)</f>
        <v>0</v>
      </c>
      <c r="D53" s="36">
        <f t="shared" si="10"/>
        <v>0</v>
      </c>
      <c r="E53" s="36">
        <f t="shared" si="10"/>
        <v>0</v>
      </c>
      <c r="F53" s="36">
        <f t="shared" si="10"/>
        <v>0</v>
      </c>
      <c r="G53" s="36">
        <f t="shared" si="10"/>
        <v>0</v>
      </c>
      <c r="H53" s="36">
        <f t="shared" si="10"/>
        <v>0</v>
      </c>
      <c r="I53" s="36">
        <f t="shared" si="10"/>
        <v>0</v>
      </c>
      <c r="J53" s="36">
        <f t="shared" si="10"/>
        <v>0</v>
      </c>
      <c r="K53" s="36">
        <f t="shared" si="10"/>
        <v>0</v>
      </c>
      <c r="L53" s="65">
        <f t="shared" si="6"/>
        <v>0</v>
      </c>
    </row>
    <row r="55" spans="1:12" x14ac:dyDescent="0.25">
      <c r="A55" s="41" t="s">
        <v>288</v>
      </c>
      <c r="B55" s="44">
        <f>B49+B53</f>
        <v>0</v>
      </c>
      <c r="C55" s="44">
        <f t="shared" ref="C55:K55" si="11">C49+C53</f>
        <v>0</v>
      </c>
      <c r="D55" s="44">
        <f t="shared" si="11"/>
        <v>0</v>
      </c>
      <c r="E55" s="44">
        <f t="shared" si="11"/>
        <v>0</v>
      </c>
      <c r="F55" s="44">
        <f t="shared" si="11"/>
        <v>0</v>
      </c>
      <c r="G55" s="44">
        <f t="shared" si="11"/>
        <v>0</v>
      </c>
      <c r="H55" s="44">
        <f t="shared" si="11"/>
        <v>0</v>
      </c>
      <c r="I55" s="44">
        <f t="shared" si="11"/>
        <v>0</v>
      </c>
      <c r="J55" s="44">
        <f t="shared" si="11"/>
        <v>0</v>
      </c>
      <c r="K55" s="44">
        <f t="shared" si="11"/>
        <v>0</v>
      </c>
    </row>
    <row r="56" spans="1:12" x14ac:dyDescent="0.25">
      <c r="B56" s="33"/>
      <c r="C56" s="33"/>
      <c r="D56" s="33"/>
      <c r="E56" s="33"/>
      <c r="F56" s="33"/>
      <c r="G56" s="33"/>
      <c r="H56" s="33"/>
      <c r="I56" s="33"/>
      <c r="J56" s="33"/>
      <c r="K56" s="33"/>
    </row>
    <row r="57" spans="1:12" x14ac:dyDescent="0.25">
      <c r="A57" s="41" t="s">
        <v>289</v>
      </c>
      <c r="B57" s="44">
        <f>B55</f>
        <v>0</v>
      </c>
      <c r="C57" s="44">
        <f t="shared" ref="C57:K57" si="12">B57+C55</f>
        <v>0</v>
      </c>
      <c r="D57" s="44">
        <f t="shared" si="12"/>
        <v>0</v>
      </c>
      <c r="E57" s="44">
        <f t="shared" si="12"/>
        <v>0</v>
      </c>
      <c r="F57" s="44">
        <f t="shared" si="12"/>
        <v>0</v>
      </c>
      <c r="G57" s="44">
        <f t="shared" si="12"/>
        <v>0</v>
      </c>
      <c r="H57" s="44">
        <f t="shared" si="12"/>
        <v>0</v>
      </c>
      <c r="I57" s="44">
        <f t="shared" si="12"/>
        <v>0</v>
      </c>
      <c r="J57" s="44">
        <f t="shared" si="12"/>
        <v>0</v>
      </c>
      <c r="K57" s="44">
        <f t="shared" si="12"/>
        <v>0</v>
      </c>
    </row>
    <row r="77" spans="1:1" ht="13" x14ac:dyDescent="0.3">
      <c r="A77" s="7" t="s">
        <v>46</v>
      </c>
    </row>
  </sheetData>
  <sheetProtection sheet="1" objects="1" scenarios="1"/>
  <mergeCells count="1">
    <mergeCell ref="E6:J7"/>
  </mergeCells>
  <pageMargins left="0.75" right="0.75" top="1" bottom="1" header="0.5" footer="0.5"/>
  <pageSetup paperSize="9" orientation="portrait" verticalDpi="0" r:id="rId1"/>
  <headerFooter alignWithMargins="0"/>
  <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00B050"/>
  </sheetPr>
  <dimension ref="A1:L107"/>
  <sheetViews>
    <sheetView zoomScaleNormal="100" workbookViewId="0">
      <pane ySplit="5" topLeftCell="A6" activePane="bottomLeft" state="frozen"/>
      <selection activeCell="E12" sqref="E12"/>
      <selection pane="bottomLeft"/>
    </sheetView>
  </sheetViews>
  <sheetFormatPr defaultColWidth="9.1796875" defaultRowHeight="14.5" x14ac:dyDescent="0.35"/>
  <cols>
    <col min="1" max="2" width="26.7265625" style="69" customWidth="1"/>
    <col min="3" max="3" width="20.453125" style="69" customWidth="1"/>
    <col min="4" max="4" width="26.7265625" style="69" customWidth="1"/>
    <col min="5" max="5" width="29.81640625" style="61" customWidth="1"/>
    <col min="6" max="6" width="29.81640625" style="69" customWidth="1"/>
    <col min="7" max="7" width="32.7265625" style="69" customWidth="1"/>
    <col min="8" max="8" width="21.81640625" style="69" customWidth="1"/>
    <col min="9" max="9" width="23.26953125" style="69" customWidth="1"/>
    <col min="10" max="11" width="20.1796875" style="69" customWidth="1"/>
    <col min="12" max="12" width="19.26953125" style="69" customWidth="1"/>
    <col min="13" max="16384" width="9.1796875" style="69"/>
  </cols>
  <sheetData>
    <row r="1" spans="1:12" s="74" customFormat="1" ht="18.5" x14ac:dyDescent="0.45">
      <c r="A1" s="98" t="s">
        <v>354</v>
      </c>
    </row>
    <row r="2" spans="1:12" s="25" customFormat="1" ht="3.65" customHeight="1" x14ac:dyDescent="0.4">
      <c r="A2" s="22"/>
      <c r="B2" s="22"/>
      <c r="C2" s="22"/>
      <c r="D2" s="22"/>
      <c r="E2" s="23"/>
      <c r="F2" s="24"/>
      <c r="G2" s="24"/>
      <c r="H2" s="24"/>
      <c r="I2" s="24"/>
      <c r="J2" s="24"/>
      <c r="K2" s="24"/>
      <c r="L2" s="24"/>
    </row>
    <row r="3" spans="1:12" x14ac:dyDescent="0.35">
      <c r="A3" s="61"/>
      <c r="B3" s="61"/>
      <c r="C3" s="61"/>
      <c r="D3" s="61"/>
      <c r="F3" s="61"/>
      <c r="G3" s="61"/>
      <c r="H3" s="61"/>
      <c r="I3" s="61"/>
      <c r="J3" s="61"/>
      <c r="K3" s="61"/>
      <c r="L3" s="61"/>
    </row>
    <row r="4" spans="1:12" x14ac:dyDescent="0.35">
      <c r="A4" s="7"/>
      <c r="B4" s="7"/>
      <c r="C4" s="100"/>
      <c r="D4" s="101"/>
      <c r="E4" s="100"/>
      <c r="F4" s="100"/>
      <c r="G4" s="100"/>
      <c r="H4" s="100"/>
      <c r="I4" s="100"/>
      <c r="J4" s="100"/>
      <c r="K4" s="100"/>
      <c r="L4" s="100"/>
    </row>
    <row r="5" spans="1:12" ht="39.5" thickBot="1" x14ac:dyDescent="0.4">
      <c r="A5" s="75"/>
      <c r="B5" s="76" t="s">
        <v>62</v>
      </c>
      <c r="C5" s="75" t="s">
        <v>68</v>
      </c>
      <c r="D5" s="75" t="s">
        <v>0</v>
      </c>
      <c r="E5" s="75" t="s">
        <v>61</v>
      </c>
      <c r="F5" s="75" t="s">
        <v>66</v>
      </c>
      <c r="G5" s="76" t="s">
        <v>67</v>
      </c>
      <c r="H5" s="76" t="s">
        <v>52</v>
      </c>
      <c r="I5" s="76" t="s">
        <v>69</v>
      </c>
      <c r="J5" s="76" t="s">
        <v>54</v>
      </c>
      <c r="K5" s="76" t="s">
        <v>109</v>
      </c>
      <c r="L5" s="77" t="s">
        <v>55</v>
      </c>
    </row>
    <row r="6" spans="1:12" ht="15" thickBot="1" x14ac:dyDescent="0.4">
      <c r="A6" s="248" t="s">
        <v>175</v>
      </c>
      <c r="B6" s="248"/>
      <c r="C6" s="248" t="s">
        <v>311</v>
      </c>
      <c r="D6" s="107"/>
      <c r="E6" s="107"/>
      <c r="F6" s="107"/>
      <c r="G6" s="107"/>
      <c r="H6" s="190"/>
      <c r="I6" s="190"/>
      <c r="J6" s="190"/>
      <c r="K6" s="108"/>
      <c r="L6" s="4">
        <f t="shared" ref="L6:L11" si="0">SUM(H6:K6)</f>
        <v>0</v>
      </c>
    </row>
    <row r="7" spans="1:12" ht="15" thickBot="1" x14ac:dyDescent="0.4">
      <c r="A7" s="249"/>
      <c r="B7" s="249"/>
      <c r="C7" s="249"/>
      <c r="D7" s="107"/>
      <c r="E7" s="107"/>
      <c r="F7" s="107"/>
      <c r="G7" s="107"/>
      <c r="H7" s="190"/>
      <c r="I7" s="190"/>
      <c r="J7" s="190"/>
      <c r="K7" s="108"/>
      <c r="L7" s="4">
        <f t="shared" si="0"/>
        <v>0</v>
      </c>
    </row>
    <row r="8" spans="1:12" ht="15" thickBot="1" x14ac:dyDescent="0.4">
      <c r="A8" s="249"/>
      <c r="B8" s="249"/>
      <c r="C8" s="249"/>
      <c r="D8" s="107"/>
      <c r="E8" s="107"/>
      <c r="F8" s="107"/>
      <c r="G8" s="107"/>
      <c r="H8" s="190"/>
      <c r="I8" s="190"/>
      <c r="J8" s="190"/>
      <c r="K8" s="108"/>
      <c r="L8" s="4">
        <f t="shared" si="0"/>
        <v>0</v>
      </c>
    </row>
    <row r="9" spans="1:12" ht="15" thickBot="1" x14ac:dyDescent="0.4">
      <c r="A9" s="249"/>
      <c r="B9" s="249"/>
      <c r="C9" s="249"/>
      <c r="D9" s="107"/>
      <c r="E9" s="107"/>
      <c r="F9" s="107"/>
      <c r="G9" s="107"/>
      <c r="H9" s="190"/>
      <c r="I9" s="190"/>
      <c r="J9" s="190"/>
      <c r="K9" s="108"/>
      <c r="L9" s="4">
        <f t="shared" si="0"/>
        <v>0</v>
      </c>
    </row>
    <row r="10" spans="1:12" ht="15" thickBot="1" x14ac:dyDescent="0.4">
      <c r="A10" s="249"/>
      <c r="B10" s="249"/>
      <c r="C10" s="249"/>
      <c r="D10" s="107"/>
      <c r="E10" s="107"/>
      <c r="F10" s="107"/>
      <c r="G10" s="107"/>
      <c r="H10" s="190"/>
      <c r="I10" s="190"/>
      <c r="J10" s="190"/>
      <c r="K10" s="108"/>
      <c r="L10" s="4">
        <f t="shared" si="0"/>
        <v>0</v>
      </c>
    </row>
    <row r="11" spans="1:12" ht="15" thickBot="1" x14ac:dyDescent="0.4">
      <c r="A11" s="249"/>
      <c r="B11" s="249"/>
      <c r="C11" s="249"/>
      <c r="D11" s="107"/>
      <c r="E11" s="107"/>
      <c r="F11" s="107"/>
      <c r="G11" s="107"/>
      <c r="H11" s="190"/>
      <c r="I11" s="190"/>
      <c r="J11" s="190"/>
      <c r="K11" s="108"/>
      <c r="L11" s="4">
        <f t="shared" si="0"/>
        <v>0</v>
      </c>
    </row>
    <row r="12" spans="1:12" ht="15" thickBot="1" x14ac:dyDescent="0.4">
      <c r="A12" s="249"/>
      <c r="B12" s="249"/>
      <c r="C12" s="249"/>
      <c r="D12" s="107"/>
      <c r="E12" s="107"/>
      <c r="F12" s="107"/>
      <c r="G12" s="107"/>
      <c r="H12" s="1"/>
      <c r="I12" s="190"/>
      <c r="J12" s="1"/>
      <c r="K12" s="108"/>
      <c r="L12" s="4">
        <f t="shared" ref="L12:L20" si="1">SUM(H12:K12)</f>
        <v>0</v>
      </c>
    </row>
    <row r="13" spans="1:12" ht="15" thickBot="1" x14ac:dyDescent="0.4">
      <c r="A13" s="249"/>
      <c r="B13" s="249"/>
      <c r="C13" s="249"/>
      <c r="D13" s="107"/>
      <c r="E13" s="107"/>
      <c r="F13" s="107"/>
      <c r="G13" s="107"/>
      <c r="H13" s="1"/>
      <c r="I13" s="190"/>
      <c r="J13" s="1"/>
      <c r="K13" s="108"/>
      <c r="L13" s="4">
        <f t="shared" si="1"/>
        <v>0</v>
      </c>
    </row>
    <row r="14" spans="1:12" ht="15" thickBot="1" x14ac:dyDescent="0.4">
      <c r="A14" s="249"/>
      <c r="B14" s="249"/>
      <c r="C14" s="249"/>
      <c r="D14" s="107"/>
      <c r="E14" s="107"/>
      <c r="F14" s="107"/>
      <c r="G14" s="107"/>
      <c r="H14" s="1"/>
      <c r="I14" s="190"/>
      <c r="J14" s="1"/>
      <c r="K14" s="108"/>
      <c r="L14" s="4">
        <f t="shared" si="1"/>
        <v>0</v>
      </c>
    </row>
    <row r="15" spans="1:12" ht="15" thickBot="1" x14ac:dyDescent="0.4">
      <c r="A15" s="249"/>
      <c r="B15" s="249"/>
      <c r="C15" s="249"/>
      <c r="D15" s="107"/>
      <c r="E15" s="107"/>
      <c r="F15" s="107"/>
      <c r="G15" s="107"/>
      <c r="H15" s="1"/>
      <c r="I15" s="190"/>
      <c r="J15" s="1"/>
      <c r="K15" s="108"/>
      <c r="L15" s="4">
        <f t="shared" si="1"/>
        <v>0</v>
      </c>
    </row>
    <row r="16" spans="1:12" ht="15" thickBot="1" x14ac:dyDescent="0.4">
      <c r="A16" s="249"/>
      <c r="B16" s="249"/>
      <c r="C16" s="249"/>
      <c r="D16" s="107"/>
      <c r="E16" s="107"/>
      <c r="F16" s="107"/>
      <c r="G16" s="107"/>
      <c r="H16" s="1"/>
      <c r="I16" s="190"/>
      <c r="J16" s="1"/>
      <c r="K16" s="108"/>
      <c r="L16" s="4">
        <f t="shared" si="1"/>
        <v>0</v>
      </c>
    </row>
    <row r="17" spans="1:12" ht="15" thickBot="1" x14ac:dyDescent="0.4">
      <c r="A17" s="249"/>
      <c r="B17" s="249"/>
      <c r="C17" s="249"/>
      <c r="D17" s="107"/>
      <c r="E17" s="107"/>
      <c r="F17" s="107"/>
      <c r="G17" s="107"/>
      <c r="H17" s="190"/>
      <c r="I17" s="190"/>
      <c r="J17" s="190"/>
      <c r="K17" s="108"/>
      <c r="L17" s="4">
        <f t="shared" si="1"/>
        <v>0</v>
      </c>
    </row>
    <row r="18" spans="1:12" ht="15" thickBot="1" x14ac:dyDescent="0.4">
      <c r="A18" s="249"/>
      <c r="B18" s="249"/>
      <c r="C18" s="249"/>
      <c r="D18" s="107"/>
      <c r="E18" s="107"/>
      <c r="F18" s="107"/>
      <c r="G18" s="107"/>
      <c r="H18" s="190"/>
      <c r="I18" s="190"/>
      <c r="J18" s="190"/>
      <c r="K18" s="108"/>
      <c r="L18" s="4">
        <f t="shared" si="1"/>
        <v>0</v>
      </c>
    </row>
    <row r="19" spans="1:12" ht="15" thickBot="1" x14ac:dyDescent="0.4">
      <c r="A19" s="249"/>
      <c r="B19" s="249"/>
      <c r="C19" s="249"/>
      <c r="D19" s="107"/>
      <c r="E19" s="107"/>
      <c r="F19" s="107"/>
      <c r="G19" s="107"/>
      <c r="H19" s="190"/>
      <c r="I19" s="190"/>
      <c r="J19" s="190"/>
      <c r="K19" s="108"/>
      <c r="L19" s="4">
        <f t="shared" si="1"/>
        <v>0</v>
      </c>
    </row>
    <row r="20" spans="1:12" ht="15" thickBot="1" x14ac:dyDescent="0.4">
      <c r="A20" s="249"/>
      <c r="B20" s="249"/>
      <c r="C20" s="249"/>
      <c r="D20" s="107"/>
      <c r="E20" s="107"/>
      <c r="F20" s="107"/>
      <c r="G20" s="107"/>
      <c r="H20" s="190"/>
      <c r="I20" s="190"/>
      <c r="J20" s="190"/>
      <c r="K20" s="108"/>
      <c r="L20" s="4">
        <f t="shared" si="1"/>
        <v>0</v>
      </c>
    </row>
    <row r="21" spans="1:12" ht="15" thickBot="1" x14ac:dyDescent="0.4">
      <c r="A21" s="251" t="s">
        <v>176</v>
      </c>
      <c r="B21" s="251"/>
      <c r="C21" s="251" t="s">
        <v>311</v>
      </c>
      <c r="D21" s="109"/>
      <c r="E21" s="109"/>
      <c r="F21" s="109"/>
      <c r="G21" s="109"/>
      <c r="H21" s="78"/>
      <c r="I21" s="78"/>
      <c r="J21" s="78"/>
      <c r="K21" s="110"/>
      <c r="L21" s="4">
        <f t="shared" ref="L21:L106" si="2">SUM(H21:K21)</f>
        <v>0</v>
      </c>
    </row>
    <row r="22" spans="1:12" ht="15" thickBot="1" x14ac:dyDescent="0.4">
      <c r="A22" s="252"/>
      <c r="B22" s="252"/>
      <c r="C22" s="252"/>
      <c r="D22" s="109"/>
      <c r="E22" s="109"/>
      <c r="F22" s="109"/>
      <c r="G22" s="109"/>
      <c r="H22" s="78"/>
      <c r="I22" s="78"/>
      <c r="J22" s="78"/>
      <c r="K22" s="110"/>
      <c r="L22" s="4">
        <f t="shared" si="2"/>
        <v>0</v>
      </c>
    </row>
    <row r="23" spans="1:12" ht="15" thickBot="1" x14ac:dyDescent="0.4">
      <c r="A23" s="252"/>
      <c r="B23" s="252"/>
      <c r="C23" s="252"/>
      <c r="D23" s="109"/>
      <c r="E23" s="109"/>
      <c r="F23" s="109"/>
      <c r="G23" s="109"/>
      <c r="H23" s="78"/>
      <c r="I23" s="78"/>
      <c r="J23" s="78"/>
      <c r="K23" s="110"/>
      <c r="L23" s="4">
        <f t="shared" si="2"/>
        <v>0</v>
      </c>
    </row>
    <row r="24" spans="1:12" ht="15" thickBot="1" x14ac:dyDescent="0.4">
      <c r="A24" s="252"/>
      <c r="B24" s="252"/>
      <c r="C24" s="252"/>
      <c r="D24" s="109"/>
      <c r="E24" s="109"/>
      <c r="F24" s="109"/>
      <c r="G24" s="109"/>
      <c r="H24" s="78"/>
      <c r="I24" s="78"/>
      <c r="J24" s="78"/>
      <c r="K24" s="110"/>
      <c r="L24" s="4">
        <f t="shared" si="2"/>
        <v>0</v>
      </c>
    </row>
    <row r="25" spans="1:12" ht="15" thickBot="1" x14ac:dyDescent="0.4">
      <c r="A25" s="252"/>
      <c r="B25" s="252"/>
      <c r="C25" s="252"/>
      <c r="D25" s="109"/>
      <c r="E25" s="109"/>
      <c r="F25" s="109"/>
      <c r="G25" s="109"/>
      <c r="H25" s="78"/>
      <c r="I25" s="78"/>
      <c r="J25" s="78"/>
      <c r="K25" s="110"/>
      <c r="L25" s="4">
        <f t="shared" si="2"/>
        <v>0</v>
      </c>
    </row>
    <row r="26" spans="1:12" ht="15" thickBot="1" x14ac:dyDescent="0.4">
      <c r="A26" s="252"/>
      <c r="B26" s="252"/>
      <c r="C26" s="252"/>
      <c r="D26" s="109"/>
      <c r="E26" s="109"/>
      <c r="F26" s="109"/>
      <c r="G26" s="109"/>
      <c r="H26" s="78"/>
      <c r="I26" s="78"/>
      <c r="J26" s="78"/>
      <c r="K26" s="110"/>
      <c r="L26" s="4">
        <f t="shared" si="2"/>
        <v>0</v>
      </c>
    </row>
    <row r="27" spans="1:12" ht="15" thickBot="1" x14ac:dyDescent="0.4">
      <c r="A27" s="252"/>
      <c r="B27" s="252"/>
      <c r="C27" s="252"/>
      <c r="D27" s="109"/>
      <c r="E27" s="109"/>
      <c r="F27" s="109"/>
      <c r="G27" s="109"/>
      <c r="H27" s="78"/>
      <c r="I27" s="78"/>
      <c r="J27" s="78"/>
      <c r="K27" s="110"/>
      <c r="L27" s="4">
        <f t="shared" si="2"/>
        <v>0</v>
      </c>
    </row>
    <row r="28" spans="1:12" ht="15" thickBot="1" x14ac:dyDescent="0.4">
      <c r="A28" s="252"/>
      <c r="B28" s="252"/>
      <c r="C28" s="252"/>
      <c r="D28" s="109"/>
      <c r="E28" s="109"/>
      <c r="F28" s="109"/>
      <c r="G28" s="109"/>
      <c r="H28" s="78"/>
      <c r="I28" s="78"/>
      <c r="J28" s="78"/>
      <c r="K28" s="110"/>
      <c r="L28" s="4">
        <f t="shared" si="2"/>
        <v>0</v>
      </c>
    </row>
    <row r="29" spans="1:12" ht="15" thickBot="1" x14ac:dyDescent="0.4">
      <c r="A29" s="252"/>
      <c r="B29" s="252"/>
      <c r="C29" s="252"/>
      <c r="D29" s="109"/>
      <c r="E29" s="109"/>
      <c r="F29" s="109"/>
      <c r="G29" s="109"/>
      <c r="H29" s="78"/>
      <c r="I29" s="78"/>
      <c r="J29" s="78"/>
      <c r="K29" s="110"/>
      <c r="L29" s="4">
        <f t="shared" si="2"/>
        <v>0</v>
      </c>
    </row>
    <row r="30" spans="1:12" ht="15" thickBot="1" x14ac:dyDescent="0.4">
      <c r="A30" s="252"/>
      <c r="B30" s="252"/>
      <c r="C30" s="252"/>
      <c r="D30" s="109"/>
      <c r="E30" s="109"/>
      <c r="F30" s="109"/>
      <c r="G30" s="109"/>
      <c r="H30" s="78"/>
      <c r="I30" s="78"/>
      <c r="J30" s="78"/>
      <c r="K30" s="110"/>
      <c r="L30" s="4">
        <f t="shared" si="2"/>
        <v>0</v>
      </c>
    </row>
    <row r="31" spans="1:12" ht="15" thickBot="1" x14ac:dyDescent="0.4">
      <c r="A31" s="252"/>
      <c r="B31" s="252"/>
      <c r="C31" s="252"/>
      <c r="D31" s="109"/>
      <c r="E31" s="109"/>
      <c r="F31" s="109"/>
      <c r="G31" s="109"/>
      <c r="H31" s="78"/>
      <c r="I31" s="78"/>
      <c r="J31" s="78"/>
      <c r="K31" s="110"/>
      <c r="L31" s="4">
        <f t="shared" si="2"/>
        <v>0</v>
      </c>
    </row>
    <row r="32" spans="1:12" ht="15" thickBot="1" x14ac:dyDescent="0.4">
      <c r="A32" s="252"/>
      <c r="B32" s="252"/>
      <c r="C32" s="252"/>
      <c r="D32" s="109"/>
      <c r="E32" s="109"/>
      <c r="F32" s="109"/>
      <c r="G32" s="109"/>
      <c r="H32" s="78"/>
      <c r="I32" s="78"/>
      <c r="J32" s="78"/>
      <c r="K32" s="110"/>
      <c r="L32" s="4">
        <f t="shared" si="2"/>
        <v>0</v>
      </c>
    </row>
    <row r="33" spans="1:12" ht="15" thickBot="1" x14ac:dyDescent="0.4">
      <c r="A33" s="252"/>
      <c r="B33" s="252"/>
      <c r="C33" s="252"/>
      <c r="D33" s="109"/>
      <c r="E33" s="109"/>
      <c r="F33" s="109"/>
      <c r="G33" s="109"/>
      <c r="H33" s="78"/>
      <c r="I33" s="78"/>
      <c r="J33" s="78"/>
      <c r="K33" s="110"/>
      <c r="L33" s="4">
        <f t="shared" si="2"/>
        <v>0</v>
      </c>
    </row>
    <row r="34" spans="1:12" ht="15" thickBot="1" x14ac:dyDescent="0.4">
      <c r="A34" s="252"/>
      <c r="B34" s="252"/>
      <c r="C34" s="252"/>
      <c r="D34" s="109"/>
      <c r="E34" s="109"/>
      <c r="F34" s="109"/>
      <c r="G34" s="109"/>
      <c r="H34" s="78"/>
      <c r="I34" s="78"/>
      <c r="J34" s="78"/>
      <c r="K34" s="110"/>
      <c r="L34" s="4">
        <f t="shared" si="2"/>
        <v>0</v>
      </c>
    </row>
    <row r="35" spans="1:12" ht="15" thickBot="1" x14ac:dyDescent="0.4">
      <c r="A35" s="252"/>
      <c r="B35" s="252"/>
      <c r="C35" s="252"/>
      <c r="D35" s="109"/>
      <c r="E35" s="109"/>
      <c r="F35" s="109"/>
      <c r="G35" s="109"/>
      <c r="H35" s="78"/>
      <c r="I35" s="78"/>
      <c r="J35" s="78"/>
      <c r="K35" s="110"/>
      <c r="L35" s="4">
        <f t="shared" si="2"/>
        <v>0</v>
      </c>
    </row>
    <row r="36" spans="1:12" ht="15" thickBot="1" x14ac:dyDescent="0.4">
      <c r="A36" s="253"/>
      <c r="B36" s="253"/>
      <c r="C36" s="253"/>
      <c r="D36" s="109"/>
      <c r="E36" s="109"/>
      <c r="F36" s="109"/>
      <c r="G36" s="109"/>
      <c r="H36" s="78"/>
      <c r="I36" s="78"/>
      <c r="J36" s="78"/>
      <c r="K36" s="110"/>
      <c r="L36" s="4">
        <f t="shared" si="2"/>
        <v>0</v>
      </c>
    </row>
    <row r="37" spans="1:12" ht="15.75" customHeight="1" thickBot="1" x14ac:dyDescent="0.4">
      <c r="A37" s="248" t="s">
        <v>177</v>
      </c>
      <c r="B37" s="248"/>
      <c r="C37" s="248" t="s">
        <v>311</v>
      </c>
      <c r="D37" s="107"/>
      <c r="E37" s="107"/>
      <c r="F37" s="107"/>
      <c r="G37" s="107"/>
      <c r="H37" s="1"/>
      <c r="I37" s="1"/>
      <c r="J37" s="1"/>
      <c r="K37" s="108"/>
      <c r="L37" s="4">
        <f t="shared" si="2"/>
        <v>0</v>
      </c>
    </row>
    <row r="38" spans="1:12" ht="15" thickBot="1" x14ac:dyDescent="0.4">
      <c r="A38" s="249"/>
      <c r="B38" s="249"/>
      <c r="C38" s="249"/>
      <c r="D38" s="107"/>
      <c r="E38" s="107"/>
      <c r="F38" s="107"/>
      <c r="G38" s="107"/>
      <c r="H38" s="1"/>
      <c r="I38" s="1"/>
      <c r="J38" s="1"/>
      <c r="K38" s="108"/>
      <c r="L38" s="4">
        <f t="shared" si="2"/>
        <v>0</v>
      </c>
    </row>
    <row r="39" spans="1:12" ht="15" thickBot="1" x14ac:dyDescent="0.4">
      <c r="A39" s="249"/>
      <c r="B39" s="249"/>
      <c r="C39" s="249"/>
      <c r="D39" s="107"/>
      <c r="E39" s="107"/>
      <c r="F39" s="107"/>
      <c r="G39" s="107"/>
      <c r="H39" s="1"/>
      <c r="I39" s="1"/>
      <c r="J39" s="1"/>
      <c r="K39" s="108"/>
      <c r="L39" s="4">
        <f t="shared" si="2"/>
        <v>0</v>
      </c>
    </row>
    <row r="40" spans="1:12" ht="15" thickBot="1" x14ac:dyDescent="0.4">
      <c r="A40" s="249"/>
      <c r="B40" s="249"/>
      <c r="C40" s="249"/>
      <c r="D40" s="107"/>
      <c r="E40" s="107"/>
      <c r="F40" s="107"/>
      <c r="G40" s="107"/>
      <c r="H40" s="1"/>
      <c r="I40" s="1"/>
      <c r="J40" s="1"/>
      <c r="K40" s="108"/>
      <c r="L40" s="4">
        <f t="shared" si="2"/>
        <v>0</v>
      </c>
    </row>
    <row r="41" spans="1:12" ht="15" thickBot="1" x14ac:dyDescent="0.4">
      <c r="A41" s="249"/>
      <c r="B41" s="249"/>
      <c r="C41" s="249"/>
      <c r="D41" s="107"/>
      <c r="E41" s="107"/>
      <c r="F41" s="107"/>
      <c r="G41" s="107"/>
      <c r="H41" s="1"/>
      <c r="I41" s="1"/>
      <c r="J41" s="1"/>
      <c r="K41" s="108"/>
      <c r="L41" s="4">
        <f t="shared" si="2"/>
        <v>0</v>
      </c>
    </row>
    <row r="42" spans="1:12" ht="15" thickBot="1" x14ac:dyDescent="0.4">
      <c r="A42" s="249"/>
      <c r="B42" s="249"/>
      <c r="C42" s="249"/>
      <c r="D42" s="107"/>
      <c r="E42" s="107"/>
      <c r="F42" s="107"/>
      <c r="G42" s="107"/>
      <c r="H42" s="1"/>
      <c r="I42" s="1"/>
      <c r="J42" s="1"/>
      <c r="K42" s="108"/>
      <c r="L42" s="4">
        <f t="shared" si="2"/>
        <v>0</v>
      </c>
    </row>
    <row r="43" spans="1:12" ht="15" thickBot="1" x14ac:dyDescent="0.4">
      <c r="A43" s="249"/>
      <c r="B43" s="249"/>
      <c r="C43" s="249"/>
      <c r="D43" s="107"/>
      <c r="E43" s="107"/>
      <c r="F43" s="107"/>
      <c r="G43" s="107"/>
      <c r="H43" s="1"/>
      <c r="I43" s="1"/>
      <c r="J43" s="1"/>
      <c r="K43" s="108"/>
      <c r="L43" s="4">
        <f t="shared" si="2"/>
        <v>0</v>
      </c>
    </row>
    <row r="44" spans="1:12" ht="15" thickBot="1" x14ac:dyDescent="0.4">
      <c r="A44" s="249"/>
      <c r="B44" s="249"/>
      <c r="C44" s="249"/>
      <c r="D44" s="107"/>
      <c r="E44" s="107"/>
      <c r="F44" s="107"/>
      <c r="G44" s="107"/>
      <c r="H44" s="1"/>
      <c r="I44" s="1"/>
      <c r="J44" s="1"/>
      <c r="K44" s="108"/>
      <c r="L44" s="4">
        <f t="shared" si="2"/>
        <v>0</v>
      </c>
    </row>
    <row r="45" spans="1:12" ht="15" thickBot="1" x14ac:dyDescent="0.4">
      <c r="A45" s="249"/>
      <c r="B45" s="249"/>
      <c r="C45" s="249"/>
      <c r="D45" s="107"/>
      <c r="E45" s="107"/>
      <c r="F45" s="107"/>
      <c r="G45" s="107"/>
      <c r="H45" s="1"/>
      <c r="I45" s="1"/>
      <c r="J45" s="1"/>
      <c r="K45" s="108"/>
      <c r="L45" s="4">
        <f t="shared" si="2"/>
        <v>0</v>
      </c>
    </row>
    <row r="46" spans="1:12" ht="15" thickBot="1" x14ac:dyDescent="0.4">
      <c r="A46" s="250"/>
      <c r="B46" s="250"/>
      <c r="C46" s="250"/>
      <c r="D46" s="107"/>
      <c r="E46" s="107"/>
      <c r="F46" s="107"/>
      <c r="G46" s="107"/>
      <c r="H46" s="1"/>
      <c r="I46" s="1"/>
      <c r="J46" s="1"/>
      <c r="K46" s="108"/>
      <c r="L46" s="4">
        <f t="shared" si="2"/>
        <v>0</v>
      </c>
    </row>
    <row r="47" spans="1:12" ht="15" thickBot="1" x14ac:dyDescent="0.4">
      <c r="A47" s="251" t="s">
        <v>178</v>
      </c>
      <c r="B47" s="251"/>
      <c r="C47" s="251" t="s">
        <v>311</v>
      </c>
      <c r="D47" s="109"/>
      <c r="E47" s="109"/>
      <c r="F47" s="109"/>
      <c r="G47" s="109"/>
      <c r="H47" s="78"/>
      <c r="I47" s="78"/>
      <c r="J47" s="78"/>
      <c r="K47" s="110"/>
      <c r="L47" s="4">
        <f t="shared" si="2"/>
        <v>0</v>
      </c>
    </row>
    <row r="48" spans="1:12" ht="15" thickBot="1" x14ac:dyDescent="0.4">
      <c r="A48" s="252"/>
      <c r="B48" s="252"/>
      <c r="C48" s="252"/>
      <c r="D48" s="109"/>
      <c r="E48" s="109"/>
      <c r="F48" s="109"/>
      <c r="G48" s="109"/>
      <c r="H48" s="78"/>
      <c r="I48" s="78"/>
      <c r="J48" s="78"/>
      <c r="K48" s="110"/>
      <c r="L48" s="4">
        <f t="shared" si="2"/>
        <v>0</v>
      </c>
    </row>
    <row r="49" spans="1:12" ht="15" thickBot="1" x14ac:dyDescent="0.4">
      <c r="A49" s="252"/>
      <c r="B49" s="252"/>
      <c r="C49" s="252"/>
      <c r="D49" s="109"/>
      <c r="E49" s="109"/>
      <c r="F49" s="109"/>
      <c r="G49" s="109"/>
      <c r="H49" s="78"/>
      <c r="I49" s="78"/>
      <c r="J49" s="78"/>
      <c r="K49" s="110"/>
      <c r="L49" s="4">
        <f t="shared" si="2"/>
        <v>0</v>
      </c>
    </row>
    <row r="50" spans="1:12" ht="15" thickBot="1" x14ac:dyDescent="0.4">
      <c r="A50" s="252"/>
      <c r="B50" s="252"/>
      <c r="C50" s="252"/>
      <c r="D50" s="109"/>
      <c r="E50" s="109"/>
      <c r="F50" s="109"/>
      <c r="G50" s="109"/>
      <c r="H50" s="78"/>
      <c r="I50" s="78"/>
      <c r="J50" s="78"/>
      <c r="K50" s="110"/>
      <c r="L50" s="4">
        <f t="shared" si="2"/>
        <v>0</v>
      </c>
    </row>
    <row r="51" spans="1:12" ht="15" thickBot="1" x14ac:dyDescent="0.4">
      <c r="A51" s="252"/>
      <c r="B51" s="252"/>
      <c r="C51" s="252"/>
      <c r="D51" s="109"/>
      <c r="E51" s="109"/>
      <c r="F51" s="109"/>
      <c r="G51" s="109"/>
      <c r="H51" s="78"/>
      <c r="I51" s="78"/>
      <c r="J51" s="78"/>
      <c r="K51" s="110"/>
      <c r="L51" s="4">
        <f t="shared" si="2"/>
        <v>0</v>
      </c>
    </row>
    <row r="52" spans="1:12" ht="15" thickBot="1" x14ac:dyDescent="0.4">
      <c r="A52" s="252"/>
      <c r="B52" s="252"/>
      <c r="C52" s="252"/>
      <c r="D52" s="109"/>
      <c r="E52" s="109"/>
      <c r="F52" s="109"/>
      <c r="G52" s="109"/>
      <c r="H52" s="78"/>
      <c r="I52" s="78"/>
      <c r="J52" s="78"/>
      <c r="K52" s="110"/>
      <c r="L52" s="4">
        <f t="shared" si="2"/>
        <v>0</v>
      </c>
    </row>
    <row r="53" spans="1:12" ht="15" thickBot="1" x14ac:dyDescent="0.4">
      <c r="A53" s="252"/>
      <c r="B53" s="252"/>
      <c r="C53" s="252"/>
      <c r="D53" s="109"/>
      <c r="E53" s="109"/>
      <c r="F53" s="109"/>
      <c r="G53" s="109"/>
      <c r="H53" s="78"/>
      <c r="I53" s="78"/>
      <c r="J53" s="78"/>
      <c r="K53" s="110"/>
      <c r="L53" s="4">
        <f t="shared" si="2"/>
        <v>0</v>
      </c>
    </row>
    <row r="54" spans="1:12" ht="15" thickBot="1" x14ac:dyDescent="0.4">
      <c r="A54" s="252"/>
      <c r="B54" s="252"/>
      <c r="C54" s="252"/>
      <c r="D54" s="109"/>
      <c r="E54" s="109"/>
      <c r="F54" s="109"/>
      <c r="G54" s="109"/>
      <c r="H54" s="78"/>
      <c r="I54" s="78"/>
      <c r="J54" s="78"/>
      <c r="K54" s="110"/>
      <c r="L54" s="4">
        <f t="shared" si="2"/>
        <v>0</v>
      </c>
    </row>
    <row r="55" spans="1:12" ht="15" thickBot="1" x14ac:dyDescent="0.4">
      <c r="A55" s="252"/>
      <c r="B55" s="252"/>
      <c r="C55" s="252"/>
      <c r="D55" s="109"/>
      <c r="E55" s="109"/>
      <c r="F55" s="109"/>
      <c r="G55" s="109"/>
      <c r="H55" s="78"/>
      <c r="I55" s="78"/>
      <c r="J55" s="78"/>
      <c r="K55" s="110"/>
      <c r="L55" s="4">
        <f t="shared" si="2"/>
        <v>0</v>
      </c>
    </row>
    <row r="56" spans="1:12" ht="15" thickBot="1" x14ac:dyDescent="0.4">
      <c r="A56" s="253"/>
      <c r="B56" s="253"/>
      <c r="C56" s="253"/>
      <c r="D56" s="109"/>
      <c r="E56" s="109"/>
      <c r="F56" s="109"/>
      <c r="G56" s="109"/>
      <c r="H56" s="78"/>
      <c r="I56" s="78"/>
      <c r="J56" s="78"/>
      <c r="K56" s="110"/>
      <c r="L56" s="4">
        <f t="shared" si="2"/>
        <v>0</v>
      </c>
    </row>
    <row r="57" spans="1:12" ht="15" thickBot="1" x14ac:dyDescent="0.4">
      <c r="A57" s="248" t="s">
        <v>179</v>
      </c>
      <c r="B57" s="248"/>
      <c r="C57" s="248" t="s">
        <v>311</v>
      </c>
      <c r="D57" s="107"/>
      <c r="E57" s="107"/>
      <c r="F57" s="107"/>
      <c r="G57" s="107"/>
      <c r="H57" s="1"/>
      <c r="I57" s="1"/>
      <c r="J57" s="1"/>
      <c r="K57" s="108"/>
      <c r="L57" s="4">
        <f t="shared" si="2"/>
        <v>0</v>
      </c>
    </row>
    <row r="58" spans="1:12" ht="15" thickBot="1" x14ac:dyDescent="0.4">
      <c r="A58" s="249"/>
      <c r="B58" s="249"/>
      <c r="C58" s="249"/>
      <c r="D58" s="107"/>
      <c r="E58" s="107"/>
      <c r="F58" s="107"/>
      <c r="G58" s="107"/>
      <c r="H58" s="1"/>
      <c r="I58" s="1"/>
      <c r="J58" s="1"/>
      <c r="K58" s="108"/>
      <c r="L58" s="4">
        <f t="shared" si="2"/>
        <v>0</v>
      </c>
    </row>
    <row r="59" spans="1:12" ht="15" thickBot="1" x14ac:dyDescent="0.4">
      <c r="A59" s="249"/>
      <c r="B59" s="249"/>
      <c r="C59" s="249"/>
      <c r="D59" s="107"/>
      <c r="E59" s="107"/>
      <c r="F59" s="107"/>
      <c r="G59" s="107"/>
      <c r="H59" s="1"/>
      <c r="I59" s="1"/>
      <c r="J59" s="1"/>
      <c r="K59" s="108"/>
      <c r="L59" s="4">
        <f t="shared" si="2"/>
        <v>0</v>
      </c>
    </row>
    <row r="60" spans="1:12" ht="15" thickBot="1" x14ac:dyDescent="0.4">
      <c r="A60" s="249"/>
      <c r="B60" s="249"/>
      <c r="C60" s="249"/>
      <c r="D60" s="107"/>
      <c r="E60" s="107"/>
      <c r="F60" s="107"/>
      <c r="G60" s="107"/>
      <c r="H60" s="1"/>
      <c r="I60" s="1"/>
      <c r="J60" s="1"/>
      <c r="K60" s="108"/>
      <c r="L60" s="4">
        <f t="shared" si="2"/>
        <v>0</v>
      </c>
    </row>
    <row r="61" spans="1:12" ht="15" thickBot="1" x14ac:dyDescent="0.4">
      <c r="A61" s="249"/>
      <c r="B61" s="249"/>
      <c r="C61" s="249"/>
      <c r="D61" s="107"/>
      <c r="E61" s="107"/>
      <c r="F61" s="107"/>
      <c r="G61" s="107"/>
      <c r="H61" s="1"/>
      <c r="I61" s="1"/>
      <c r="J61" s="1"/>
      <c r="K61" s="108"/>
      <c r="L61" s="4">
        <f t="shared" si="2"/>
        <v>0</v>
      </c>
    </row>
    <row r="62" spans="1:12" ht="15" thickBot="1" x14ac:dyDescent="0.4">
      <c r="A62" s="249"/>
      <c r="B62" s="249"/>
      <c r="C62" s="249"/>
      <c r="D62" s="107"/>
      <c r="E62" s="107"/>
      <c r="F62" s="107"/>
      <c r="G62" s="107"/>
      <c r="H62" s="1"/>
      <c r="I62" s="1"/>
      <c r="J62" s="1"/>
      <c r="K62" s="108"/>
      <c r="L62" s="4">
        <f t="shared" si="2"/>
        <v>0</v>
      </c>
    </row>
    <row r="63" spans="1:12" ht="15" thickBot="1" x14ac:dyDescent="0.4">
      <c r="A63" s="249"/>
      <c r="B63" s="249"/>
      <c r="C63" s="249"/>
      <c r="D63" s="107"/>
      <c r="E63" s="107"/>
      <c r="F63" s="107"/>
      <c r="G63" s="107"/>
      <c r="H63" s="1"/>
      <c r="I63" s="1"/>
      <c r="J63" s="1"/>
      <c r="K63" s="108"/>
      <c r="L63" s="4">
        <f t="shared" si="2"/>
        <v>0</v>
      </c>
    </row>
    <row r="64" spans="1:12" ht="15" thickBot="1" x14ac:dyDescent="0.4">
      <c r="A64" s="249"/>
      <c r="B64" s="249"/>
      <c r="C64" s="249"/>
      <c r="D64" s="107"/>
      <c r="E64" s="107"/>
      <c r="F64" s="107"/>
      <c r="G64" s="107"/>
      <c r="H64" s="1"/>
      <c r="I64" s="1"/>
      <c r="J64" s="1"/>
      <c r="K64" s="108"/>
      <c r="L64" s="4">
        <f t="shared" si="2"/>
        <v>0</v>
      </c>
    </row>
    <row r="65" spans="1:12" ht="15" thickBot="1" x14ac:dyDescent="0.4">
      <c r="A65" s="249"/>
      <c r="B65" s="249"/>
      <c r="C65" s="249"/>
      <c r="D65" s="107"/>
      <c r="E65" s="107"/>
      <c r="F65" s="107"/>
      <c r="G65" s="107"/>
      <c r="H65" s="1"/>
      <c r="I65" s="1"/>
      <c r="J65" s="1"/>
      <c r="K65" s="108"/>
      <c r="L65" s="4">
        <f t="shared" si="2"/>
        <v>0</v>
      </c>
    </row>
    <row r="66" spans="1:12" ht="15" thickBot="1" x14ac:dyDescent="0.4">
      <c r="A66" s="250"/>
      <c r="B66" s="250"/>
      <c r="C66" s="250"/>
      <c r="D66" s="107"/>
      <c r="E66" s="107"/>
      <c r="F66" s="107"/>
      <c r="G66" s="107"/>
      <c r="H66" s="1"/>
      <c r="I66" s="1"/>
      <c r="J66" s="1"/>
      <c r="K66" s="108"/>
      <c r="L66" s="4">
        <f t="shared" si="2"/>
        <v>0</v>
      </c>
    </row>
    <row r="67" spans="1:12" ht="15" thickBot="1" x14ac:dyDescent="0.4">
      <c r="A67" s="251" t="s">
        <v>180</v>
      </c>
      <c r="B67" s="251"/>
      <c r="C67" s="251" t="s">
        <v>311</v>
      </c>
      <c r="D67" s="109"/>
      <c r="E67" s="109"/>
      <c r="F67" s="109"/>
      <c r="G67" s="109"/>
      <c r="H67" s="78"/>
      <c r="I67" s="78"/>
      <c r="J67" s="78"/>
      <c r="K67" s="110"/>
      <c r="L67" s="4">
        <f t="shared" si="2"/>
        <v>0</v>
      </c>
    </row>
    <row r="68" spans="1:12" ht="15" thickBot="1" x14ac:dyDescent="0.4">
      <c r="A68" s="252"/>
      <c r="B68" s="252"/>
      <c r="C68" s="252"/>
      <c r="D68" s="109"/>
      <c r="E68" s="109"/>
      <c r="F68" s="109"/>
      <c r="G68" s="109"/>
      <c r="H68" s="78"/>
      <c r="I68" s="78"/>
      <c r="J68" s="78"/>
      <c r="K68" s="110"/>
      <c r="L68" s="4">
        <f t="shared" si="2"/>
        <v>0</v>
      </c>
    </row>
    <row r="69" spans="1:12" ht="15" thickBot="1" x14ac:dyDescent="0.4">
      <c r="A69" s="252"/>
      <c r="B69" s="252"/>
      <c r="C69" s="252"/>
      <c r="D69" s="109"/>
      <c r="E69" s="109"/>
      <c r="F69" s="109"/>
      <c r="G69" s="109"/>
      <c r="H69" s="78"/>
      <c r="I69" s="78"/>
      <c r="J69" s="78"/>
      <c r="K69" s="110"/>
      <c r="L69" s="4">
        <f t="shared" si="2"/>
        <v>0</v>
      </c>
    </row>
    <row r="70" spans="1:12" ht="15" thickBot="1" x14ac:dyDescent="0.4">
      <c r="A70" s="252"/>
      <c r="B70" s="252"/>
      <c r="C70" s="252"/>
      <c r="D70" s="109"/>
      <c r="E70" s="109"/>
      <c r="F70" s="109"/>
      <c r="G70" s="109"/>
      <c r="H70" s="78"/>
      <c r="I70" s="78"/>
      <c r="J70" s="78"/>
      <c r="K70" s="110"/>
      <c r="L70" s="4">
        <f t="shared" si="2"/>
        <v>0</v>
      </c>
    </row>
    <row r="71" spans="1:12" ht="15" thickBot="1" x14ac:dyDescent="0.4">
      <c r="A71" s="252"/>
      <c r="B71" s="252"/>
      <c r="C71" s="252"/>
      <c r="D71" s="109"/>
      <c r="E71" s="109"/>
      <c r="F71" s="109"/>
      <c r="G71" s="109"/>
      <c r="H71" s="78"/>
      <c r="I71" s="78"/>
      <c r="J71" s="78"/>
      <c r="K71" s="110"/>
      <c r="L71" s="4">
        <f t="shared" si="2"/>
        <v>0</v>
      </c>
    </row>
    <row r="72" spans="1:12" ht="15" thickBot="1" x14ac:dyDescent="0.4">
      <c r="A72" s="252"/>
      <c r="B72" s="252"/>
      <c r="C72" s="252"/>
      <c r="D72" s="109"/>
      <c r="E72" s="109"/>
      <c r="F72" s="109"/>
      <c r="G72" s="109"/>
      <c r="H72" s="78"/>
      <c r="I72" s="78"/>
      <c r="J72" s="78"/>
      <c r="K72" s="110"/>
      <c r="L72" s="4">
        <f t="shared" si="2"/>
        <v>0</v>
      </c>
    </row>
    <row r="73" spans="1:12" ht="15" thickBot="1" x14ac:dyDescent="0.4">
      <c r="A73" s="252"/>
      <c r="B73" s="252"/>
      <c r="C73" s="252"/>
      <c r="D73" s="109"/>
      <c r="E73" s="109"/>
      <c r="F73" s="109"/>
      <c r="G73" s="109"/>
      <c r="H73" s="78"/>
      <c r="I73" s="78"/>
      <c r="J73" s="78"/>
      <c r="K73" s="110"/>
      <c r="L73" s="4">
        <f t="shared" si="2"/>
        <v>0</v>
      </c>
    </row>
    <row r="74" spans="1:12" ht="15" thickBot="1" x14ac:dyDescent="0.4">
      <c r="A74" s="252"/>
      <c r="B74" s="252"/>
      <c r="C74" s="252"/>
      <c r="D74" s="109"/>
      <c r="E74" s="109"/>
      <c r="F74" s="109"/>
      <c r="G74" s="109"/>
      <c r="H74" s="78"/>
      <c r="I74" s="78"/>
      <c r="J74" s="78"/>
      <c r="K74" s="110"/>
      <c r="L74" s="4">
        <f t="shared" si="2"/>
        <v>0</v>
      </c>
    </row>
    <row r="75" spans="1:12" ht="15" thickBot="1" x14ac:dyDescent="0.4">
      <c r="A75" s="252"/>
      <c r="B75" s="252"/>
      <c r="C75" s="252"/>
      <c r="D75" s="109"/>
      <c r="E75" s="109"/>
      <c r="F75" s="109"/>
      <c r="G75" s="109"/>
      <c r="H75" s="78"/>
      <c r="I75" s="78"/>
      <c r="J75" s="78"/>
      <c r="K75" s="110"/>
      <c r="L75" s="4">
        <f t="shared" si="2"/>
        <v>0</v>
      </c>
    </row>
    <row r="76" spans="1:12" ht="15" thickBot="1" x14ac:dyDescent="0.4">
      <c r="A76" s="253"/>
      <c r="B76" s="253"/>
      <c r="C76" s="253"/>
      <c r="D76" s="109"/>
      <c r="E76" s="109"/>
      <c r="F76" s="109"/>
      <c r="G76" s="109"/>
      <c r="H76" s="78"/>
      <c r="I76" s="78"/>
      <c r="J76" s="78"/>
      <c r="K76" s="110"/>
      <c r="L76" s="4">
        <f t="shared" si="2"/>
        <v>0</v>
      </c>
    </row>
    <row r="77" spans="1:12" ht="15" thickBot="1" x14ac:dyDescent="0.4">
      <c r="A77" s="248" t="s">
        <v>181</v>
      </c>
      <c r="B77" s="248"/>
      <c r="C77" s="248" t="s">
        <v>311</v>
      </c>
      <c r="D77" s="107"/>
      <c r="E77" s="107"/>
      <c r="F77" s="107"/>
      <c r="G77" s="107"/>
      <c r="H77" s="1"/>
      <c r="I77" s="1"/>
      <c r="J77" s="1"/>
      <c r="K77" s="108"/>
      <c r="L77" s="4">
        <f t="shared" si="2"/>
        <v>0</v>
      </c>
    </row>
    <row r="78" spans="1:12" ht="15" thickBot="1" x14ac:dyDescent="0.4">
      <c r="A78" s="249"/>
      <c r="B78" s="249"/>
      <c r="C78" s="249"/>
      <c r="D78" s="107"/>
      <c r="E78" s="107"/>
      <c r="F78" s="107"/>
      <c r="G78" s="107"/>
      <c r="H78" s="1"/>
      <c r="I78" s="1"/>
      <c r="J78" s="1"/>
      <c r="K78" s="108"/>
      <c r="L78" s="4">
        <f t="shared" si="2"/>
        <v>0</v>
      </c>
    </row>
    <row r="79" spans="1:12" ht="15" thickBot="1" x14ac:dyDescent="0.4">
      <c r="A79" s="249"/>
      <c r="B79" s="249"/>
      <c r="C79" s="249"/>
      <c r="D79" s="107"/>
      <c r="E79" s="107"/>
      <c r="F79" s="107"/>
      <c r="G79" s="107"/>
      <c r="H79" s="1"/>
      <c r="I79" s="1"/>
      <c r="J79" s="1"/>
      <c r="K79" s="108"/>
      <c r="L79" s="4">
        <f t="shared" si="2"/>
        <v>0</v>
      </c>
    </row>
    <row r="80" spans="1:12" ht="15" thickBot="1" x14ac:dyDescent="0.4">
      <c r="A80" s="249"/>
      <c r="B80" s="249"/>
      <c r="C80" s="249"/>
      <c r="D80" s="107"/>
      <c r="E80" s="107"/>
      <c r="F80" s="107"/>
      <c r="G80" s="107"/>
      <c r="H80" s="1"/>
      <c r="I80" s="1"/>
      <c r="J80" s="1"/>
      <c r="K80" s="108"/>
      <c r="L80" s="4">
        <f t="shared" si="2"/>
        <v>0</v>
      </c>
    </row>
    <row r="81" spans="1:12" ht="15" thickBot="1" x14ac:dyDescent="0.4">
      <c r="A81" s="249"/>
      <c r="B81" s="249"/>
      <c r="C81" s="249"/>
      <c r="D81" s="107"/>
      <c r="E81" s="107"/>
      <c r="F81" s="107"/>
      <c r="G81" s="107"/>
      <c r="H81" s="1"/>
      <c r="I81" s="1"/>
      <c r="J81" s="1"/>
      <c r="K81" s="108"/>
      <c r="L81" s="4">
        <f t="shared" si="2"/>
        <v>0</v>
      </c>
    </row>
    <row r="82" spans="1:12" ht="15" thickBot="1" x14ac:dyDescent="0.4">
      <c r="A82" s="249"/>
      <c r="B82" s="249"/>
      <c r="C82" s="249"/>
      <c r="D82" s="107"/>
      <c r="E82" s="107"/>
      <c r="F82" s="107"/>
      <c r="G82" s="107"/>
      <c r="H82" s="1"/>
      <c r="I82" s="1"/>
      <c r="J82" s="1"/>
      <c r="K82" s="108"/>
      <c r="L82" s="4">
        <f t="shared" si="2"/>
        <v>0</v>
      </c>
    </row>
    <row r="83" spans="1:12" ht="15" thickBot="1" x14ac:dyDescent="0.4">
      <c r="A83" s="249"/>
      <c r="B83" s="249"/>
      <c r="C83" s="249"/>
      <c r="D83" s="107"/>
      <c r="E83" s="107"/>
      <c r="F83" s="107"/>
      <c r="G83" s="107"/>
      <c r="H83" s="1"/>
      <c r="I83" s="1"/>
      <c r="J83" s="1"/>
      <c r="K83" s="108"/>
      <c r="L83" s="4">
        <f t="shared" si="2"/>
        <v>0</v>
      </c>
    </row>
    <row r="84" spans="1:12" ht="15" thickBot="1" x14ac:dyDescent="0.4">
      <c r="A84" s="249"/>
      <c r="B84" s="249"/>
      <c r="C84" s="249"/>
      <c r="D84" s="107"/>
      <c r="E84" s="107"/>
      <c r="F84" s="107"/>
      <c r="G84" s="107"/>
      <c r="H84" s="1"/>
      <c r="I84" s="1"/>
      <c r="J84" s="1"/>
      <c r="K84" s="108"/>
      <c r="L84" s="4">
        <f t="shared" si="2"/>
        <v>0</v>
      </c>
    </row>
    <row r="85" spans="1:12" ht="15" thickBot="1" x14ac:dyDescent="0.4">
      <c r="A85" s="249"/>
      <c r="B85" s="249"/>
      <c r="C85" s="249"/>
      <c r="D85" s="107"/>
      <c r="E85" s="107"/>
      <c r="F85" s="107"/>
      <c r="G85" s="107"/>
      <c r="H85" s="1"/>
      <c r="I85" s="1"/>
      <c r="J85" s="1"/>
      <c r="K85" s="108"/>
      <c r="L85" s="4">
        <f t="shared" si="2"/>
        <v>0</v>
      </c>
    </row>
    <row r="86" spans="1:12" ht="15" thickBot="1" x14ac:dyDescent="0.4">
      <c r="A86" s="250"/>
      <c r="B86" s="250"/>
      <c r="C86" s="250"/>
      <c r="D86" s="107"/>
      <c r="E86" s="107"/>
      <c r="F86" s="107"/>
      <c r="G86" s="107"/>
      <c r="H86" s="1"/>
      <c r="I86" s="1"/>
      <c r="J86" s="1"/>
      <c r="K86" s="108"/>
      <c r="L86" s="4">
        <f t="shared" si="2"/>
        <v>0</v>
      </c>
    </row>
    <row r="87" spans="1:12" ht="15" thickBot="1" x14ac:dyDescent="0.4">
      <c r="A87" s="251" t="s">
        <v>182</v>
      </c>
      <c r="B87" s="251"/>
      <c r="C87" s="251" t="s">
        <v>106</v>
      </c>
      <c r="D87" s="109"/>
      <c r="E87" s="109"/>
      <c r="F87" s="109"/>
      <c r="G87" s="109"/>
      <c r="H87" s="78"/>
      <c r="I87" s="78"/>
      <c r="J87" s="78"/>
      <c r="K87" s="110"/>
      <c r="L87" s="4">
        <f t="shared" si="2"/>
        <v>0</v>
      </c>
    </row>
    <row r="88" spans="1:12" ht="15" thickBot="1" x14ac:dyDescent="0.4">
      <c r="A88" s="252"/>
      <c r="B88" s="252"/>
      <c r="C88" s="252"/>
      <c r="D88" s="109"/>
      <c r="E88" s="109"/>
      <c r="F88" s="109"/>
      <c r="G88" s="109"/>
      <c r="H88" s="78"/>
      <c r="I88" s="78"/>
      <c r="J88" s="78"/>
      <c r="K88" s="110"/>
      <c r="L88" s="4">
        <f t="shared" si="2"/>
        <v>0</v>
      </c>
    </row>
    <row r="89" spans="1:12" ht="15" thickBot="1" x14ac:dyDescent="0.4">
      <c r="A89" s="252"/>
      <c r="B89" s="252"/>
      <c r="C89" s="252"/>
      <c r="D89" s="109"/>
      <c r="E89" s="109"/>
      <c r="F89" s="109"/>
      <c r="G89" s="109"/>
      <c r="H89" s="78"/>
      <c r="I89" s="78"/>
      <c r="J89" s="78"/>
      <c r="K89" s="110"/>
      <c r="L89" s="4">
        <f t="shared" si="2"/>
        <v>0</v>
      </c>
    </row>
    <row r="90" spans="1:12" ht="15" thickBot="1" x14ac:dyDescent="0.4">
      <c r="A90" s="252"/>
      <c r="B90" s="252"/>
      <c r="C90" s="252"/>
      <c r="D90" s="109"/>
      <c r="E90" s="109"/>
      <c r="F90" s="109"/>
      <c r="G90" s="109"/>
      <c r="H90" s="78"/>
      <c r="I90" s="78"/>
      <c r="J90" s="78"/>
      <c r="K90" s="110"/>
      <c r="L90" s="4">
        <f t="shared" si="2"/>
        <v>0</v>
      </c>
    </row>
    <row r="91" spans="1:12" ht="15" thickBot="1" x14ac:dyDescent="0.4">
      <c r="A91" s="252"/>
      <c r="B91" s="252"/>
      <c r="C91" s="252"/>
      <c r="D91" s="109"/>
      <c r="E91" s="109"/>
      <c r="F91" s="109"/>
      <c r="G91" s="109"/>
      <c r="H91" s="78"/>
      <c r="I91" s="78"/>
      <c r="J91" s="78"/>
      <c r="K91" s="110"/>
      <c r="L91" s="4">
        <f t="shared" si="2"/>
        <v>0</v>
      </c>
    </row>
    <row r="92" spans="1:12" ht="15" thickBot="1" x14ac:dyDescent="0.4">
      <c r="A92" s="252"/>
      <c r="B92" s="252"/>
      <c r="C92" s="252"/>
      <c r="D92" s="109"/>
      <c r="E92" s="109"/>
      <c r="F92" s="109"/>
      <c r="G92" s="109"/>
      <c r="H92" s="78"/>
      <c r="I92" s="78"/>
      <c r="J92" s="78"/>
      <c r="K92" s="110"/>
      <c r="L92" s="4">
        <f t="shared" si="2"/>
        <v>0</v>
      </c>
    </row>
    <row r="93" spans="1:12" ht="15" thickBot="1" x14ac:dyDescent="0.4">
      <c r="A93" s="252"/>
      <c r="B93" s="252"/>
      <c r="C93" s="252"/>
      <c r="D93" s="109"/>
      <c r="E93" s="109"/>
      <c r="F93" s="109"/>
      <c r="G93" s="109"/>
      <c r="H93" s="78"/>
      <c r="I93" s="78"/>
      <c r="J93" s="78"/>
      <c r="K93" s="110"/>
      <c r="L93" s="4">
        <f t="shared" si="2"/>
        <v>0</v>
      </c>
    </row>
    <row r="94" spans="1:12" ht="15" thickBot="1" x14ac:dyDescent="0.4">
      <c r="A94" s="252"/>
      <c r="B94" s="252"/>
      <c r="C94" s="252"/>
      <c r="D94" s="109"/>
      <c r="E94" s="109"/>
      <c r="F94" s="109"/>
      <c r="G94" s="109"/>
      <c r="H94" s="78"/>
      <c r="I94" s="78"/>
      <c r="J94" s="78"/>
      <c r="K94" s="110"/>
      <c r="L94" s="4">
        <f t="shared" si="2"/>
        <v>0</v>
      </c>
    </row>
    <row r="95" spans="1:12" ht="15" thickBot="1" x14ac:dyDescent="0.4">
      <c r="A95" s="252"/>
      <c r="B95" s="252"/>
      <c r="C95" s="252"/>
      <c r="D95" s="109"/>
      <c r="E95" s="109"/>
      <c r="F95" s="109"/>
      <c r="G95" s="109"/>
      <c r="H95" s="78"/>
      <c r="I95" s="78"/>
      <c r="J95" s="78"/>
      <c r="K95" s="110"/>
      <c r="L95" s="4">
        <f t="shared" si="2"/>
        <v>0</v>
      </c>
    </row>
    <row r="96" spans="1:12" ht="15" thickBot="1" x14ac:dyDescent="0.4">
      <c r="A96" s="253"/>
      <c r="B96" s="253"/>
      <c r="C96" s="253"/>
      <c r="D96" s="109"/>
      <c r="E96" s="109"/>
      <c r="F96" s="109"/>
      <c r="G96" s="109"/>
      <c r="H96" s="78"/>
      <c r="I96" s="78"/>
      <c r="J96" s="78"/>
      <c r="K96" s="110"/>
      <c r="L96" s="4">
        <f t="shared" si="2"/>
        <v>0</v>
      </c>
    </row>
    <row r="97" spans="1:12" ht="15" thickBot="1" x14ac:dyDescent="0.4">
      <c r="A97" s="248" t="s">
        <v>183</v>
      </c>
      <c r="B97" s="248"/>
      <c r="C97" s="248" t="s">
        <v>311</v>
      </c>
      <c r="D97" s="107"/>
      <c r="E97" s="107"/>
      <c r="F97" s="107"/>
      <c r="G97" s="107"/>
      <c r="H97" s="1"/>
      <c r="I97" s="1"/>
      <c r="J97" s="1"/>
      <c r="K97" s="108"/>
      <c r="L97" s="4">
        <f t="shared" si="2"/>
        <v>0</v>
      </c>
    </row>
    <row r="98" spans="1:12" ht="15" thickBot="1" x14ac:dyDescent="0.4">
      <c r="A98" s="249"/>
      <c r="B98" s="249"/>
      <c r="C98" s="249"/>
      <c r="D98" s="107"/>
      <c r="E98" s="107"/>
      <c r="F98" s="107"/>
      <c r="G98" s="107"/>
      <c r="H98" s="1"/>
      <c r="I98" s="1"/>
      <c r="J98" s="1"/>
      <c r="K98" s="108"/>
      <c r="L98" s="4">
        <f t="shared" si="2"/>
        <v>0</v>
      </c>
    </row>
    <row r="99" spans="1:12" ht="15" thickBot="1" x14ac:dyDescent="0.4">
      <c r="A99" s="249"/>
      <c r="B99" s="249"/>
      <c r="C99" s="249"/>
      <c r="D99" s="107"/>
      <c r="E99" s="107"/>
      <c r="F99" s="107"/>
      <c r="G99" s="107"/>
      <c r="H99" s="1"/>
      <c r="I99" s="1"/>
      <c r="J99" s="1"/>
      <c r="K99" s="108"/>
      <c r="L99" s="4">
        <f t="shared" si="2"/>
        <v>0</v>
      </c>
    </row>
    <row r="100" spans="1:12" ht="15" thickBot="1" x14ac:dyDescent="0.4">
      <c r="A100" s="249"/>
      <c r="B100" s="249"/>
      <c r="C100" s="249"/>
      <c r="D100" s="107"/>
      <c r="E100" s="107"/>
      <c r="F100" s="107"/>
      <c r="G100" s="107"/>
      <c r="H100" s="1"/>
      <c r="I100" s="1"/>
      <c r="J100" s="1"/>
      <c r="K100" s="108"/>
      <c r="L100" s="4">
        <f t="shared" si="2"/>
        <v>0</v>
      </c>
    </row>
    <row r="101" spans="1:12" ht="15" thickBot="1" x14ac:dyDescent="0.4">
      <c r="A101" s="249"/>
      <c r="B101" s="249"/>
      <c r="C101" s="249"/>
      <c r="D101" s="107"/>
      <c r="E101" s="107"/>
      <c r="F101" s="107"/>
      <c r="G101" s="107"/>
      <c r="H101" s="1"/>
      <c r="I101" s="1"/>
      <c r="J101" s="1"/>
      <c r="K101" s="108"/>
      <c r="L101" s="4">
        <f t="shared" si="2"/>
        <v>0</v>
      </c>
    </row>
    <row r="102" spans="1:12" ht="15" thickBot="1" x14ac:dyDescent="0.4">
      <c r="A102" s="249"/>
      <c r="B102" s="249"/>
      <c r="C102" s="249"/>
      <c r="D102" s="107"/>
      <c r="E102" s="107"/>
      <c r="F102" s="107"/>
      <c r="G102" s="107"/>
      <c r="H102" s="1"/>
      <c r="I102" s="1"/>
      <c r="J102" s="1"/>
      <c r="K102" s="108"/>
      <c r="L102" s="4">
        <f t="shared" si="2"/>
        <v>0</v>
      </c>
    </row>
    <row r="103" spans="1:12" ht="15" thickBot="1" x14ac:dyDescent="0.4">
      <c r="A103" s="249"/>
      <c r="B103" s="249"/>
      <c r="C103" s="249"/>
      <c r="D103" s="107"/>
      <c r="E103" s="107"/>
      <c r="F103" s="107"/>
      <c r="G103" s="107"/>
      <c r="H103" s="1"/>
      <c r="I103" s="1"/>
      <c r="J103" s="1"/>
      <c r="K103" s="108"/>
      <c r="L103" s="4">
        <f t="shared" si="2"/>
        <v>0</v>
      </c>
    </row>
    <row r="104" spans="1:12" ht="15" thickBot="1" x14ac:dyDescent="0.4">
      <c r="A104" s="249"/>
      <c r="B104" s="249"/>
      <c r="C104" s="249"/>
      <c r="D104" s="107"/>
      <c r="E104" s="107"/>
      <c r="F104" s="107"/>
      <c r="G104" s="107"/>
      <c r="H104" s="1"/>
      <c r="I104" s="1"/>
      <c r="J104" s="1"/>
      <c r="K104" s="108"/>
      <c r="L104" s="4">
        <f t="shared" si="2"/>
        <v>0</v>
      </c>
    </row>
    <row r="105" spans="1:12" ht="15" thickBot="1" x14ac:dyDescent="0.4">
      <c r="A105" s="249"/>
      <c r="B105" s="249"/>
      <c r="C105" s="249"/>
      <c r="D105" s="107"/>
      <c r="E105" s="107"/>
      <c r="F105" s="107"/>
      <c r="G105" s="107"/>
      <c r="H105" s="1"/>
      <c r="I105" s="1"/>
      <c r="J105" s="1"/>
      <c r="K105" s="108"/>
      <c r="L105" s="4">
        <f t="shared" si="2"/>
        <v>0</v>
      </c>
    </row>
    <row r="106" spans="1:12" ht="15" thickBot="1" x14ac:dyDescent="0.4">
      <c r="A106" s="250"/>
      <c r="B106" s="250"/>
      <c r="C106" s="250"/>
      <c r="D106" s="107"/>
      <c r="E106" s="107"/>
      <c r="F106" s="107"/>
      <c r="G106" s="107"/>
      <c r="H106" s="1"/>
      <c r="I106" s="1"/>
      <c r="J106" s="1"/>
      <c r="K106" s="108"/>
      <c r="L106" s="4">
        <f t="shared" si="2"/>
        <v>0</v>
      </c>
    </row>
    <row r="107" spans="1:12" ht="15" thickBot="1" x14ac:dyDescent="0.4">
      <c r="A107" s="101" t="s">
        <v>64</v>
      </c>
      <c r="B107" s="101"/>
      <c r="C107" s="101"/>
      <c r="D107" s="101"/>
      <c r="E107" s="100"/>
      <c r="F107" s="101"/>
      <c r="G107" s="101"/>
      <c r="H107" s="111">
        <f>SUM(H6:H106)</f>
        <v>0</v>
      </c>
      <c r="I107" s="111">
        <f>SUM(I6:I106)</f>
        <v>0</v>
      </c>
      <c r="J107" s="112">
        <f>SUM(J6:J106)</f>
        <v>0</v>
      </c>
      <c r="K107" s="112">
        <f>SUM(K6:K106)</f>
        <v>0</v>
      </c>
      <c r="L107" s="113">
        <f>SUM(L6:L106)</f>
        <v>0</v>
      </c>
    </row>
  </sheetData>
  <mergeCells count="27">
    <mergeCell ref="A6:A20"/>
    <mergeCell ref="C6:C20"/>
    <mergeCell ref="A21:A36"/>
    <mergeCell ref="C21:C36"/>
    <mergeCell ref="A37:A46"/>
    <mergeCell ref="C37:C46"/>
    <mergeCell ref="B6:B20"/>
    <mergeCell ref="B21:B36"/>
    <mergeCell ref="B37:B46"/>
    <mergeCell ref="A47:A56"/>
    <mergeCell ref="C47:C56"/>
    <mergeCell ref="A57:A66"/>
    <mergeCell ref="C57:C66"/>
    <mergeCell ref="A67:A76"/>
    <mergeCell ref="C67:C76"/>
    <mergeCell ref="B47:B56"/>
    <mergeCell ref="B57:B66"/>
    <mergeCell ref="B67:B76"/>
    <mergeCell ref="A77:A86"/>
    <mergeCell ref="C77:C86"/>
    <mergeCell ref="A87:A96"/>
    <mergeCell ref="C87:C96"/>
    <mergeCell ref="A97:A106"/>
    <mergeCell ref="C97:C106"/>
    <mergeCell ref="B77:B86"/>
    <mergeCell ref="B87:B96"/>
    <mergeCell ref="B97:B106"/>
  </mergeCells>
  <pageMargins left="0.7" right="0.7" top="0.75" bottom="0.75" header="0.3" footer="0.3"/>
  <pageSetup paperSize="9" orientation="portrait" verticalDpi="0"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D00-000000000000}">
          <x14:formula1>
            <xm:f>'1. Nykyjärjestelmien kartoitus'!$C$11:$C$338</xm:f>
          </x14:formula1>
          <xm:sqref>D6:D106</xm:sqref>
        </x14:dataValidation>
        <x14:dataValidation type="list" allowBlank="1" showInputMessage="1" showErrorMessage="1" xr:uid="{00000000-0002-0000-0D00-000001000000}">
          <x14:formula1>
            <xm:f>'1. Nykyjärjestelmien kartoitus'!$E$11:$E$338</xm:f>
          </x14:formula1>
          <xm:sqref>E6:E106</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00B050"/>
  </sheetPr>
  <dimension ref="A1:L126"/>
  <sheetViews>
    <sheetView zoomScaleNormal="100" workbookViewId="0">
      <selection activeCell="B4" sqref="B4"/>
    </sheetView>
  </sheetViews>
  <sheetFormatPr defaultColWidth="8.81640625" defaultRowHeight="12.5" x14ac:dyDescent="0.25"/>
  <cols>
    <col min="1" max="1" width="39.1796875" style="3" customWidth="1"/>
    <col min="2" max="2" width="25.7265625" style="3" customWidth="1"/>
    <col min="3" max="3" width="16.81640625" style="3" customWidth="1"/>
    <col min="4" max="4" width="19" style="3" customWidth="1"/>
    <col min="5" max="5" width="18.81640625" style="3" customWidth="1"/>
    <col min="6" max="7" width="17.26953125" style="3" customWidth="1"/>
    <col min="8" max="8" width="17" style="3" customWidth="1"/>
    <col min="9" max="9" width="17.7265625" style="3" customWidth="1"/>
    <col min="10" max="10" width="18.453125" style="3" customWidth="1"/>
    <col min="11" max="11" width="17.7265625" style="3" customWidth="1"/>
    <col min="12" max="12" width="19.453125" style="3" customWidth="1"/>
    <col min="13" max="13" width="16.54296875" style="3" customWidth="1"/>
    <col min="14" max="16384" width="8.81640625" style="3"/>
  </cols>
  <sheetData>
    <row r="1" spans="1:11" s="74" customFormat="1" ht="18.5" x14ac:dyDescent="0.45">
      <c r="A1" s="74" t="s">
        <v>187</v>
      </c>
    </row>
    <row r="2" spans="1:11" s="24" customFormat="1" ht="3.65" customHeight="1" x14ac:dyDescent="0.4">
      <c r="A2" s="23"/>
    </row>
    <row r="3" spans="1:11" ht="15.5" x14ac:dyDescent="0.35">
      <c r="A3" s="2"/>
    </row>
    <row r="4" spans="1:11" ht="13" x14ac:dyDescent="0.3">
      <c r="A4" s="7" t="s">
        <v>153</v>
      </c>
      <c r="B4" s="225">
        <v>0.05</v>
      </c>
    </row>
    <row r="5" spans="1:11" ht="13" x14ac:dyDescent="0.3">
      <c r="A5" s="7" t="s">
        <v>4</v>
      </c>
      <c r="B5" s="225">
        <v>0.02</v>
      </c>
    </row>
    <row r="6" spans="1:11" ht="13" x14ac:dyDescent="0.3">
      <c r="A6" s="7"/>
      <c r="B6" s="8"/>
    </row>
    <row r="7" spans="1:11" s="61" customFormat="1" ht="13" x14ac:dyDescent="0.3">
      <c r="A7" s="7"/>
      <c r="B7" s="8"/>
    </row>
    <row r="8" spans="1:11" s="61" customFormat="1" x14ac:dyDescent="0.25"/>
    <row r="9" spans="1:11" s="61" customFormat="1" ht="13" x14ac:dyDescent="0.3">
      <c r="A9" s="9"/>
      <c r="B9" s="9"/>
      <c r="C9" s="114" t="s">
        <v>175</v>
      </c>
      <c r="D9" s="114" t="s">
        <v>176</v>
      </c>
      <c r="E9" s="114" t="s">
        <v>177</v>
      </c>
      <c r="F9" s="114" t="s">
        <v>178</v>
      </c>
      <c r="G9" s="114" t="s">
        <v>179</v>
      </c>
      <c r="H9" s="114" t="s">
        <v>180</v>
      </c>
      <c r="I9" s="114" t="s">
        <v>181</v>
      </c>
      <c r="J9" s="114" t="s">
        <v>182</v>
      </c>
      <c r="K9" s="114" t="s">
        <v>183</v>
      </c>
    </row>
    <row r="10" spans="1:11" ht="32.5" customHeight="1" x14ac:dyDescent="0.25">
      <c r="A10" s="9" t="s">
        <v>94</v>
      </c>
      <c r="B10" s="94" t="s">
        <v>56</v>
      </c>
      <c r="C10" s="19">
        <f>SUM('3.1 Järjestelmien nykykulut'!$H6:$H20)</f>
        <v>0</v>
      </c>
      <c r="D10" s="19">
        <f>SUM('3.1 Järjestelmien nykykulut'!$H21:$H36)</f>
        <v>0</v>
      </c>
      <c r="E10" s="19">
        <f>SUM('3.1 Järjestelmien nykykulut'!$H37:$H46)</f>
        <v>0</v>
      </c>
      <c r="F10" s="19">
        <f>SUM('3.1 Järjestelmien nykykulut'!$H47:$H56)</f>
        <v>0</v>
      </c>
      <c r="G10" s="19">
        <f>SUM('3.1 Järjestelmien nykykulut'!$H57:$H66)</f>
        <v>0</v>
      </c>
      <c r="H10" s="19">
        <f>SUM('3.1 Järjestelmien nykykulut'!$H67:$H76)</f>
        <v>0</v>
      </c>
      <c r="I10" s="19">
        <f>SUM('3.1 Järjestelmien nykykulut'!$H77:$H86)</f>
        <v>0</v>
      </c>
      <c r="J10" s="19">
        <f>SUM('3.1 Järjestelmien nykykulut'!$H87:$H96)</f>
        <v>0</v>
      </c>
      <c r="K10" s="19">
        <f>SUM('3.1 Järjestelmien nykykulut'!$H97:$H106)</f>
        <v>0</v>
      </c>
    </row>
    <row r="11" spans="1:11" s="61" customFormat="1" ht="32.5" customHeight="1" x14ac:dyDescent="0.25">
      <c r="A11" s="9"/>
      <c r="B11" s="94" t="s">
        <v>95</v>
      </c>
      <c r="C11" s="51">
        <f>SUM('3.1 Järjestelmien nykykulut'!$I6:$I20)</f>
        <v>0</v>
      </c>
      <c r="D11" s="51">
        <f>SUM('3.1 Järjestelmien nykykulut'!$I21:$I36)</f>
        <v>0</v>
      </c>
      <c r="E11" s="51">
        <f>SUM('3.1 Järjestelmien nykykulut'!$I37:$I46)</f>
        <v>0</v>
      </c>
      <c r="F11" s="51">
        <f>SUM('3.1 Järjestelmien nykykulut'!$I47:$I56)</f>
        <v>0</v>
      </c>
      <c r="G11" s="51">
        <f>SUM('3.1 Järjestelmien nykykulut'!$I57:$I66)</f>
        <v>0</v>
      </c>
      <c r="H11" s="51">
        <f>SUM('3.1 Järjestelmien nykykulut'!$I67:$I76)</f>
        <v>0</v>
      </c>
      <c r="I11" s="51">
        <f>SUM('3.1 Järjestelmien nykykulut'!$I77:$I86)</f>
        <v>0</v>
      </c>
      <c r="J11" s="51">
        <f>SUM('3.1 Järjestelmien nykykulut'!$I87:$I96)</f>
        <v>0</v>
      </c>
      <c r="K11" s="51">
        <f>SUM('3.1 Järjestelmien nykykulut'!$I97:$I106)</f>
        <v>0</v>
      </c>
    </row>
    <row r="12" spans="1:11" s="61" customFormat="1" ht="32.5" customHeight="1" x14ac:dyDescent="0.25">
      <c r="A12" s="9"/>
      <c r="B12" s="94" t="s">
        <v>57</v>
      </c>
      <c r="C12" s="51">
        <f>SUM('3.1 Järjestelmien nykykulut'!$J6:$J20)</f>
        <v>0</v>
      </c>
      <c r="D12" s="51">
        <f>SUM('3.1 Järjestelmien nykykulut'!$J21:$J36)</f>
        <v>0</v>
      </c>
      <c r="E12" s="51">
        <f>SUM('3.1 Järjestelmien nykykulut'!$J37:$J46)</f>
        <v>0</v>
      </c>
      <c r="F12" s="51">
        <f>SUM('3.1 Järjestelmien nykykulut'!$J47:$J56)</f>
        <v>0</v>
      </c>
      <c r="G12" s="51">
        <f>SUM('3.1 Järjestelmien nykykulut'!$J57:$J66)</f>
        <v>0</v>
      </c>
      <c r="H12" s="51">
        <f>SUM('3.1 Järjestelmien nykykulut'!$J67:$J76)</f>
        <v>0</v>
      </c>
      <c r="I12" s="51">
        <f>SUM('3.1 Järjestelmien nykykulut'!$J77:$J86)</f>
        <v>0</v>
      </c>
      <c r="J12" s="51">
        <f>SUM('3.1 Järjestelmien nykykulut'!$J87:$J96)</f>
        <v>0</v>
      </c>
      <c r="K12" s="51">
        <f>SUM('3.1 Järjestelmien nykykulut'!$J97:$J106)</f>
        <v>0</v>
      </c>
    </row>
    <row r="13" spans="1:11" ht="27.65" customHeight="1" thickBot="1" x14ac:dyDescent="0.3">
      <c r="B13" s="94" t="s">
        <v>109</v>
      </c>
      <c r="C13" s="51">
        <f>SUM('3.1 Järjestelmien nykykulut'!$K6:$K20)</f>
        <v>0</v>
      </c>
      <c r="D13" s="51">
        <f>SUM('3.1 Järjestelmien nykykulut'!$K21:$K36)</f>
        <v>0</v>
      </c>
      <c r="E13" s="51">
        <f>SUM('3.1 Järjestelmien nykykulut'!$K37:$K46)</f>
        <v>0</v>
      </c>
      <c r="F13" s="51">
        <f>SUM('3.1 Järjestelmien nykykulut'!$K47:$K56)</f>
        <v>0</v>
      </c>
      <c r="G13" s="51">
        <f>SUM('3.1 Järjestelmien nykykulut'!$K57:$K66)</f>
        <v>0</v>
      </c>
      <c r="H13" s="51">
        <f>SUM('3.1 Järjestelmien nykykulut'!$K67:$K76)</f>
        <v>0</v>
      </c>
      <c r="I13" s="51">
        <f>SUM('3.1 Järjestelmien nykykulut'!$K77:$K86)</f>
        <v>0</v>
      </c>
      <c r="J13" s="51">
        <f>SUM('3.1 Järjestelmien nykykulut'!$K87:$K96)</f>
        <v>0</v>
      </c>
      <c r="K13" s="51">
        <f>SUM('3.1 Järjestelmien nykykulut'!$K97:$K106)</f>
        <v>0</v>
      </c>
    </row>
    <row r="14" spans="1:11" ht="13" x14ac:dyDescent="0.3">
      <c r="B14" s="18" t="s">
        <v>3</v>
      </c>
      <c r="C14" s="91">
        <f t="shared" ref="C14:K14" si="0">SUM(C10:C13)</f>
        <v>0</v>
      </c>
      <c r="D14" s="92">
        <f t="shared" si="0"/>
        <v>0</v>
      </c>
      <c r="E14" s="93">
        <f t="shared" si="0"/>
        <v>0</v>
      </c>
      <c r="F14" s="91">
        <f t="shared" si="0"/>
        <v>0</v>
      </c>
      <c r="G14" s="92">
        <f t="shared" si="0"/>
        <v>0</v>
      </c>
      <c r="H14" s="93">
        <f t="shared" si="0"/>
        <v>0</v>
      </c>
      <c r="I14" s="91">
        <f t="shared" si="0"/>
        <v>0</v>
      </c>
      <c r="J14" s="92">
        <f t="shared" si="0"/>
        <v>0</v>
      </c>
      <c r="K14" s="93">
        <f t="shared" si="0"/>
        <v>0</v>
      </c>
    </row>
    <row r="15" spans="1:11" s="10" customFormat="1" ht="14.5" x14ac:dyDescent="0.35">
      <c r="B15" s="11"/>
      <c r="C15" s="69"/>
    </row>
    <row r="16" spans="1:11" x14ac:dyDescent="0.25">
      <c r="A16" s="50"/>
    </row>
    <row r="17" spans="1:12" s="61" customFormat="1" ht="14" x14ac:dyDescent="0.3">
      <c r="A17" s="73"/>
      <c r="B17" s="72"/>
      <c r="C17" s="72"/>
      <c r="D17" s="72"/>
      <c r="E17" s="72"/>
      <c r="F17" s="72"/>
      <c r="G17" s="72"/>
      <c r="H17" s="72"/>
      <c r="I17" s="72"/>
      <c r="J17" s="72"/>
      <c r="K17" s="72"/>
      <c r="L17" s="72"/>
    </row>
    <row r="18" spans="1:12" s="61" customFormat="1" ht="13.5" customHeight="1" x14ac:dyDescent="0.25">
      <c r="A18" s="50"/>
    </row>
    <row r="19" spans="1:12" ht="26" x14ac:dyDescent="0.25">
      <c r="A19" s="46" t="s">
        <v>156</v>
      </c>
      <c r="B19" s="49">
        <v>1</v>
      </c>
      <c r="C19" s="46">
        <v>2</v>
      </c>
      <c r="D19" s="46">
        <v>3</v>
      </c>
      <c r="E19" s="46">
        <v>4</v>
      </c>
      <c r="F19" s="46">
        <v>5</v>
      </c>
      <c r="G19" s="46">
        <v>6</v>
      </c>
      <c r="H19" s="46">
        <v>7</v>
      </c>
      <c r="I19" s="46">
        <v>8</v>
      </c>
      <c r="J19" s="46">
        <v>9</v>
      </c>
      <c r="K19" s="46">
        <v>10</v>
      </c>
      <c r="L19" s="49" t="s">
        <v>2</v>
      </c>
    </row>
    <row r="20" spans="1:12" ht="13" x14ac:dyDescent="0.25">
      <c r="A20" s="57" t="s">
        <v>52</v>
      </c>
      <c r="B20" s="52">
        <f>$C$10*((1+$B$4)^B19)</f>
        <v>0</v>
      </c>
      <c r="C20" s="52">
        <f t="shared" ref="C20:K20" si="1">$C$10*((1+$B$4)^C19)</f>
        <v>0</v>
      </c>
      <c r="D20" s="52">
        <f t="shared" si="1"/>
        <v>0</v>
      </c>
      <c r="E20" s="52">
        <f t="shared" si="1"/>
        <v>0</v>
      </c>
      <c r="F20" s="52">
        <f t="shared" si="1"/>
        <v>0</v>
      </c>
      <c r="G20" s="52">
        <f t="shared" si="1"/>
        <v>0</v>
      </c>
      <c r="H20" s="52">
        <f t="shared" si="1"/>
        <v>0</v>
      </c>
      <c r="I20" s="52">
        <f t="shared" si="1"/>
        <v>0</v>
      </c>
      <c r="J20" s="52">
        <f t="shared" si="1"/>
        <v>0</v>
      </c>
      <c r="K20" s="52">
        <f t="shared" si="1"/>
        <v>0</v>
      </c>
      <c r="L20" s="52">
        <f>SUM(B20:K20)</f>
        <v>0</v>
      </c>
    </row>
    <row r="21" spans="1:12" s="61" customFormat="1" ht="13" x14ac:dyDescent="0.25">
      <c r="A21" s="57" t="s">
        <v>53</v>
      </c>
      <c r="B21" s="66">
        <f>$C$11*((1+$B$4)^B19)</f>
        <v>0</v>
      </c>
      <c r="C21" s="66">
        <f t="shared" ref="C21:K21" si="2">$C$11*((1+$B$4)^C19)</f>
        <v>0</v>
      </c>
      <c r="D21" s="66">
        <f t="shared" si="2"/>
        <v>0</v>
      </c>
      <c r="E21" s="66">
        <f t="shared" si="2"/>
        <v>0</v>
      </c>
      <c r="F21" s="66">
        <f t="shared" si="2"/>
        <v>0</v>
      </c>
      <c r="G21" s="66">
        <f t="shared" si="2"/>
        <v>0</v>
      </c>
      <c r="H21" s="66">
        <f t="shared" si="2"/>
        <v>0</v>
      </c>
      <c r="I21" s="66">
        <f t="shared" si="2"/>
        <v>0</v>
      </c>
      <c r="J21" s="66">
        <f t="shared" si="2"/>
        <v>0</v>
      </c>
      <c r="K21" s="66">
        <f t="shared" si="2"/>
        <v>0</v>
      </c>
      <c r="L21" s="52">
        <f>SUM(B21:K21)</f>
        <v>0</v>
      </c>
    </row>
    <row r="22" spans="1:12" s="61" customFormat="1" ht="13" x14ac:dyDescent="0.3">
      <c r="A22" s="12" t="s">
        <v>42</v>
      </c>
      <c r="B22" s="66">
        <f>$C$12*((1+$B$4)^B19)</f>
        <v>0</v>
      </c>
      <c r="C22" s="66">
        <f t="shared" ref="C22:K22" si="3">$C$12*((1+$B$4)^C19)</f>
        <v>0</v>
      </c>
      <c r="D22" s="66">
        <f t="shared" si="3"/>
        <v>0</v>
      </c>
      <c r="E22" s="66">
        <f t="shared" si="3"/>
        <v>0</v>
      </c>
      <c r="F22" s="66">
        <f t="shared" si="3"/>
        <v>0</v>
      </c>
      <c r="G22" s="66">
        <f t="shared" si="3"/>
        <v>0</v>
      </c>
      <c r="H22" s="66">
        <f t="shared" si="3"/>
        <v>0</v>
      </c>
      <c r="I22" s="66">
        <f t="shared" si="3"/>
        <v>0</v>
      </c>
      <c r="J22" s="66">
        <f t="shared" si="3"/>
        <v>0</v>
      </c>
      <c r="K22" s="66">
        <f t="shared" si="3"/>
        <v>0</v>
      </c>
      <c r="L22" s="52">
        <f>SUM(B22:K22)</f>
        <v>0</v>
      </c>
    </row>
    <row r="23" spans="1:12" ht="13.5" thickBot="1" x14ac:dyDescent="0.35">
      <c r="A23" s="12" t="s">
        <v>109</v>
      </c>
      <c r="B23" s="37">
        <f>$C$13*((1+$B$4)^B19)</f>
        <v>0</v>
      </c>
      <c r="C23" s="37">
        <f t="shared" ref="C23:K23" si="4">$C$13*((1+$B$4)^C19)</f>
        <v>0</v>
      </c>
      <c r="D23" s="37">
        <f t="shared" si="4"/>
        <v>0</v>
      </c>
      <c r="E23" s="37">
        <f t="shared" si="4"/>
        <v>0</v>
      </c>
      <c r="F23" s="37">
        <f t="shared" si="4"/>
        <v>0</v>
      </c>
      <c r="G23" s="37">
        <f t="shared" si="4"/>
        <v>0</v>
      </c>
      <c r="H23" s="37">
        <f t="shared" si="4"/>
        <v>0</v>
      </c>
      <c r="I23" s="37">
        <f t="shared" si="4"/>
        <v>0</v>
      </c>
      <c r="J23" s="37">
        <f t="shared" si="4"/>
        <v>0</v>
      </c>
      <c r="K23" s="37">
        <f t="shared" si="4"/>
        <v>0</v>
      </c>
      <c r="L23" s="54">
        <f>SUM(B23:K23)</f>
        <v>0</v>
      </c>
    </row>
    <row r="24" spans="1:12" ht="14.5" x14ac:dyDescent="0.35">
      <c r="A24" s="6" t="s">
        <v>3</v>
      </c>
      <c r="B24" s="5">
        <f>SUM(B20:B23)</f>
        <v>0</v>
      </c>
      <c r="C24" s="5">
        <f t="shared" ref="C24:K24" si="5">SUM(C20:C23)</f>
        <v>0</v>
      </c>
      <c r="D24" s="5">
        <f t="shared" si="5"/>
        <v>0</v>
      </c>
      <c r="E24" s="5">
        <f t="shared" si="5"/>
        <v>0</v>
      </c>
      <c r="F24" s="5">
        <f t="shared" si="5"/>
        <v>0</v>
      </c>
      <c r="G24" s="5">
        <f t="shared" si="5"/>
        <v>0</v>
      </c>
      <c r="H24" s="5">
        <f t="shared" si="5"/>
        <v>0</v>
      </c>
      <c r="I24" s="5">
        <f t="shared" si="5"/>
        <v>0</v>
      </c>
      <c r="J24" s="5">
        <f t="shared" si="5"/>
        <v>0</v>
      </c>
      <c r="K24" s="5">
        <f t="shared" si="5"/>
        <v>0</v>
      </c>
      <c r="L24" s="53">
        <f>SUM(B24:K24)</f>
        <v>0</v>
      </c>
    </row>
    <row r="25" spans="1:12" s="61" customFormat="1" ht="15" thickBot="1" x14ac:dyDescent="0.4">
      <c r="A25" s="6" t="s">
        <v>305</v>
      </c>
      <c r="B25" s="226">
        <v>0</v>
      </c>
      <c r="C25" s="226">
        <v>0</v>
      </c>
      <c r="D25" s="226">
        <v>0.8</v>
      </c>
      <c r="E25" s="226">
        <v>1</v>
      </c>
      <c r="F25" s="226">
        <v>1</v>
      </c>
      <c r="G25" s="226">
        <v>1</v>
      </c>
      <c r="H25" s="226">
        <v>1</v>
      </c>
      <c r="I25" s="226">
        <v>1</v>
      </c>
      <c r="J25" s="226">
        <v>1</v>
      </c>
      <c r="K25" s="226">
        <v>1</v>
      </c>
      <c r="L25" s="210"/>
    </row>
    <row r="26" spans="1:12" s="61" customFormat="1" ht="14.5" x14ac:dyDescent="0.35">
      <c r="A26" s="6" t="s">
        <v>306</v>
      </c>
      <c r="B26" s="227">
        <v>0</v>
      </c>
      <c r="C26" s="227">
        <v>0</v>
      </c>
      <c r="D26" s="227">
        <v>0</v>
      </c>
      <c r="E26" s="227">
        <v>0</v>
      </c>
      <c r="F26" s="227">
        <v>0</v>
      </c>
      <c r="G26" s="227">
        <v>0</v>
      </c>
      <c r="H26" s="227">
        <v>0</v>
      </c>
      <c r="I26" s="227">
        <v>0</v>
      </c>
      <c r="J26" s="227">
        <v>0</v>
      </c>
      <c r="K26" s="227">
        <v>0</v>
      </c>
      <c r="L26" s="52">
        <f>SUM(B26:K26)</f>
        <v>0</v>
      </c>
    </row>
    <row r="27" spans="1:12" s="61" customFormat="1" ht="14.5" x14ac:dyDescent="0.35">
      <c r="A27" s="6" t="s">
        <v>312</v>
      </c>
      <c r="B27" s="218">
        <f>(B24*B25)+B26</f>
        <v>0</v>
      </c>
      <c r="C27" s="218">
        <f t="shared" ref="C27:K27" si="6">(C24*C25)+C26</f>
        <v>0</v>
      </c>
      <c r="D27" s="218">
        <f t="shared" si="6"/>
        <v>0</v>
      </c>
      <c r="E27" s="218">
        <f t="shared" si="6"/>
        <v>0</v>
      </c>
      <c r="F27" s="218">
        <f t="shared" si="6"/>
        <v>0</v>
      </c>
      <c r="G27" s="218">
        <f t="shared" si="6"/>
        <v>0</v>
      </c>
      <c r="H27" s="218">
        <f t="shared" si="6"/>
        <v>0</v>
      </c>
      <c r="I27" s="218">
        <f t="shared" si="6"/>
        <v>0</v>
      </c>
      <c r="J27" s="218">
        <f t="shared" si="6"/>
        <v>0</v>
      </c>
      <c r="K27" s="218">
        <f t="shared" si="6"/>
        <v>0</v>
      </c>
      <c r="L27" s="219">
        <f>SUM(B27:K27)</f>
        <v>0</v>
      </c>
    </row>
    <row r="29" spans="1:12" ht="14.25" customHeight="1" x14ac:dyDescent="0.3">
      <c r="A29" s="68" t="s">
        <v>49</v>
      </c>
      <c r="B29" s="67">
        <f t="shared" ref="B29:K29" si="7">B$27/((1+$B$5)^B19)</f>
        <v>0</v>
      </c>
      <c r="C29" s="67">
        <f t="shared" si="7"/>
        <v>0</v>
      </c>
      <c r="D29" s="67">
        <f t="shared" si="7"/>
        <v>0</v>
      </c>
      <c r="E29" s="67">
        <f t="shared" si="7"/>
        <v>0</v>
      </c>
      <c r="F29" s="67">
        <f t="shared" si="7"/>
        <v>0</v>
      </c>
      <c r="G29" s="67">
        <f t="shared" si="7"/>
        <v>0</v>
      </c>
      <c r="H29" s="67">
        <f t="shared" si="7"/>
        <v>0</v>
      </c>
      <c r="I29" s="67">
        <f t="shared" si="7"/>
        <v>0</v>
      </c>
      <c r="J29" s="67">
        <f t="shared" si="7"/>
        <v>0</v>
      </c>
      <c r="K29" s="67">
        <f t="shared" si="7"/>
        <v>0</v>
      </c>
      <c r="L29" s="67">
        <f>SUM(B29:K29)</f>
        <v>0</v>
      </c>
    </row>
    <row r="30" spans="1:12" x14ac:dyDescent="0.25">
      <c r="B30" s="33"/>
    </row>
    <row r="31" spans="1:12" ht="26" x14ac:dyDescent="0.25">
      <c r="A31" s="46" t="s">
        <v>157</v>
      </c>
      <c r="B31" s="49">
        <v>1</v>
      </c>
      <c r="C31" s="46">
        <v>2</v>
      </c>
      <c r="D31" s="46">
        <v>3</v>
      </c>
      <c r="E31" s="46">
        <v>4</v>
      </c>
      <c r="F31" s="46">
        <v>5</v>
      </c>
      <c r="G31" s="46">
        <v>6</v>
      </c>
      <c r="H31" s="46">
        <v>7</v>
      </c>
      <c r="I31" s="46">
        <v>8</v>
      </c>
      <c r="J31" s="46">
        <v>9</v>
      </c>
      <c r="K31" s="46">
        <v>10</v>
      </c>
      <c r="L31" s="49" t="s">
        <v>2</v>
      </c>
    </row>
    <row r="32" spans="1:12" ht="13" x14ac:dyDescent="0.25">
      <c r="A32" s="57" t="s">
        <v>52</v>
      </c>
      <c r="B32" s="52">
        <f t="shared" ref="B32:K32" si="8">$D$10*((1+$B$4)^B31)</f>
        <v>0</v>
      </c>
      <c r="C32" s="52">
        <f t="shared" si="8"/>
        <v>0</v>
      </c>
      <c r="D32" s="52">
        <f t="shared" si="8"/>
        <v>0</v>
      </c>
      <c r="E32" s="52">
        <f t="shared" si="8"/>
        <v>0</v>
      </c>
      <c r="F32" s="52">
        <f t="shared" si="8"/>
        <v>0</v>
      </c>
      <c r="G32" s="52">
        <f t="shared" si="8"/>
        <v>0</v>
      </c>
      <c r="H32" s="52">
        <f t="shared" si="8"/>
        <v>0</v>
      </c>
      <c r="I32" s="52">
        <f t="shared" si="8"/>
        <v>0</v>
      </c>
      <c r="J32" s="52">
        <f t="shared" si="8"/>
        <v>0</v>
      </c>
      <c r="K32" s="52">
        <f t="shared" si="8"/>
        <v>0</v>
      </c>
      <c r="L32" s="52">
        <f>SUM(B32:K32)</f>
        <v>0</v>
      </c>
    </row>
    <row r="33" spans="1:12" ht="13" x14ac:dyDescent="0.25">
      <c r="A33" s="57" t="s">
        <v>53</v>
      </c>
      <c r="B33" s="66">
        <f t="shared" ref="B33:K33" si="9">$D$11*((1+$B$4)^B31)</f>
        <v>0</v>
      </c>
      <c r="C33" s="66">
        <f t="shared" si="9"/>
        <v>0</v>
      </c>
      <c r="D33" s="66">
        <f t="shared" si="9"/>
        <v>0</v>
      </c>
      <c r="E33" s="66">
        <f t="shared" si="9"/>
        <v>0</v>
      </c>
      <c r="F33" s="66">
        <f t="shared" si="9"/>
        <v>0</v>
      </c>
      <c r="G33" s="66">
        <f t="shared" si="9"/>
        <v>0</v>
      </c>
      <c r="H33" s="66">
        <f t="shared" si="9"/>
        <v>0</v>
      </c>
      <c r="I33" s="66">
        <f t="shared" si="9"/>
        <v>0</v>
      </c>
      <c r="J33" s="66">
        <f t="shared" si="9"/>
        <v>0</v>
      </c>
      <c r="K33" s="66">
        <f t="shared" si="9"/>
        <v>0</v>
      </c>
      <c r="L33" s="52">
        <f>SUM(B33:K33)</f>
        <v>0</v>
      </c>
    </row>
    <row r="34" spans="1:12" ht="13" x14ac:dyDescent="0.3">
      <c r="A34" s="12" t="s">
        <v>42</v>
      </c>
      <c r="B34" s="66">
        <f t="shared" ref="B34:K34" si="10">$D$12*((1+$B$4)^B31)</f>
        <v>0</v>
      </c>
      <c r="C34" s="66">
        <f t="shared" si="10"/>
        <v>0</v>
      </c>
      <c r="D34" s="66">
        <f t="shared" si="10"/>
        <v>0</v>
      </c>
      <c r="E34" s="66">
        <f t="shared" si="10"/>
        <v>0</v>
      </c>
      <c r="F34" s="66">
        <f t="shared" si="10"/>
        <v>0</v>
      </c>
      <c r="G34" s="66">
        <f t="shared" si="10"/>
        <v>0</v>
      </c>
      <c r="H34" s="66">
        <f t="shared" si="10"/>
        <v>0</v>
      </c>
      <c r="I34" s="66">
        <f t="shared" si="10"/>
        <v>0</v>
      </c>
      <c r="J34" s="66">
        <f t="shared" si="10"/>
        <v>0</v>
      </c>
      <c r="K34" s="66">
        <f t="shared" si="10"/>
        <v>0</v>
      </c>
      <c r="L34" s="52">
        <f>SUM(B34:K34)</f>
        <v>0</v>
      </c>
    </row>
    <row r="35" spans="1:12" ht="13.5" thickBot="1" x14ac:dyDescent="0.35">
      <c r="A35" s="12" t="s">
        <v>109</v>
      </c>
      <c r="B35" s="37">
        <f t="shared" ref="B35:K35" si="11">$D$13*((1+$B$4)^B31)</f>
        <v>0</v>
      </c>
      <c r="C35" s="37">
        <f t="shared" si="11"/>
        <v>0</v>
      </c>
      <c r="D35" s="37">
        <f t="shared" si="11"/>
        <v>0</v>
      </c>
      <c r="E35" s="37">
        <f t="shared" si="11"/>
        <v>0</v>
      </c>
      <c r="F35" s="37">
        <f t="shared" si="11"/>
        <v>0</v>
      </c>
      <c r="G35" s="37">
        <f t="shared" si="11"/>
        <v>0</v>
      </c>
      <c r="H35" s="37">
        <f t="shared" si="11"/>
        <v>0</v>
      </c>
      <c r="I35" s="37">
        <f t="shared" si="11"/>
        <v>0</v>
      </c>
      <c r="J35" s="37">
        <f t="shared" si="11"/>
        <v>0</v>
      </c>
      <c r="K35" s="37">
        <f t="shared" si="11"/>
        <v>0</v>
      </c>
      <c r="L35" s="54">
        <f>SUM(B35:K35)</f>
        <v>0</v>
      </c>
    </row>
    <row r="36" spans="1:12" ht="14.5" x14ac:dyDescent="0.35">
      <c r="A36" s="6" t="s">
        <v>3</v>
      </c>
      <c r="B36" s="5">
        <f>SUM(B32:B35)</f>
        <v>0</v>
      </c>
      <c r="C36" s="5">
        <f t="shared" ref="C36:K36" si="12">SUM(C32:C35)</f>
        <v>0</v>
      </c>
      <c r="D36" s="5">
        <f t="shared" si="12"/>
        <v>0</v>
      </c>
      <c r="E36" s="5">
        <f t="shared" si="12"/>
        <v>0</v>
      </c>
      <c r="F36" s="5">
        <f t="shared" si="12"/>
        <v>0</v>
      </c>
      <c r="G36" s="5">
        <f t="shared" si="12"/>
        <v>0</v>
      </c>
      <c r="H36" s="5">
        <f t="shared" si="12"/>
        <v>0</v>
      </c>
      <c r="I36" s="5">
        <f t="shared" si="12"/>
        <v>0</v>
      </c>
      <c r="J36" s="5">
        <f t="shared" si="12"/>
        <v>0</v>
      </c>
      <c r="K36" s="5">
        <f t="shared" si="12"/>
        <v>0</v>
      </c>
      <c r="L36" s="53">
        <f>SUM(B36:K36)</f>
        <v>0</v>
      </c>
    </row>
    <row r="37" spans="1:12" s="61" customFormat="1" ht="15" thickBot="1" x14ac:dyDescent="0.4">
      <c r="A37" s="6" t="s">
        <v>305</v>
      </c>
      <c r="B37" s="226">
        <v>0</v>
      </c>
      <c r="C37" s="226">
        <v>0</v>
      </c>
      <c r="D37" s="226">
        <v>0.8</v>
      </c>
      <c r="E37" s="226">
        <v>1</v>
      </c>
      <c r="F37" s="226">
        <v>1</v>
      </c>
      <c r="G37" s="226">
        <v>1</v>
      </c>
      <c r="H37" s="226">
        <v>1</v>
      </c>
      <c r="I37" s="226">
        <v>1</v>
      </c>
      <c r="J37" s="226">
        <v>1</v>
      </c>
      <c r="K37" s="226">
        <v>1</v>
      </c>
      <c r="L37" s="210"/>
    </row>
    <row r="38" spans="1:12" s="61" customFormat="1" ht="14.5" x14ac:dyDescent="0.35">
      <c r="A38" s="6" t="s">
        <v>306</v>
      </c>
      <c r="B38" s="227">
        <v>0</v>
      </c>
      <c r="C38" s="227">
        <v>0</v>
      </c>
      <c r="D38" s="227">
        <v>0</v>
      </c>
      <c r="E38" s="227">
        <v>0</v>
      </c>
      <c r="F38" s="227">
        <v>0</v>
      </c>
      <c r="G38" s="227">
        <v>0</v>
      </c>
      <c r="H38" s="227">
        <v>0</v>
      </c>
      <c r="I38" s="227">
        <v>0</v>
      </c>
      <c r="J38" s="227">
        <v>0</v>
      </c>
      <c r="K38" s="227">
        <v>0</v>
      </c>
      <c r="L38" s="52">
        <f>SUM(B38:K38)</f>
        <v>0</v>
      </c>
    </row>
    <row r="39" spans="1:12" s="61" customFormat="1" ht="14.5" x14ac:dyDescent="0.35">
      <c r="A39" s="6" t="s">
        <v>312</v>
      </c>
      <c r="B39" s="218">
        <f>(B36*B37)+B38</f>
        <v>0</v>
      </c>
      <c r="C39" s="218">
        <f t="shared" ref="C39" si="13">(C36*C37)+C38</f>
        <v>0</v>
      </c>
      <c r="D39" s="218">
        <f t="shared" ref="D39" si="14">(D36*D37)+D38</f>
        <v>0</v>
      </c>
      <c r="E39" s="218">
        <f t="shared" ref="E39" si="15">(E36*E37)+E38</f>
        <v>0</v>
      </c>
      <c r="F39" s="218">
        <f t="shared" ref="F39" si="16">(F36*F37)+F38</f>
        <v>0</v>
      </c>
      <c r="G39" s="218">
        <f t="shared" ref="G39" si="17">(G36*G37)+G38</f>
        <v>0</v>
      </c>
      <c r="H39" s="218">
        <f t="shared" ref="H39" si="18">(H36*H37)+H38</f>
        <v>0</v>
      </c>
      <c r="I39" s="218">
        <f t="shared" ref="I39" si="19">(I36*I37)+I38</f>
        <v>0</v>
      </c>
      <c r="J39" s="218">
        <f t="shared" ref="J39" si="20">(J36*J37)+J38</f>
        <v>0</v>
      </c>
      <c r="K39" s="218">
        <f t="shared" ref="K39" si="21">(K36*K37)+K38</f>
        <v>0</v>
      </c>
      <c r="L39" s="219">
        <f>SUM(B39:K39)</f>
        <v>0</v>
      </c>
    </row>
    <row r="40" spans="1:12" x14ac:dyDescent="0.25">
      <c r="A40" s="61"/>
      <c r="B40" s="61"/>
      <c r="C40" s="61"/>
      <c r="D40" s="61"/>
      <c r="E40" s="61"/>
      <c r="F40" s="61"/>
      <c r="G40" s="61"/>
      <c r="H40" s="61"/>
      <c r="I40" s="61"/>
      <c r="J40" s="61"/>
      <c r="K40" s="61"/>
      <c r="L40" s="61"/>
    </row>
    <row r="41" spans="1:12" ht="13" x14ac:dyDescent="0.3">
      <c r="A41" s="68" t="s">
        <v>49</v>
      </c>
      <c r="B41" s="67">
        <f t="shared" ref="B41:K41" si="22">B$39/((1+$B$5)^B31)</f>
        <v>0</v>
      </c>
      <c r="C41" s="67">
        <f t="shared" si="22"/>
        <v>0</v>
      </c>
      <c r="D41" s="67">
        <f t="shared" si="22"/>
        <v>0</v>
      </c>
      <c r="E41" s="67">
        <f t="shared" si="22"/>
        <v>0</v>
      </c>
      <c r="F41" s="67">
        <f t="shared" si="22"/>
        <v>0</v>
      </c>
      <c r="G41" s="67">
        <f t="shared" si="22"/>
        <v>0</v>
      </c>
      <c r="H41" s="67">
        <f t="shared" si="22"/>
        <v>0</v>
      </c>
      <c r="I41" s="67">
        <f t="shared" si="22"/>
        <v>0</v>
      </c>
      <c r="J41" s="67">
        <f t="shared" si="22"/>
        <v>0</v>
      </c>
      <c r="K41" s="67">
        <f t="shared" si="22"/>
        <v>0</v>
      </c>
      <c r="L41" s="67">
        <f>SUM(B41:K41)</f>
        <v>0</v>
      </c>
    </row>
    <row r="42" spans="1:12" x14ac:dyDescent="0.25">
      <c r="A42" s="61"/>
      <c r="B42" s="61"/>
      <c r="C42" s="61"/>
      <c r="D42" s="61"/>
      <c r="E42" s="61"/>
      <c r="F42" s="61"/>
      <c r="G42" s="61"/>
      <c r="H42" s="61"/>
      <c r="I42" s="61"/>
      <c r="J42" s="61"/>
      <c r="K42" s="61"/>
      <c r="L42" s="61"/>
    </row>
    <row r="43" spans="1:12" ht="26" x14ac:dyDescent="0.25">
      <c r="A43" s="46" t="s">
        <v>158</v>
      </c>
      <c r="B43" s="49">
        <v>1</v>
      </c>
      <c r="C43" s="46">
        <v>2</v>
      </c>
      <c r="D43" s="46">
        <v>3</v>
      </c>
      <c r="E43" s="46">
        <v>4</v>
      </c>
      <c r="F43" s="46">
        <v>5</v>
      </c>
      <c r="G43" s="46">
        <v>6</v>
      </c>
      <c r="H43" s="46">
        <v>7</v>
      </c>
      <c r="I43" s="46">
        <v>8</v>
      </c>
      <c r="J43" s="46">
        <v>9</v>
      </c>
      <c r="K43" s="46">
        <v>10</v>
      </c>
      <c r="L43" s="49" t="s">
        <v>2</v>
      </c>
    </row>
    <row r="44" spans="1:12" ht="13" x14ac:dyDescent="0.25">
      <c r="A44" s="57" t="s">
        <v>52</v>
      </c>
      <c r="B44" s="52">
        <f t="shared" ref="B44:K44" si="23">$E$10*((1+$B$4)^B43)</f>
        <v>0</v>
      </c>
      <c r="C44" s="52">
        <f t="shared" si="23"/>
        <v>0</v>
      </c>
      <c r="D44" s="52">
        <f t="shared" si="23"/>
        <v>0</v>
      </c>
      <c r="E44" s="52">
        <f t="shared" si="23"/>
        <v>0</v>
      </c>
      <c r="F44" s="52">
        <f t="shared" si="23"/>
        <v>0</v>
      </c>
      <c r="G44" s="52">
        <f t="shared" si="23"/>
        <v>0</v>
      </c>
      <c r="H44" s="52">
        <f t="shared" si="23"/>
        <v>0</v>
      </c>
      <c r="I44" s="52">
        <f t="shared" si="23"/>
        <v>0</v>
      </c>
      <c r="J44" s="52">
        <f t="shared" si="23"/>
        <v>0</v>
      </c>
      <c r="K44" s="52">
        <f t="shared" si="23"/>
        <v>0</v>
      </c>
      <c r="L44" s="52">
        <f>SUM(B44:K44)</f>
        <v>0</v>
      </c>
    </row>
    <row r="45" spans="1:12" ht="13" x14ac:dyDescent="0.25">
      <c r="A45" s="57" t="s">
        <v>53</v>
      </c>
      <c r="B45" s="66">
        <f t="shared" ref="B45:K45" si="24">$E$11*((1+$B$4)^B43)</f>
        <v>0</v>
      </c>
      <c r="C45" s="66">
        <f t="shared" si="24"/>
        <v>0</v>
      </c>
      <c r="D45" s="66">
        <f t="shared" si="24"/>
        <v>0</v>
      </c>
      <c r="E45" s="66">
        <f t="shared" si="24"/>
        <v>0</v>
      </c>
      <c r="F45" s="66">
        <f t="shared" si="24"/>
        <v>0</v>
      </c>
      <c r="G45" s="66">
        <f t="shared" si="24"/>
        <v>0</v>
      </c>
      <c r="H45" s="66">
        <f t="shared" si="24"/>
        <v>0</v>
      </c>
      <c r="I45" s="66">
        <f t="shared" si="24"/>
        <v>0</v>
      </c>
      <c r="J45" s="66">
        <f t="shared" si="24"/>
        <v>0</v>
      </c>
      <c r="K45" s="66">
        <f t="shared" si="24"/>
        <v>0</v>
      </c>
      <c r="L45" s="52">
        <f>SUM(B45:K45)</f>
        <v>0</v>
      </c>
    </row>
    <row r="46" spans="1:12" ht="13" x14ac:dyDescent="0.3">
      <c r="A46" s="12" t="s">
        <v>42</v>
      </c>
      <c r="B46" s="66">
        <f t="shared" ref="B46:K46" si="25">$E$12*((1+$B$4)^B43)</f>
        <v>0</v>
      </c>
      <c r="C46" s="66">
        <f t="shared" si="25"/>
        <v>0</v>
      </c>
      <c r="D46" s="66">
        <f t="shared" si="25"/>
        <v>0</v>
      </c>
      <c r="E46" s="66">
        <f t="shared" si="25"/>
        <v>0</v>
      </c>
      <c r="F46" s="66">
        <f t="shared" si="25"/>
        <v>0</v>
      </c>
      <c r="G46" s="66">
        <f t="shared" si="25"/>
        <v>0</v>
      </c>
      <c r="H46" s="66">
        <f t="shared" si="25"/>
        <v>0</v>
      </c>
      <c r="I46" s="66">
        <f t="shared" si="25"/>
        <v>0</v>
      </c>
      <c r="J46" s="66">
        <f t="shared" si="25"/>
        <v>0</v>
      </c>
      <c r="K46" s="66">
        <f t="shared" si="25"/>
        <v>0</v>
      </c>
      <c r="L46" s="52">
        <f>SUM(B46:K46)</f>
        <v>0</v>
      </c>
    </row>
    <row r="47" spans="1:12" ht="13.5" thickBot="1" x14ac:dyDescent="0.35">
      <c r="A47" s="12" t="s">
        <v>109</v>
      </c>
      <c r="B47" s="37">
        <f t="shared" ref="B47:K47" si="26">$E$13*((1+$B$4)^B43)</f>
        <v>0</v>
      </c>
      <c r="C47" s="37">
        <f t="shared" si="26"/>
        <v>0</v>
      </c>
      <c r="D47" s="37">
        <f t="shared" si="26"/>
        <v>0</v>
      </c>
      <c r="E47" s="37">
        <f t="shared" si="26"/>
        <v>0</v>
      </c>
      <c r="F47" s="37">
        <f t="shared" si="26"/>
        <v>0</v>
      </c>
      <c r="G47" s="37">
        <f t="shared" si="26"/>
        <v>0</v>
      </c>
      <c r="H47" s="37">
        <f t="shared" si="26"/>
        <v>0</v>
      </c>
      <c r="I47" s="37">
        <f t="shared" si="26"/>
        <v>0</v>
      </c>
      <c r="J47" s="37">
        <f t="shared" si="26"/>
        <v>0</v>
      </c>
      <c r="K47" s="37">
        <f t="shared" si="26"/>
        <v>0</v>
      </c>
      <c r="L47" s="54">
        <f>SUM(B47:K47)</f>
        <v>0</v>
      </c>
    </row>
    <row r="48" spans="1:12" ht="14.5" x14ac:dyDescent="0.35">
      <c r="A48" s="6" t="s">
        <v>3</v>
      </c>
      <c r="B48" s="5">
        <f>SUM(B44:B47)</f>
        <v>0</v>
      </c>
      <c r="C48" s="5">
        <f t="shared" ref="C48:K48" si="27">SUM(C44:C47)</f>
        <v>0</v>
      </c>
      <c r="D48" s="5">
        <f t="shared" si="27"/>
        <v>0</v>
      </c>
      <c r="E48" s="5">
        <f t="shared" si="27"/>
        <v>0</v>
      </c>
      <c r="F48" s="5">
        <f t="shared" si="27"/>
        <v>0</v>
      </c>
      <c r="G48" s="5">
        <f t="shared" si="27"/>
        <v>0</v>
      </c>
      <c r="H48" s="5">
        <f t="shared" si="27"/>
        <v>0</v>
      </c>
      <c r="I48" s="5">
        <f t="shared" si="27"/>
        <v>0</v>
      </c>
      <c r="J48" s="5">
        <f t="shared" si="27"/>
        <v>0</v>
      </c>
      <c r="K48" s="5">
        <f t="shared" si="27"/>
        <v>0</v>
      </c>
      <c r="L48" s="53">
        <f>SUM(B48:K48)</f>
        <v>0</v>
      </c>
    </row>
    <row r="49" spans="1:12" s="61" customFormat="1" ht="15" thickBot="1" x14ac:dyDescent="0.4">
      <c r="A49" s="6" t="s">
        <v>305</v>
      </c>
      <c r="B49" s="226">
        <v>0</v>
      </c>
      <c r="C49" s="226">
        <v>0</v>
      </c>
      <c r="D49" s="226">
        <v>0.8</v>
      </c>
      <c r="E49" s="226">
        <v>1</v>
      </c>
      <c r="F49" s="226">
        <v>1</v>
      </c>
      <c r="G49" s="226">
        <v>1</v>
      </c>
      <c r="H49" s="226">
        <v>1</v>
      </c>
      <c r="I49" s="226">
        <v>1</v>
      </c>
      <c r="J49" s="226">
        <v>1</v>
      </c>
      <c r="K49" s="226">
        <v>1</v>
      </c>
      <c r="L49" s="210"/>
    </row>
    <row r="50" spans="1:12" s="61" customFormat="1" ht="14.5" x14ac:dyDescent="0.35">
      <c r="A50" s="6" t="s">
        <v>306</v>
      </c>
      <c r="B50" s="227">
        <v>0</v>
      </c>
      <c r="C50" s="227">
        <v>0</v>
      </c>
      <c r="D50" s="227">
        <v>0</v>
      </c>
      <c r="E50" s="227">
        <v>0</v>
      </c>
      <c r="F50" s="227">
        <v>0</v>
      </c>
      <c r="G50" s="227">
        <v>0</v>
      </c>
      <c r="H50" s="227">
        <v>0</v>
      </c>
      <c r="I50" s="227">
        <v>0</v>
      </c>
      <c r="J50" s="227">
        <v>0</v>
      </c>
      <c r="K50" s="227">
        <v>0</v>
      </c>
      <c r="L50" s="52">
        <f>SUM(B50:K50)</f>
        <v>0</v>
      </c>
    </row>
    <row r="51" spans="1:12" s="61" customFormat="1" ht="14.5" x14ac:dyDescent="0.35">
      <c r="A51" s="6" t="s">
        <v>312</v>
      </c>
      <c r="B51" s="218">
        <f>(B48*B49)+B50</f>
        <v>0</v>
      </c>
      <c r="C51" s="218">
        <f t="shared" ref="C51" si="28">(C48*C49)+C50</f>
        <v>0</v>
      </c>
      <c r="D51" s="218">
        <f t="shared" ref="D51" si="29">(D48*D49)+D50</f>
        <v>0</v>
      </c>
      <c r="E51" s="218">
        <f t="shared" ref="E51" si="30">(E48*E49)+E50</f>
        <v>0</v>
      </c>
      <c r="F51" s="218">
        <f t="shared" ref="F51" si="31">(F48*F49)+F50</f>
        <v>0</v>
      </c>
      <c r="G51" s="218">
        <f t="shared" ref="G51" si="32">(G48*G49)+G50</f>
        <v>0</v>
      </c>
      <c r="H51" s="218">
        <f t="shared" ref="H51" si="33">(H48*H49)+H50</f>
        <v>0</v>
      </c>
      <c r="I51" s="218">
        <f t="shared" ref="I51" si="34">(I48*I49)+I50</f>
        <v>0</v>
      </c>
      <c r="J51" s="218">
        <f t="shared" ref="J51" si="35">(J48*J49)+J50</f>
        <v>0</v>
      </c>
      <c r="K51" s="218">
        <f t="shared" ref="K51" si="36">(K48*K49)+K50</f>
        <v>0</v>
      </c>
      <c r="L51" s="219">
        <f>SUM(B51:K51)</f>
        <v>0</v>
      </c>
    </row>
    <row r="52" spans="1:12" x14ac:dyDescent="0.25">
      <c r="A52" s="61"/>
      <c r="B52" s="61"/>
      <c r="C52" s="61"/>
      <c r="D52" s="61"/>
      <c r="E52" s="61"/>
      <c r="F52" s="61"/>
      <c r="G52" s="61"/>
      <c r="H52" s="61"/>
      <c r="I52" s="61"/>
      <c r="J52" s="61"/>
      <c r="K52" s="61"/>
      <c r="L52" s="61"/>
    </row>
    <row r="53" spans="1:12" ht="13" x14ac:dyDescent="0.3">
      <c r="A53" s="68" t="s">
        <v>49</v>
      </c>
      <c r="B53" s="67">
        <f t="shared" ref="B53:K53" si="37">B$51/((1+$B$5)^B43)</f>
        <v>0</v>
      </c>
      <c r="C53" s="67">
        <f t="shared" si="37"/>
        <v>0</v>
      </c>
      <c r="D53" s="67">
        <f t="shared" si="37"/>
        <v>0</v>
      </c>
      <c r="E53" s="67">
        <f t="shared" si="37"/>
        <v>0</v>
      </c>
      <c r="F53" s="67">
        <f t="shared" si="37"/>
        <v>0</v>
      </c>
      <c r="G53" s="67">
        <f t="shared" si="37"/>
        <v>0</v>
      </c>
      <c r="H53" s="67">
        <f t="shared" si="37"/>
        <v>0</v>
      </c>
      <c r="I53" s="67">
        <f t="shared" si="37"/>
        <v>0</v>
      </c>
      <c r="J53" s="67">
        <f t="shared" si="37"/>
        <v>0</v>
      </c>
      <c r="K53" s="67">
        <f t="shared" si="37"/>
        <v>0</v>
      </c>
      <c r="L53" s="67">
        <f>SUM(B53:K53)</f>
        <v>0</v>
      </c>
    </row>
    <row r="54" spans="1:12" x14ac:dyDescent="0.25">
      <c r="A54" s="61"/>
      <c r="B54" s="61"/>
      <c r="C54" s="61"/>
      <c r="D54" s="61"/>
      <c r="E54" s="61"/>
      <c r="F54" s="61"/>
      <c r="G54" s="61"/>
      <c r="H54" s="61"/>
      <c r="I54" s="61"/>
      <c r="J54" s="61"/>
      <c r="K54" s="61"/>
      <c r="L54" s="61"/>
    </row>
    <row r="55" spans="1:12" ht="26" x14ac:dyDescent="0.25">
      <c r="A55" s="46" t="s">
        <v>159</v>
      </c>
      <c r="B55" s="49">
        <v>1</v>
      </c>
      <c r="C55" s="46">
        <v>2</v>
      </c>
      <c r="D55" s="46">
        <v>3</v>
      </c>
      <c r="E55" s="46">
        <v>4</v>
      </c>
      <c r="F55" s="46">
        <v>5</v>
      </c>
      <c r="G55" s="46">
        <v>6</v>
      </c>
      <c r="H55" s="46">
        <v>7</v>
      </c>
      <c r="I55" s="46">
        <v>8</v>
      </c>
      <c r="J55" s="46">
        <v>9</v>
      </c>
      <c r="K55" s="46">
        <v>10</v>
      </c>
      <c r="L55" s="49" t="s">
        <v>2</v>
      </c>
    </row>
    <row r="56" spans="1:12" ht="13" x14ac:dyDescent="0.25">
      <c r="A56" s="57" t="s">
        <v>52</v>
      </c>
      <c r="B56" s="52">
        <f t="shared" ref="B56:K56" si="38">$F$10*((1+$B$4)^B55)</f>
        <v>0</v>
      </c>
      <c r="C56" s="52">
        <f t="shared" si="38"/>
        <v>0</v>
      </c>
      <c r="D56" s="52">
        <f t="shared" si="38"/>
        <v>0</v>
      </c>
      <c r="E56" s="52">
        <f t="shared" si="38"/>
        <v>0</v>
      </c>
      <c r="F56" s="52">
        <f t="shared" si="38"/>
        <v>0</v>
      </c>
      <c r="G56" s="52">
        <f t="shared" si="38"/>
        <v>0</v>
      </c>
      <c r="H56" s="52">
        <f t="shared" si="38"/>
        <v>0</v>
      </c>
      <c r="I56" s="52">
        <f t="shared" si="38"/>
        <v>0</v>
      </c>
      <c r="J56" s="52">
        <f t="shared" si="38"/>
        <v>0</v>
      </c>
      <c r="K56" s="52">
        <f t="shared" si="38"/>
        <v>0</v>
      </c>
      <c r="L56" s="52">
        <f>SUM(B56:K56)</f>
        <v>0</v>
      </c>
    </row>
    <row r="57" spans="1:12" ht="13" x14ac:dyDescent="0.25">
      <c r="A57" s="57" t="s">
        <v>53</v>
      </c>
      <c r="B57" s="66">
        <f t="shared" ref="B57:K57" si="39">$F$11*((1+$B$4)^B55)</f>
        <v>0</v>
      </c>
      <c r="C57" s="66">
        <f t="shared" si="39"/>
        <v>0</v>
      </c>
      <c r="D57" s="66">
        <f t="shared" si="39"/>
        <v>0</v>
      </c>
      <c r="E57" s="66">
        <f t="shared" si="39"/>
        <v>0</v>
      </c>
      <c r="F57" s="66">
        <f t="shared" si="39"/>
        <v>0</v>
      </c>
      <c r="G57" s="66">
        <f t="shared" si="39"/>
        <v>0</v>
      </c>
      <c r="H57" s="66">
        <f t="shared" si="39"/>
        <v>0</v>
      </c>
      <c r="I57" s="66">
        <f t="shared" si="39"/>
        <v>0</v>
      </c>
      <c r="J57" s="66">
        <f t="shared" si="39"/>
        <v>0</v>
      </c>
      <c r="K57" s="66">
        <f t="shared" si="39"/>
        <v>0</v>
      </c>
      <c r="L57" s="52">
        <f>SUM(B57:K57)</f>
        <v>0</v>
      </c>
    </row>
    <row r="58" spans="1:12" ht="13" x14ac:dyDescent="0.3">
      <c r="A58" s="12" t="s">
        <v>42</v>
      </c>
      <c r="B58" s="66">
        <f t="shared" ref="B58:K58" si="40">$F$12*((1+$B$4)^B55)</f>
        <v>0</v>
      </c>
      <c r="C58" s="66">
        <f t="shared" si="40"/>
        <v>0</v>
      </c>
      <c r="D58" s="66">
        <f t="shared" si="40"/>
        <v>0</v>
      </c>
      <c r="E58" s="66">
        <f t="shared" si="40"/>
        <v>0</v>
      </c>
      <c r="F58" s="66">
        <f t="shared" si="40"/>
        <v>0</v>
      </c>
      <c r="G58" s="66">
        <f t="shared" si="40"/>
        <v>0</v>
      </c>
      <c r="H58" s="66">
        <f t="shared" si="40"/>
        <v>0</v>
      </c>
      <c r="I58" s="66">
        <f t="shared" si="40"/>
        <v>0</v>
      </c>
      <c r="J58" s="66">
        <f t="shared" si="40"/>
        <v>0</v>
      </c>
      <c r="K58" s="66">
        <f t="shared" si="40"/>
        <v>0</v>
      </c>
      <c r="L58" s="52">
        <f>SUM(B58:K58)</f>
        <v>0</v>
      </c>
    </row>
    <row r="59" spans="1:12" ht="13.5" thickBot="1" x14ac:dyDescent="0.35">
      <c r="A59" s="12" t="s">
        <v>109</v>
      </c>
      <c r="B59" s="37">
        <f t="shared" ref="B59:K59" si="41">$F$13*((1+$B$4)^B55)</f>
        <v>0</v>
      </c>
      <c r="C59" s="37">
        <f t="shared" si="41"/>
        <v>0</v>
      </c>
      <c r="D59" s="37">
        <f t="shared" si="41"/>
        <v>0</v>
      </c>
      <c r="E59" s="37">
        <f t="shared" si="41"/>
        <v>0</v>
      </c>
      <c r="F59" s="37">
        <f t="shared" si="41"/>
        <v>0</v>
      </c>
      <c r="G59" s="37">
        <f t="shared" si="41"/>
        <v>0</v>
      </c>
      <c r="H59" s="37">
        <f t="shared" si="41"/>
        <v>0</v>
      </c>
      <c r="I59" s="37">
        <f t="shared" si="41"/>
        <v>0</v>
      </c>
      <c r="J59" s="37">
        <f t="shared" si="41"/>
        <v>0</v>
      </c>
      <c r="K59" s="37">
        <f t="shared" si="41"/>
        <v>0</v>
      </c>
      <c r="L59" s="54">
        <f>SUM(B59:K59)</f>
        <v>0</v>
      </c>
    </row>
    <row r="60" spans="1:12" ht="14.5" x14ac:dyDescent="0.35">
      <c r="A60" s="6" t="s">
        <v>3</v>
      </c>
      <c r="B60" s="5">
        <f>SUM(B56:B59)</f>
        <v>0</v>
      </c>
      <c r="C60" s="5">
        <f t="shared" ref="C60:K60" si="42">SUM(C56:C59)</f>
        <v>0</v>
      </c>
      <c r="D60" s="5">
        <f t="shared" si="42"/>
        <v>0</v>
      </c>
      <c r="E60" s="5">
        <f t="shared" si="42"/>
        <v>0</v>
      </c>
      <c r="F60" s="5">
        <f t="shared" si="42"/>
        <v>0</v>
      </c>
      <c r="G60" s="5">
        <f t="shared" si="42"/>
        <v>0</v>
      </c>
      <c r="H60" s="5">
        <f t="shared" si="42"/>
        <v>0</v>
      </c>
      <c r="I60" s="5">
        <f t="shared" si="42"/>
        <v>0</v>
      </c>
      <c r="J60" s="5">
        <f t="shared" si="42"/>
        <v>0</v>
      </c>
      <c r="K60" s="5">
        <f t="shared" si="42"/>
        <v>0</v>
      </c>
      <c r="L60" s="53">
        <f>SUM(B60:K60)</f>
        <v>0</v>
      </c>
    </row>
    <row r="61" spans="1:12" s="61" customFormat="1" ht="15" thickBot="1" x14ac:dyDescent="0.4">
      <c r="A61" s="6" t="s">
        <v>305</v>
      </c>
      <c r="B61" s="226">
        <v>0</v>
      </c>
      <c r="C61" s="226">
        <v>0</v>
      </c>
      <c r="D61" s="226">
        <v>0.8</v>
      </c>
      <c r="E61" s="226">
        <v>1</v>
      </c>
      <c r="F61" s="226">
        <v>1</v>
      </c>
      <c r="G61" s="226">
        <v>1</v>
      </c>
      <c r="H61" s="226">
        <v>1</v>
      </c>
      <c r="I61" s="226">
        <v>1</v>
      </c>
      <c r="J61" s="226">
        <v>1</v>
      </c>
      <c r="K61" s="226">
        <v>1</v>
      </c>
      <c r="L61" s="210"/>
    </row>
    <row r="62" spans="1:12" s="61" customFormat="1" ht="14.5" x14ac:dyDescent="0.35">
      <c r="A62" s="6" t="s">
        <v>306</v>
      </c>
      <c r="B62" s="227">
        <v>0</v>
      </c>
      <c r="C62" s="227">
        <v>0</v>
      </c>
      <c r="D62" s="227">
        <v>0</v>
      </c>
      <c r="E62" s="227">
        <v>0</v>
      </c>
      <c r="F62" s="227">
        <v>0</v>
      </c>
      <c r="G62" s="227">
        <v>0</v>
      </c>
      <c r="H62" s="227">
        <v>0</v>
      </c>
      <c r="I62" s="227">
        <v>0</v>
      </c>
      <c r="J62" s="227">
        <v>0</v>
      </c>
      <c r="K62" s="227">
        <v>0</v>
      </c>
      <c r="L62" s="52">
        <f>SUM(B62:K62)</f>
        <v>0</v>
      </c>
    </row>
    <row r="63" spans="1:12" s="61" customFormat="1" ht="14.5" x14ac:dyDescent="0.35">
      <c r="A63" s="6" t="s">
        <v>312</v>
      </c>
      <c r="B63" s="218">
        <f>(B60*B61)+B62</f>
        <v>0</v>
      </c>
      <c r="C63" s="218">
        <f t="shared" ref="C63" si="43">(C60*C61)+C62</f>
        <v>0</v>
      </c>
      <c r="D63" s="218">
        <f t="shared" ref="D63" si="44">(D60*D61)+D62</f>
        <v>0</v>
      </c>
      <c r="E63" s="218">
        <f t="shared" ref="E63" si="45">(E60*E61)+E62</f>
        <v>0</v>
      </c>
      <c r="F63" s="218">
        <f t="shared" ref="F63" si="46">(F60*F61)+F62</f>
        <v>0</v>
      </c>
      <c r="G63" s="218">
        <f t="shared" ref="G63" si="47">(G60*G61)+G62</f>
        <v>0</v>
      </c>
      <c r="H63" s="218">
        <f t="shared" ref="H63" si="48">(H60*H61)+H62</f>
        <v>0</v>
      </c>
      <c r="I63" s="218">
        <f t="shared" ref="I63" si="49">(I60*I61)+I62</f>
        <v>0</v>
      </c>
      <c r="J63" s="218">
        <f t="shared" ref="J63" si="50">(J60*J61)+J62</f>
        <v>0</v>
      </c>
      <c r="K63" s="218">
        <f t="shared" ref="K63" si="51">(K60*K61)+K62</f>
        <v>0</v>
      </c>
      <c r="L63" s="219">
        <f>SUM(B63:K63)</f>
        <v>0</v>
      </c>
    </row>
    <row r="64" spans="1:12" x14ac:dyDescent="0.25">
      <c r="A64" s="61"/>
      <c r="B64" s="61"/>
      <c r="C64" s="61"/>
      <c r="D64" s="61"/>
      <c r="E64" s="61"/>
      <c r="F64" s="61"/>
      <c r="G64" s="61"/>
      <c r="H64" s="61"/>
      <c r="I64" s="61"/>
      <c r="J64" s="61"/>
      <c r="K64" s="61"/>
      <c r="L64" s="61"/>
    </row>
    <row r="65" spans="1:12" ht="13" x14ac:dyDescent="0.3">
      <c r="A65" s="68" t="s">
        <v>49</v>
      </c>
      <c r="B65" s="67">
        <f t="shared" ref="B65:K65" si="52">B$63/((1+$B$5)^B55)</f>
        <v>0</v>
      </c>
      <c r="C65" s="67">
        <f t="shared" si="52"/>
        <v>0</v>
      </c>
      <c r="D65" s="67">
        <f t="shared" si="52"/>
        <v>0</v>
      </c>
      <c r="E65" s="67">
        <f t="shared" si="52"/>
        <v>0</v>
      </c>
      <c r="F65" s="67">
        <f t="shared" si="52"/>
        <v>0</v>
      </c>
      <c r="G65" s="67">
        <f t="shared" si="52"/>
        <v>0</v>
      </c>
      <c r="H65" s="67">
        <f t="shared" si="52"/>
        <v>0</v>
      </c>
      <c r="I65" s="67">
        <f t="shared" si="52"/>
        <v>0</v>
      </c>
      <c r="J65" s="67">
        <f t="shared" si="52"/>
        <v>0</v>
      </c>
      <c r="K65" s="67">
        <f t="shared" si="52"/>
        <v>0</v>
      </c>
      <c r="L65" s="67">
        <f>SUM(B65:K65)</f>
        <v>0</v>
      </c>
    </row>
    <row r="66" spans="1:12" x14ac:dyDescent="0.25">
      <c r="A66" s="61"/>
      <c r="B66" s="61"/>
      <c r="C66" s="61"/>
      <c r="D66" s="61"/>
      <c r="E66" s="61"/>
      <c r="F66" s="61"/>
      <c r="G66" s="61"/>
      <c r="H66" s="61"/>
      <c r="I66" s="61"/>
      <c r="J66" s="61"/>
      <c r="K66" s="61"/>
      <c r="L66" s="61"/>
    </row>
    <row r="67" spans="1:12" ht="26" x14ac:dyDescent="0.25">
      <c r="A67" s="46" t="s">
        <v>160</v>
      </c>
      <c r="B67" s="49">
        <v>1</v>
      </c>
      <c r="C67" s="46">
        <v>2</v>
      </c>
      <c r="D67" s="46">
        <v>3</v>
      </c>
      <c r="E67" s="46">
        <v>4</v>
      </c>
      <c r="F67" s="46">
        <v>5</v>
      </c>
      <c r="G67" s="46">
        <v>6</v>
      </c>
      <c r="H67" s="46">
        <v>7</v>
      </c>
      <c r="I67" s="46">
        <v>8</v>
      </c>
      <c r="J67" s="46">
        <v>9</v>
      </c>
      <c r="K67" s="46">
        <v>10</v>
      </c>
      <c r="L67" s="49" t="s">
        <v>2</v>
      </c>
    </row>
    <row r="68" spans="1:12" ht="13" x14ac:dyDescent="0.25">
      <c r="A68" s="57" t="s">
        <v>52</v>
      </c>
      <c r="B68" s="52">
        <f t="shared" ref="B68:K68" si="53">$G$10*((1+$B$4)^B67)</f>
        <v>0</v>
      </c>
      <c r="C68" s="52">
        <f t="shared" si="53"/>
        <v>0</v>
      </c>
      <c r="D68" s="52">
        <f t="shared" si="53"/>
        <v>0</v>
      </c>
      <c r="E68" s="52">
        <f t="shared" si="53"/>
        <v>0</v>
      </c>
      <c r="F68" s="52">
        <f t="shared" si="53"/>
        <v>0</v>
      </c>
      <c r="G68" s="52">
        <f t="shared" si="53"/>
        <v>0</v>
      </c>
      <c r="H68" s="52">
        <f t="shared" si="53"/>
        <v>0</v>
      </c>
      <c r="I68" s="52">
        <f t="shared" si="53"/>
        <v>0</v>
      </c>
      <c r="J68" s="52">
        <f t="shared" si="53"/>
        <v>0</v>
      </c>
      <c r="K68" s="52">
        <f t="shared" si="53"/>
        <v>0</v>
      </c>
      <c r="L68" s="52">
        <f>SUM(B68:K68)</f>
        <v>0</v>
      </c>
    </row>
    <row r="69" spans="1:12" ht="13" x14ac:dyDescent="0.25">
      <c r="A69" s="57" t="s">
        <v>53</v>
      </c>
      <c r="B69" s="66">
        <f t="shared" ref="B69:K69" si="54">$G$11*((1+$B$4)^B67)</f>
        <v>0</v>
      </c>
      <c r="C69" s="66">
        <f t="shared" si="54"/>
        <v>0</v>
      </c>
      <c r="D69" s="66">
        <f t="shared" si="54"/>
        <v>0</v>
      </c>
      <c r="E69" s="66">
        <f t="shared" si="54"/>
        <v>0</v>
      </c>
      <c r="F69" s="66">
        <f t="shared" si="54"/>
        <v>0</v>
      </c>
      <c r="G69" s="66">
        <f t="shared" si="54"/>
        <v>0</v>
      </c>
      <c r="H69" s="66">
        <f t="shared" si="54"/>
        <v>0</v>
      </c>
      <c r="I69" s="66">
        <f t="shared" si="54"/>
        <v>0</v>
      </c>
      <c r="J69" s="66">
        <f t="shared" si="54"/>
        <v>0</v>
      </c>
      <c r="K69" s="66">
        <f t="shared" si="54"/>
        <v>0</v>
      </c>
      <c r="L69" s="52">
        <f>SUM(B69:K69)</f>
        <v>0</v>
      </c>
    </row>
    <row r="70" spans="1:12" ht="13" x14ac:dyDescent="0.3">
      <c r="A70" s="12" t="s">
        <v>42</v>
      </c>
      <c r="B70" s="66">
        <f t="shared" ref="B70:K70" si="55">$G$12*((1+$B$4)^B67)</f>
        <v>0</v>
      </c>
      <c r="C70" s="66">
        <f t="shared" si="55"/>
        <v>0</v>
      </c>
      <c r="D70" s="66">
        <f t="shared" si="55"/>
        <v>0</v>
      </c>
      <c r="E70" s="66">
        <f t="shared" si="55"/>
        <v>0</v>
      </c>
      <c r="F70" s="66">
        <f t="shared" si="55"/>
        <v>0</v>
      </c>
      <c r="G70" s="66">
        <f t="shared" si="55"/>
        <v>0</v>
      </c>
      <c r="H70" s="66">
        <f t="shared" si="55"/>
        <v>0</v>
      </c>
      <c r="I70" s="66">
        <f t="shared" si="55"/>
        <v>0</v>
      </c>
      <c r="J70" s="66">
        <f t="shared" si="55"/>
        <v>0</v>
      </c>
      <c r="K70" s="66">
        <f t="shared" si="55"/>
        <v>0</v>
      </c>
      <c r="L70" s="52">
        <f>SUM(B70:K70)</f>
        <v>0</v>
      </c>
    </row>
    <row r="71" spans="1:12" ht="13.5" thickBot="1" x14ac:dyDescent="0.35">
      <c r="A71" s="12" t="s">
        <v>109</v>
      </c>
      <c r="B71" s="37">
        <f t="shared" ref="B71:K71" si="56">$G$13*((1+$B$4)^B67)</f>
        <v>0</v>
      </c>
      <c r="C71" s="37">
        <f t="shared" si="56"/>
        <v>0</v>
      </c>
      <c r="D71" s="37">
        <f t="shared" si="56"/>
        <v>0</v>
      </c>
      <c r="E71" s="37">
        <f t="shared" si="56"/>
        <v>0</v>
      </c>
      <c r="F71" s="37">
        <f t="shared" si="56"/>
        <v>0</v>
      </c>
      <c r="G71" s="37">
        <f t="shared" si="56"/>
        <v>0</v>
      </c>
      <c r="H71" s="37">
        <f t="shared" si="56"/>
        <v>0</v>
      </c>
      <c r="I71" s="37">
        <f t="shared" si="56"/>
        <v>0</v>
      </c>
      <c r="J71" s="37">
        <f t="shared" si="56"/>
        <v>0</v>
      </c>
      <c r="K71" s="37">
        <f t="shared" si="56"/>
        <v>0</v>
      </c>
      <c r="L71" s="54">
        <f>SUM(B71:K71)</f>
        <v>0</v>
      </c>
    </row>
    <row r="72" spans="1:12" ht="14.5" x14ac:dyDescent="0.35">
      <c r="A72" s="6" t="s">
        <v>3</v>
      </c>
      <c r="B72" s="5">
        <f>SUM(B68:B71)</f>
        <v>0</v>
      </c>
      <c r="C72" s="5">
        <f t="shared" ref="C72:K72" si="57">SUM(C68:C71)</f>
        <v>0</v>
      </c>
      <c r="D72" s="5">
        <f t="shared" si="57"/>
        <v>0</v>
      </c>
      <c r="E72" s="5">
        <f t="shared" si="57"/>
        <v>0</v>
      </c>
      <c r="F72" s="5">
        <f t="shared" si="57"/>
        <v>0</v>
      </c>
      <c r="G72" s="5">
        <f t="shared" si="57"/>
        <v>0</v>
      </c>
      <c r="H72" s="5">
        <f t="shared" si="57"/>
        <v>0</v>
      </c>
      <c r="I72" s="5">
        <f t="shared" si="57"/>
        <v>0</v>
      </c>
      <c r="J72" s="5">
        <f t="shared" si="57"/>
        <v>0</v>
      </c>
      <c r="K72" s="5">
        <f t="shared" si="57"/>
        <v>0</v>
      </c>
      <c r="L72" s="53">
        <f>SUM(B72:K72)</f>
        <v>0</v>
      </c>
    </row>
    <row r="73" spans="1:12" s="61" customFormat="1" ht="15" thickBot="1" x14ac:dyDescent="0.4">
      <c r="A73" s="6" t="s">
        <v>305</v>
      </c>
      <c r="B73" s="226">
        <v>0</v>
      </c>
      <c r="C73" s="226">
        <v>0</v>
      </c>
      <c r="D73" s="226">
        <v>0.8</v>
      </c>
      <c r="E73" s="226">
        <v>1</v>
      </c>
      <c r="F73" s="226">
        <v>1</v>
      </c>
      <c r="G73" s="226">
        <v>1</v>
      </c>
      <c r="H73" s="226">
        <v>1</v>
      </c>
      <c r="I73" s="226">
        <v>1</v>
      </c>
      <c r="J73" s="226">
        <v>1</v>
      </c>
      <c r="K73" s="226">
        <v>1</v>
      </c>
      <c r="L73" s="210"/>
    </row>
    <row r="74" spans="1:12" s="61" customFormat="1" ht="14.5" x14ac:dyDescent="0.35">
      <c r="A74" s="6" t="s">
        <v>306</v>
      </c>
      <c r="B74" s="227">
        <v>0</v>
      </c>
      <c r="C74" s="227">
        <v>0</v>
      </c>
      <c r="D74" s="227">
        <v>0</v>
      </c>
      <c r="E74" s="227">
        <v>0</v>
      </c>
      <c r="F74" s="227">
        <v>0</v>
      </c>
      <c r="G74" s="227">
        <v>0</v>
      </c>
      <c r="H74" s="227">
        <v>0</v>
      </c>
      <c r="I74" s="227">
        <v>0</v>
      </c>
      <c r="J74" s="227">
        <v>0</v>
      </c>
      <c r="K74" s="227">
        <v>0</v>
      </c>
      <c r="L74" s="52">
        <f>SUM(B74:K74)</f>
        <v>0</v>
      </c>
    </row>
    <row r="75" spans="1:12" s="61" customFormat="1" ht="14.5" x14ac:dyDescent="0.35">
      <c r="A75" s="6" t="s">
        <v>312</v>
      </c>
      <c r="B75" s="218">
        <f>(B72*B73)+B74</f>
        <v>0</v>
      </c>
      <c r="C75" s="218">
        <f t="shared" ref="C75" si="58">(C72*C73)+C74</f>
        <v>0</v>
      </c>
      <c r="D75" s="218">
        <f t="shared" ref="D75" si="59">(D72*D73)+D74</f>
        <v>0</v>
      </c>
      <c r="E75" s="218">
        <f t="shared" ref="E75" si="60">(E72*E73)+E74</f>
        <v>0</v>
      </c>
      <c r="F75" s="218">
        <f t="shared" ref="F75" si="61">(F72*F73)+F74</f>
        <v>0</v>
      </c>
      <c r="G75" s="218">
        <f t="shared" ref="G75" si="62">(G72*G73)+G74</f>
        <v>0</v>
      </c>
      <c r="H75" s="218">
        <f t="shared" ref="H75" si="63">(H72*H73)+H74</f>
        <v>0</v>
      </c>
      <c r="I75" s="218">
        <f t="shared" ref="I75" si="64">(I72*I73)+I74</f>
        <v>0</v>
      </c>
      <c r="J75" s="218">
        <f t="shared" ref="J75" si="65">(J72*J73)+J74</f>
        <v>0</v>
      </c>
      <c r="K75" s="218">
        <f t="shared" ref="K75" si="66">(K72*K73)+K74</f>
        <v>0</v>
      </c>
      <c r="L75" s="219">
        <f>SUM(B75:K75)</f>
        <v>0</v>
      </c>
    </row>
    <row r="76" spans="1:12" x14ac:dyDescent="0.25">
      <c r="A76" s="61"/>
      <c r="B76" s="61"/>
      <c r="C76" s="61"/>
      <c r="D76" s="61"/>
      <c r="E76" s="61"/>
      <c r="F76" s="61"/>
      <c r="G76" s="61"/>
      <c r="H76" s="61"/>
      <c r="I76" s="61"/>
      <c r="J76" s="61"/>
      <c r="K76" s="61"/>
      <c r="L76" s="61"/>
    </row>
    <row r="77" spans="1:12" ht="13" x14ac:dyDescent="0.3">
      <c r="A77" s="68" t="s">
        <v>49</v>
      </c>
      <c r="B77" s="67">
        <f t="shared" ref="B77:K77" si="67">B$75/((1+$B$5)^B67)</f>
        <v>0</v>
      </c>
      <c r="C77" s="67">
        <f t="shared" si="67"/>
        <v>0</v>
      </c>
      <c r="D77" s="67">
        <f t="shared" si="67"/>
        <v>0</v>
      </c>
      <c r="E77" s="67">
        <f t="shared" si="67"/>
        <v>0</v>
      </c>
      <c r="F77" s="67">
        <f t="shared" si="67"/>
        <v>0</v>
      </c>
      <c r="G77" s="67">
        <f t="shared" si="67"/>
        <v>0</v>
      </c>
      <c r="H77" s="67">
        <f t="shared" si="67"/>
        <v>0</v>
      </c>
      <c r="I77" s="67">
        <f t="shared" si="67"/>
        <v>0</v>
      </c>
      <c r="J77" s="67">
        <f t="shared" si="67"/>
        <v>0</v>
      </c>
      <c r="K77" s="67">
        <f t="shared" si="67"/>
        <v>0</v>
      </c>
      <c r="L77" s="67">
        <f>SUM(B77:K77)</f>
        <v>0</v>
      </c>
    </row>
    <row r="78" spans="1:12" x14ac:dyDescent="0.25">
      <c r="A78" s="61"/>
      <c r="B78" s="61"/>
      <c r="C78" s="61"/>
      <c r="D78" s="61"/>
      <c r="E78" s="61"/>
      <c r="F78" s="61"/>
      <c r="G78" s="61"/>
      <c r="H78" s="61"/>
      <c r="I78" s="61"/>
      <c r="J78" s="61"/>
      <c r="K78" s="61"/>
      <c r="L78" s="61"/>
    </row>
    <row r="79" spans="1:12" ht="26" x14ac:dyDescent="0.25">
      <c r="A79" s="46" t="s">
        <v>161</v>
      </c>
      <c r="B79" s="49">
        <v>1</v>
      </c>
      <c r="C79" s="46">
        <v>2</v>
      </c>
      <c r="D79" s="46">
        <v>3</v>
      </c>
      <c r="E79" s="46">
        <v>4</v>
      </c>
      <c r="F79" s="46">
        <v>5</v>
      </c>
      <c r="G79" s="46">
        <v>6</v>
      </c>
      <c r="H79" s="46">
        <v>7</v>
      </c>
      <c r="I79" s="46">
        <v>8</v>
      </c>
      <c r="J79" s="46">
        <v>9</v>
      </c>
      <c r="K79" s="46">
        <v>10</v>
      </c>
      <c r="L79" s="49" t="s">
        <v>2</v>
      </c>
    </row>
    <row r="80" spans="1:12" ht="13" x14ac:dyDescent="0.25">
      <c r="A80" s="57" t="s">
        <v>52</v>
      </c>
      <c r="B80" s="52">
        <f t="shared" ref="B80:K80" si="68">$H$10*((1+$B$4)^B79)</f>
        <v>0</v>
      </c>
      <c r="C80" s="52">
        <f t="shared" si="68"/>
        <v>0</v>
      </c>
      <c r="D80" s="52">
        <f t="shared" si="68"/>
        <v>0</v>
      </c>
      <c r="E80" s="52">
        <f t="shared" si="68"/>
        <v>0</v>
      </c>
      <c r="F80" s="52">
        <f t="shared" si="68"/>
        <v>0</v>
      </c>
      <c r="G80" s="52">
        <f t="shared" si="68"/>
        <v>0</v>
      </c>
      <c r="H80" s="52">
        <f t="shared" si="68"/>
        <v>0</v>
      </c>
      <c r="I80" s="52">
        <f t="shared" si="68"/>
        <v>0</v>
      </c>
      <c r="J80" s="52">
        <f t="shared" si="68"/>
        <v>0</v>
      </c>
      <c r="K80" s="52">
        <f t="shared" si="68"/>
        <v>0</v>
      </c>
      <c r="L80" s="52">
        <f>SUM(B80:K80)</f>
        <v>0</v>
      </c>
    </row>
    <row r="81" spans="1:12" ht="13" x14ac:dyDescent="0.25">
      <c r="A81" s="57" t="s">
        <v>53</v>
      </c>
      <c r="B81" s="66">
        <f t="shared" ref="B81:K81" si="69">$H$11*((1+$B$4)^B79)</f>
        <v>0</v>
      </c>
      <c r="C81" s="66">
        <f t="shared" si="69"/>
        <v>0</v>
      </c>
      <c r="D81" s="66">
        <f t="shared" si="69"/>
        <v>0</v>
      </c>
      <c r="E81" s="66">
        <f t="shared" si="69"/>
        <v>0</v>
      </c>
      <c r="F81" s="66">
        <f t="shared" si="69"/>
        <v>0</v>
      </c>
      <c r="G81" s="66">
        <f t="shared" si="69"/>
        <v>0</v>
      </c>
      <c r="H81" s="66">
        <f t="shared" si="69"/>
        <v>0</v>
      </c>
      <c r="I81" s="66">
        <f t="shared" si="69"/>
        <v>0</v>
      </c>
      <c r="J81" s="66">
        <f t="shared" si="69"/>
        <v>0</v>
      </c>
      <c r="K81" s="66">
        <f t="shared" si="69"/>
        <v>0</v>
      </c>
      <c r="L81" s="52">
        <f>SUM(B81:K81)</f>
        <v>0</v>
      </c>
    </row>
    <row r="82" spans="1:12" ht="13" x14ac:dyDescent="0.3">
      <c r="A82" s="12" t="s">
        <v>42</v>
      </c>
      <c r="B82" s="66">
        <f t="shared" ref="B82:K82" si="70">$H$12*((1+$B$4)^B79)</f>
        <v>0</v>
      </c>
      <c r="C82" s="66">
        <f t="shared" si="70"/>
        <v>0</v>
      </c>
      <c r="D82" s="66">
        <f t="shared" si="70"/>
        <v>0</v>
      </c>
      <c r="E82" s="66">
        <f t="shared" si="70"/>
        <v>0</v>
      </c>
      <c r="F82" s="66">
        <f t="shared" si="70"/>
        <v>0</v>
      </c>
      <c r="G82" s="66">
        <f t="shared" si="70"/>
        <v>0</v>
      </c>
      <c r="H82" s="66">
        <f t="shared" si="70"/>
        <v>0</v>
      </c>
      <c r="I82" s="66">
        <f t="shared" si="70"/>
        <v>0</v>
      </c>
      <c r="J82" s="66">
        <f t="shared" si="70"/>
        <v>0</v>
      </c>
      <c r="K82" s="66">
        <f t="shared" si="70"/>
        <v>0</v>
      </c>
      <c r="L82" s="52">
        <f>SUM(B82:K82)</f>
        <v>0</v>
      </c>
    </row>
    <row r="83" spans="1:12" ht="13.5" thickBot="1" x14ac:dyDescent="0.35">
      <c r="A83" s="12" t="s">
        <v>109</v>
      </c>
      <c r="B83" s="37">
        <f t="shared" ref="B83:K83" si="71">$H$13*((1+$B$4)^B79)</f>
        <v>0</v>
      </c>
      <c r="C83" s="37">
        <f t="shared" si="71"/>
        <v>0</v>
      </c>
      <c r="D83" s="37">
        <f t="shared" si="71"/>
        <v>0</v>
      </c>
      <c r="E83" s="37">
        <f t="shared" si="71"/>
        <v>0</v>
      </c>
      <c r="F83" s="37">
        <f t="shared" si="71"/>
        <v>0</v>
      </c>
      <c r="G83" s="37">
        <f t="shared" si="71"/>
        <v>0</v>
      </c>
      <c r="H83" s="37">
        <f t="shared" si="71"/>
        <v>0</v>
      </c>
      <c r="I83" s="37">
        <f t="shared" si="71"/>
        <v>0</v>
      </c>
      <c r="J83" s="37">
        <f t="shared" si="71"/>
        <v>0</v>
      </c>
      <c r="K83" s="37">
        <f t="shared" si="71"/>
        <v>0</v>
      </c>
      <c r="L83" s="54">
        <f>SUM(B83:K83)</f>
        <v>0</v>
      </c>
    </row>
    <row r="84" spans="1:12" ht="14.5" x14ac:dyDescent="0.35">
      <c r="A84" s="6" t="s">
        <v>3</v>
      </c>
      <c r="B84" s="5">
        <f>SUM(B80:B83)</f>
        <v>0</v>
      </c>
      <c r="C84" s="5">
        <f t="shared" ref="C84:K84" si="72">SUM(C80:C83)</f>
        <v>0</v>
      </c>
      <c r="D84" s="5">
        <f t="shared" si="72"/>
        <v>0</v>
      </c>
      <c r="E84" s="5">
        <f t="shared" si="72"/>
        <v>0</v>
      </c>
      <c r="F84" s="5">
        <f t="shared" si="72"/>
        <v>0</v>
      </c>
      <c r="G84" s="5">
        <f t="shared" si="72"/>
        <v>0</v>
      </c>
      <c r="H84" s="5">
        <f t="shared" si="72"/>
        <v>0</v>
      </c>
      <c r="I84" s="5">
        <f t="shared" si="72"/>
        <v>0</v>
      </c>
      <c r="J84" s="5">
        <f t="shared" si="72"/>
        <v>0</v>
      </c>
      <c r="K84" s="5">
        <f t="shared" si="72"/>
        <v>0</v>
      </c>
      <c r="L84" s="53">
        <f>SUM(B84:K84)</f>
        <v>0</v>
      </c>
    </row>
    <row r="85" spans="1:12" s="61" customFormat="1" ht="15" thickBot="1" x14ac:dyDescent="0.4">
      <c r="A85" s="6" t="s">
        <v>305</v>
      </c>
      <c r="B85" s="226">
        <v>0</v>
      </c>
      <c r="C85" s="226">
        <v>0</v>
      </c>
      <c r="D85" s="226">
        <v>0.8</v>
      </c>
      <c r="E85" s="226">
        <v>1</v>
      </c>
      <c r="F85" s="226">
        <v>1</v>
      </c>
      <c r="G85" s="226">
        <v>1</v>
      </c>
      <c r="H85" s="226">
        <v>1</v>
      </c>
      <c r="I85" s="226">
        <v>1</v>
      </c>
      <c r="J85" s="226">
        <v>1</v>
      </c>
      <c r="K85" s="226">
        <v>1</v>
      </c>
      <c r="L85" s="210"/>
    </row>
    <row r="86" spans="1:12" s="61" customFormat="1" ht="14.5" x14ac:dyDescent="0.35">
      <c r="A86" s="6" t="s">
        <v>306</v>
      </c>
      <c r="B86" s="227">
        <v>0</v>
      </c>
      <c r="C86" s="227">
        <v>0</v>
      </c>
      <c r="D86" s="227">
        <v>0</v>
      </c>
      <c r="E86" s="227">
        <v>0</v>
      </c>
      <c r="F86" s="227">
        <v>0</v>
      </c>
      <c r="G86" s="227">
        <v>0</v>
      </c>
      <c r="H86" s="227">
        <v>0</v>
      </c>
      <c r="I86" s="227">
        <v>0</v>
      </c>
      <c r="J86" s="227">
        <v>0</v>
      </c>
      <c r="K86" s="227">
        <v>0</v>
      </c>
      <c r="L86" s="52">
        <f>SUM(B86:K86)</f>
        <v>0</v>
      </c>
    </row>
    <row r="87" spans="1:12" s="61" customFormat="1" ht="14.5" x14ac:dyDescent="0.35">
      <c r="A87" s="6" t="s">
        <v>312</v>
      </c>
      <c r="B87" s="218">
        <f>(B84*B85)+B86</f>
        <v>0</v>
      </c>
      <c r="C87" s="218">
        <f t="shared" ref="C87" si="73">(C84*C85)+C86</f>
        <v>0</v>
      </c>
      <c r="D87" s="218">
        <f t="shared" ref="D87" si="74">(D84*D85)+D86</f>
        <v>0</v>
      </c>
      <c r="E87" s="218">
        <f t="shared" ref="E87" si="75">(E84*E85)+E86</f>
        <v>0</v>
      </c>
      <c r="F87" s="218">
        <f t="shared" ref="F87" si="76">(F84*F85)+F86</f>
        <v>0</v>
      </c>
      <c r="G87" s="218">
        <f t="shared" ref="G87" si="77">(G84*G85)+G86</f>
        <v>0</v>
      </c>
      <c r="H87" s="218">
        <f t="shared" ref="H87" si="78">(H84*H85)+H86</f>
        <v>0</v>
      </c>
      <c r="I87" s="218">
        <f t="shared" ref="I87" si="79">(I84*I85)+I86</f>
        <v>0</v>
      </c>
      <c r="J87" s="218">
        <f t="shared" ref="J87" si="80">(J84*J85)+J86</f>
        <v>0</v>
      </c>
      <c r="K87" s="218">
        <f t="shared" ref="K87" si="81">(K84*K85)+K86</f>
        <v>0</v>
      </c>
      <c r="L87" s="219">
        <f>SUM(B87:K87)</f>
        <v>0</v>
      </c>
    </row>
    <row r="88" spans="1:12" x14ac:dyDescent="0.25">
      <c r="A88" s="61"/>
      <c r="B88" s="61"/>
      <c r="C88" s="61"/>
      <c r="D88" s="61"/>
      <c r="E88" s="61"/>
      <c r="F88" s="61"/>
      <c r="G88" s="61"/>
      <c r="H88" s="61"/>
      <c r="I88" s="61"/>
      <c r="J88" s="61"/>
      <c r="K88" s="61"/>
      <c r="L88" s="61"/>
    </row>
    <row r="89" spans="1:12" ht="13" x14ac:dyDescent="0.3">
      <c r="A89" s="68" t="s">
        <v>49</v>
      </c>
      <c r="B89" s="67">
        <f t="shared" ref="B89:K89" si="82">B$87/((1+$B$5)^B79)</f>
        <v>0</v>
      </c>
      <c r="C89" s="67">
        <f t="shared" si="82"/>
        <v>0</v>
      </c>
      <c r="D89" s="67">
        <f t="shared" si="82"/>
        <v>0</v>
      </c>
      <c r="E89" s="67">
        <f t="shared" si="82"/>
        <v>0</v>
      </c>
      <c r="F89" s="67">
        <f t="shared" si="82"/>
        <v>0</v>
      </c>
      <c r="G89" s="67">
        <f t="shared" si="82"/>
        <v>0</v>
      </c>
      <c r="H89" s="67">
        <f t="shared" si="82"/>
        <v>0</v>
      </c>
      <c r="I89" s="67">
        <f t="shared" si="82"/>
        <v>0</v>
      </c>
      <c r="J89" s="67">
        <f t="shared" si="82"/>
        <v>0</v>
      </c>
      <c r="K89" s="67">
        <f t="shared" si="82"/>
        <v>0</v>
      </c>
      <c r="L89" s="67">
        <f>SUM(B89:K89)</f>
        <v>0</v>
      </c>
    </row>
    <row r="90" spans="1:12" x14ac:dyDescent="0.25">
      <c r="A90" s="61"/>
      <c r="B90" s="61"/>
      <c r="C90" s="61"/>
      <c r="D90" s="61"/>
      <c r="E90" s="61"/>
      <c r="F90" s="61"/>
      <c r="G90" s="61"/>
      <c r="H90" s="61"/>
      <c r="I90" s="61"/>
      <c r="J90" s="61"/>
      <c r="K90" s="61"/>
      <c r="L90" s="61"/>
    </row>
    <row r="91" spans="1:12" ht="26" x14ac:dyDescent="0.25">
      <c r="A91" s="46" t="s">
        <v>162</v>
      </c>
      <c r="B91" s="49">
        <v>1</v>
      </c>
      <c r="C91" s="46">
        <v>2</v>
      </c>
      <c r="D91" s="46">
        <v>3</v>
      </c>
      <c r="E91" s="46">
        <v>4</v>
      </c>
      <c r="F91" s="46">
        <v>5</v>
      </c>
      <c r="G91" s="46">
        <v>6</v>
      </c>
      <c r="H91" s="46">
        <v>7</v>
      </c>
      <c r="I91" s="46">
        <v>8</v>
      </c>
      <c r="J91" s="46">
        <v>9</v>
      </c>
      <c r="K91" s="46">
        <v>10</v>
      </c>
      <c r="L91" s="49" t="s">
        <v>2</v>
      </c>
    </row>
    <row r="92" spans="1:12" ht="13" x14ac:dyDescent="0.25">
      <c r="A92" s="57" t="s">
        <v>52</v>
      </c>
      <c r="B92" s="52">
        <f t="shared" ref="B92:K92" si="83">$I$10*((1+$B$4)^B91)</f>
        <v>0</v>
      </c>
      <c r="C92" s="52">
        <f t="shared" si="83"/>
        <v>0</v>
      </c>
      <c r="D92" s="52">
        <f t="shared" si="83"/>
        <v>0</v>
      </c>
      <c r="E92" s="52">
        <f t="shared" si="83"/>
        <v>0</v>
      </c>
      <c r="F92" s="52">
        <f t="shared" si="83"/>
        <v>0</v>
      </c>
      <c r="G92" s="52">
        <f t="shared" si="83"/>
        <v>0</v>
      </c>
      <c r="H92" s="52">
        <f t="shared" si="83"/>
        <v>0</v>
      </c>
      <c r="I92" s="52">
        <f t="shared" si="83"/>
        <v>0</v>
      </c>
      <c r="J92" s="52">
        <f t="shared" si="83"/>
        <v>0</v>
      </c>
      <c r="K92" s="52">
        <f t="shared" si="83"/>
        <v>0</v>
      </c>
      <c r="L92" s="52">
        <f>SUM(B92:K92)</f>
        <v>0</v>
      </c>
    </row>
    <row r="93" spans="1:12" ht="13" x14ac:dyDescent="0.25">
      <c r="A93" s="57" t="s">
        <v>53</v>
      </c>
      <c r="B93" s="66">
        <f t="shared" ref="B93:K93" si="84">$I$11*((1+$B$4)^B91)</f>
        <v>0</v>
      </c>
      <c r="C93" s="66">
        <f t="shared" si="84"/>
        <v>0</v>
      </c>
      <c r="D93" s="66">
        <f t="shared" si="84"/>
        <v>0</v>
      </c>
      <c r="E93" s="66">
        <f t="shared" si="84"/>
        <v>0</v>
      </c>
      <c r="F93" s="66">
        <f t="shared" si="84"/>
        <v>0</v>
      </c>
      <c r="G93" s="66">
        <f t="shared" si="84"/>
        <v>0</v>
      </c>
      <c r="H93" s="66">
        <f t="shared" si="84"/>
        <v>0</v>
      </c>
      <c r="I93" s="66">
        <f t="shared" si="84"/>
        <v>0</v>
      </c>
      <c r="J93" s="66">
        <f t="shared" si="84"/>
        <v>0</v>
      </c>
      <c r="K93" s="66">
        <f t="shared" si="84"/>
        <v>0</v>
      </c>
      <c r="L93" s="52">
        <f>SUM(B93:K93)</f>
        <v>0</v>
      </c>
    </row>
    <row r="94" spans="1:12" ht="13" x14ac:dyDescent="0.3">
      <c r="A94" s="12" t="s">
        <v>42</v>
      </c>
      <c r="B94" s="66">
        <f t="shared" ref="B94:K94" si="85">$I$12*((1+$B$4)^B91)</f>
        <v>0</v>
      </c>
      <c r="C94" s="66">
        <f t="shared" si="85"/>
        <v>0</v>
      </c>
      <c r="D94" s="66">
        <f t="shared" si="85"/>
        <v>0</v>
      </c>
      <c r="E94" s="66">
        <f t="shared" si="85"/>
        <v>0</v>
      </c>
      <c r="F94" s="66">
        <f t="shared" si="85"/>
        <v>0</v>
      </c>
      <c r="G94" s="66">
        <f t="shared" si="85"/>
        <v>0</v>
      </c>
      <c r="H94" s="66">
        <f t="shared" si="85"/>
        <v>0</v>
      </c>
      <c r="I94" s="66">
        <f t="shared" si="85"/>
        <v>0</v>
      </c>
      <c r="J94" s="66">
        <f t="shared" si="85"/>
        <v>0</v>
      </c>
      <c r="K94" s="66">
        <f t="shared" si="85"/>
        <v>0</v>
      </c>
      <c r="L94" s="52">
        <f>SUM(B94:K94)</f>
        <v>0</v>
      </c>
    </row>
    <row r="95" spans="1:12" ht="13.5" thickBot="1" x14ac:dyDescent="0.35">
      <c r="A95" s="12" t="s">
        <v>109</v>
      </c>
      <c r="B95" s="37">
        <f t="shared" ref="B95:K95" si="86">$I$13*((1+$B$4)^B91)</f>
        <v>0</v>
      </c>
      <c r="C95" s="37">
        <f t="shared" si="86"/>
        <v>0</v>
      </c>
      <c r="D95" s="37">
        <f t="shared" si="86"/>
        <v>0</v>
      </c>
      <c r="E95" s="37">
        <f t="shared" si="86"/>
        <v>0</v>
      </c>
      <c r="F95" s="37">
        <f t="shared" si="86"/>
        <v>0</v>
      </c>
      <c r="G95" s="37">
        <f t="shared" si="86"/>
        <v>0</v>
      </c>
      <c r="H95" s="37">
        <f t="shared" si="86"/>
        <v>0</v>
      </c>
      <c r="I95" s="37">
        <f t="shared" si="86"/>
        <v>0</v>
      </c>
      <c r="J95" s="37">
        <f t="shared" si="86"/>
        <v>0</v>
      </c>
      <c r="K95" s="37">
        <f t="shared" si="86"/>
        <v>0</v>
      </c>
      <c r="L95" s="54">
        <f>SUM(B95:K95)</f>
        <v>0</v>
      </c>
    </row>
    <row r="96" spans="1:12" ht="14.5" x14ac:dyDescent="0.35">
      <c r="A96" s="6" t="s">
        <v>3</v>
      </c>
      <c r="B96" s="5">
        <f>SUM(B92:B95)</f>
        <v>0</v>
      </c>
      <c r="C96" s="5">
        <f t="shared" ref="C96:K96" si="87">SUM(C92:C95)</f>
        <v>0</v>
      </c>
      <c r="D96" s="5">
        <f t="shared" si="87"/>
        <v>0</v>
      </c>
      <c r="E96" s="5">
        <f t="shared" si="87"/>
        <v>0</v>
      </c>
      <c r="F96" s="5">
        <f t="shared" si="87"/>
        <v>0</v>
      </c>
      <c r="G96" s="5">
        <f t="shared" si="87"/>
        <v>0</v>
      </c>
      <c r="H96" s="5">
        <f t="shared" si="87"/>
        <v>0</v>
      </c>
      <c r="I96" s="5">
        <f t="shared" si="87"/>
        <v>0</v>
      </c>
      <c r="J96" s="5">
        <f t="shared" si="87"/>
        <v>0</v>
      </c>
      <c r="K96" s="5">
        <f t="shared" si="87"/>
        <v>0</v>
      </c>
      <c r="L96" s="53">
        <f>SUM(B96:K96)</f>
        <v>0</v>
      </c>
    </row>
    <row r="97" spans="1:12" s="61" customFormat="1" ht="15" thickBot="1" x14ac:dyDescent="0.4">
      <c r="A97" s="6" t="s">
        <v>305</v>
      </c>
      <c r="B97" s="226">
        <v>0</v>
      </c>
      <c r="C97" s="226">
        <v>0</v>
      </c>
      <c r="D97" s="226">
        <v>0.8</v>
      </c>
      <c r="E97" s="226">
        <v>1</v>
      </c>
      <c r="F97" s="226">
        <v>1</v>
      </c>
      <c r="G97" s="226">
        <v>1</v>
      </c>
      <c r="H97" s="226">
        <v>1</v>
      </c>
      <c r="I97" s="226">
        <v>1</v>
      </c>
      <c r="J97" s="226">
        <v>1</v>
      </c>
      <c r="K97" s="226">
        <v>1</v>
      </c>
      <c r="L97" s="210"/>
    </row>
    <row r="98" spans="1:12" s="61" customFormat="1" ht="14.5" x14ac:dyDescent="0.35">
      <c r="A98" s="6" t="s">
        <v>306</v>
      </c>
      <c r="B98" s="227">
        <v>0</v>
      </c>
      <c r="C98" s="227">
        <v>0</v>
      </c>
      <c r="D98" s="227">
        <v>0</v>
      </c>
      <c r="E98" s="227">
        <v>0</v>
      </c>
      <c r="F98" s="227">
        <v>0</v>
      </c>
      <c r="G98" s="227">
        <v>0</v>
      </c>
      <c r="H98" s="227">
        <v>0</v>
      </c>
      <c r="I98" s="227">
        <v>0</v>
      </c>
      <c r="J98" s="227">
        <v>0</v>
      </c>
      <c r="K98" s="227">
        <v>0</v>
      </c>
      <c r="L98" s="52">
        <f>SUM(B98:K98)</f>
        <v>0</v>
      </c>
    </row>
    <row r="99" spans="1:12" s="61" customFormat="1" ht="14.5" x14ac:dyDescent="0.35">
      <c r="A99" s="6" t="s">
        <v>312</v>
      </c>
      <c r="B99" s="218">
        <f>(B96*B97)+B98</f>
        <v>0</v>
      </c>
      <c r="C99" s="218">
        <f t="shared" ref="C99" si="88">(C96*C97)+C98</f>
        <v>0</v>
      </c>
      <c r="D99" s="218">
        <f t="shared" ref="D99" si="89">(D96*D97)+D98</f>
        <v>0</v>
      </c>
      <c r="E99" s="218">
        <f t="shared" ref="E99" si="90">(E96*E97)+E98</f>
        <v>0</v>
      </c>
      <c r="F99" s="218">
        <f t="shared" ref="F99" si="91">(F96*F97)+F98</f>
        <v>0</v>
      </c>
      <c r="G99" s="218">
        <f t="shared" ref="G99" si="92">(G96*G97)+G98</f>
        <v>0</v>
      </c>
      <c r="H99" s="218">
        <f t="shared" ref="H99" si="93">(H96*H97)+H98</f>
        <v>0</v>
      </c>
      <c r="I99" s="218">
        <f t="shared" ref="I99" si="94">(I96*I97)+I98</f>
        <v>0</v>
      </c>
      <c r="J99" s="218">
        <f t="shared" ref="J99" si="95">(J96*J97)+J98</f>
        <v>0</v>
      </c>
      <c r="K99" s="218">
        <f t="shared" ref="K99" si="96">(K96*K97)+K98</f>
        <v>0</v>
      </c>
      <c r="L99" s="219">
        <f>SUM(B99:K99)</f>
        <v>0</v>
      </c>
    </row>
    <row r="100" spans="1:12" x14ac:dyDescent="0.25">
      <c r="A100" s="61"/>
      <c r="B100" s="61"/>
      <c r="C100" s="61"/>
      <c r="D100" s="61"/>
      <c r="E100" s="61"/>
      <c r="F100" s="61"/>
      <c r="G100" s="61"/>
      <c r="H100" s="61"/>
      <c r="I100" s="61"/>
      <c r="J100" s="61"/>
      <c r="K100" s="61"/>
      <c r="L100" s="61"/>
    </row>
    <row r="101" spans="1:12" ht="13" x14ac:dyDescent="0.3">
      <c r="A101" s="68" t="s">
        <v>49</v>
      </c>
      <c r="B101" s="67">
        <f t="shared" ref="B101:K101" si="97">B$99/((1+$B$5)^B91)</f>
        <v>0</v>
      </c>
      <c r="C101" s="67">
        <f t="shared" si="97"/>
        <v>0</v>
      </c>
      <c r="D101" s="67">
        <f t="shared" si="97"/>
        <v>0</v>
      </c>
      <c r="E101" s="67">
        <f t="shared" si="97"/>
        <v>0</v>
      </c>
      <c r="F101" s="67">
        <f t="shared" si="97"/>
        <v>0</v>
      </c>
      <c r="G101" s="67">
        <f t="shared" si="97"/>
        <v>0</v>
      </c>
      <c r="H101" s="67">
        <f t="shared" si="97"/>
        <v>0</v>
      </c>
      <c r="I101" s="67">
        <f t="shared" si="97"/>
        <v>0</v>
      </c>
      <c r="J101" s="67">
        <f t="shared" si="97"/>
        <v>0</v>
      </c>
      <c r="K101" s="67">
        <f t="shared" si="97"/>
        <v>0</v>
      </c>
      <c r="L101" s="67">
        <f>SUM(B101:K101)</f>
        <v>0</v>
      </c>
    </row>
    <row r="102" spans="1:12" x14ac:dyDescent="0.25">
      <c r="A102" s="61"/>
      <c r="B102" s="61"/>
      <c r="C102" s="61"/>
      <c r="D102" s="61"/>
      <c r="E102" s="61"/>
      <c r="F102" s="61"/>
      <c r="G102" s="61"/>
      <c r="H102" s="61"/>
      <c r="I102" s="61"/>
      <c r="J102" s="61"/>
      <c r="K102" s="61"/>
      <c r="L102" s="61"/>
    </row>
    <row r="103" spans="1:12" ht="26" x14ac:dyDescent="0.25">
      <c r="A103" s="46" t="s">
        <v>163</v>
      </c>
      <c r="B103" s="49">
        <v>1</v>
      </c>
      <c r="C103" s="46">
        <v>2</v>
      </c>
      <c r="D103" s="46">
        <v>3</v>
      </c>
      <c r="E103" s="46">
        <v>4</v>
      </c>
      <c r="F103" s="46">
        <v>5</v>
      </c>
      <c r="G103" s="46">
        <v>6</v>
      </c>
      <c r="H103" s="46">
        <v>7</v>
      </c>
      <c r="I103" s="46">
        <v>8</v>
      </c>
      <c r="J103" s="46">
        <v>9</v>
      </c>
      <c r="K103" s="46">
        <v>10</v>
      </c>
      <c r="L103" s="49" t="s">
        <v>2</v>
      </c>
    </row>
    <row r="104" spans="1:12" ht="13" x14ac:dyDescent="0.25">
      <c r="A104" s="57" t="s">
        <v>52</v>
      </c>
      <c r="B104" s="52">
        <f t="shared" ref="B104:K104" si="98">$J$10*((1+$B$4)^B103)</f>
        <v>0</v>
      </c>
      <c r="C104" s="52">
        <f t="shared" si="98"/>
        <v>0</v>
      </c>
      <c r="D104" s="52">
        <f t="shared" si="98"/>
        <v>0</v>
      </c>
      <c r="E104" s="52">
        <f t="shared" si="98"/>
        <v>0</v>
      </c>
      <c r="F104" s="52">
        <f t="shared" si="98"/>
        <v>0</v>
      </c>
      <c r="G104" s="52">
        <f t="shared" si="98"/>
        <v>0</v>
      </c>
      <c r="H104" s="52">
        <f t="shared" si="98"/>
        <v>0</v>
      </c>
      <c r="I104" s="52">
        <f t="shared" si="98"/>
        <v>0</v>
      </c>
      <c r="J104" s="52">
        <f t="shared" si="98"/>
        <v>0</v>
      </c>
      <c r="K104" s="52">
        <f t="shared" si="98"/>
        <v>0</v>
      </c>
      <c r="L104" s="52">
        <f>SUM(B104:K104)</f>
        <v>0</v>
      </c>
    </row>
    <row r="105" spans="1:12" ht="13" x14ac:dyDescent="0.25">
      <c r="A105" s="57" t="s">
        <v>53</v>
      </c>
      <c r="B105" s="66">
        <f t="shared" ref="B105:K105" si="99">$J$11*((1+$B$4)^B103)</f>
        <v>0</v>
      </c>
      <c r="C105" s="66">
        <f t="shared" si="99"/>
        <v>0</v>
      </c>
      <c r="D105" s="66">
        <f t="shared" si="99"/>
        <v>0</v>
      </c>
      <c r="E105" s="66">
        <f t="shared" si="99"/>
        <v>0</v>
      </c>
      <c r="F105" s="66">
        <f t="shared" si="99"/>
        <v>0</v>
      </c>
      <c r="G105" s="66">
        <f t="shared" si="99"/>
        <v>0</v>
      </c>
      <c r="H105" s="66">
        <f t="shared" si="99"/>
        <v>0</v>
      </c>
      <c r="I105" s="66">
        <f t="shared" si="99"/>
        <v>0</v>
      </c>
      <c r="J105" s="66">
        <f t="shared" si="99"/>
        <v>0</v>
      </c>
      <c r="K105" s="66">
        <f t="shared" si="99"/>
        <v>0</v>
      </c>
      <c r="L105" s="52">
        <f>SUM(B105:K105)</f>
        <v>0</v>
      </c>
    </row>
    <row r="106" spans="1:12" ht="13" x14ac:dyDescent="0.3">
      <c r="A106" s="12" t="s">
        <v>42</v>
      </c>
      <c r="B106" s="66">
        <f t="shared" ref="B106:K106" si="100">$J$12*((1+$B$4)^B103)</f>
        <v>0</v>
      </c>
      <c r="C106" s="66">
        <f t="shared" si="100"/>
        <v>0</v>
      </c>
      <c r="D106" s="66">
        <f t="shared" si="100"/>
        <v>0</v>
      </c>
      <c r="E106" s="66">
        <f t="shared" si="100"/>
        <v>0</v>
      </c>
      <c r="F106" s="66">
        <f t="shared" si="100"/>
        <v>0</v>
      </c>
      <c r="G106" s="66">
        <f t="shared" si="100"/>
        <v>0</v>
      </c>
      <c r="H106" s="66">
        <f t="shared" si="100"/>
        <v>0</v>
      </c>
      <c r="I106" s="66">
        <f t="shared" si="100"/>
        <v>0</v>
      </c>
      <c r="J106" s="66">
        <f t="shared" si="100"/>
        <v>0</v>
      </c>
      <c r="K106" s="66">
        <f t="shared" si="100"/>
        <v>0</v>
      </c>
      <c r="L106" s="52">
        <f>SUM(B106:K106)</f>
        <v>0</v>
      </c>
    </row>
    <row r="107" spans="1:12" ht="13.5" thickBot="1" x14ac:dyDescent="0.35">
      <c r="A107" s="12" t="s">
        <v>109</v>
      </c>
      <c r="B107" s="37">
        <f t="shared" ref="B107:K107" si="101">$J$13*((1+$B$4)^B103)</f>
        <v>0</v>
      </c>
      <c r="C107" s="37">
        <f t="shared" si="101"/>
        <v>0</v>
      </c>
      <c r="D107" s="37">
        <f t="shared" si="101"/>
        <v>0</v>
      </c>
      <c r="E107" s="37">
        <f t="shared" si="101"/>
        <v>0</v>
      </c>
      <c r="F107" s="37">
        <f t="shared" si="101"/>
        <v>0</v>
      </c>
      <c r="G107" s="37">
        <f t="shared" si="101"/>
        <v>0</v>
      </c>
      <c r="H107" s="37">
        <f t="shared" si="101"/>
        <v>0</v>
      </c>
      <c r="I107" s="37">
        <f t="shared" si="101"/>
        <v>0</v>
      </c>
      <c r="J107" s="37">
        <f t="shared" si="101"/>
        <v>0</v>
      </c>
      <c r="K107" s="37">
        <f t="shared" si="101"/>
        <v>0</v>
      </c>
      <c r="L107" s="54">
        <f>SUM(B107:K107)</f>
        <v>0</v>
      </c>
    </row>
    <row r="108" spans="1:12" ht="14.5" x14ac:dyDescent="0.35">
      <c r="A108" s="6" t="s">
        <v>3</v>
      </c>
      <c r="B108" s="5">
        <f>SUM(B104:B107)</f>
        <v>0</v>
      </c>
      <c r="C108" s="5">
        <f t="shared" ref="C108:K108" si="102">SUM(C104:C107)</f>
        <v>0</v>
      </c>
      <c r="D108" s="5">
        <f t="shared" si="102"/>
        <v>0</v>
      </c>
      <c r="E108" s="5">
        <f t="shared" si="102"/>
        <v>0</v>
      </c>
      <c r="F108" s="5">
        <f t="shared" si="102"/>
        <v>0</v>
      </c>
      <c r="G108" s="5">
        <f t="shared" si="102"/>
        <v>0</v>
      </c>
      <c r="H108" s="5">
        <f t="shared" si="102"/>
        <v>0</v>
      </c>
      <c r="I108" s="5">
        <f t="shared" si="102"/>
        <v>0</v>
      </c>
      <c r="J108" s="5">
        <f t="shared" si="102"/>
        <v>0</v>
      </c>
      <c r="K108" s="5">
        <f t="shared" si="102"/>
        <v>0</v>
      </c>
      <c r="L108" s="53">
        <f>SUM(B108:K108)</f>
        <v>0</v>
      </c>
    </row>
    <row r="109" spans="1:12" s="61" customFormat="1" ht="15" thickBot="1" x14ac:dyDescent="0.4">
      <c r="A109" s="6" t="s">
        <v>305</v>
      </c>
      <c r="B109" s="226">
        <v>0</v>
      </c>
      <c r="C109" s="226">
        <v>0</v>
      </c>
      <c r="D109" s="226">
        <v>0.8</v>
      </c>
      <c r="E109" s="226">
        <v>1</v>
      </c>
      <c r="F109" s="226">
        <v>1</v>
      </c>
      <c r="G109" s="226">
        <v>1</v>
      </c>
      <c r="H109" s="226">
        <v>1</v>
      </c>
      <c r="I109" s="226">
        <v>1</v>
      </c>
      <c r="J109" s="226">
        <v>1</v>
      </c>
      <c r="K109" s="226">
        <v>1</v>
      </c>
      <c r="L109" s="210"/>
    </row>
    <row r="110" spans="1:12" s="61" customFormat="1" ht="14.5" x14ac:dyDescent="0.35">
      <c r="A110" s="6" t="s">
        <v>306</v>
      </c>
      <c r="B110" s="227">
        <v>0</v>
      </c>
      <c r="C110" s="227">
        <v>0</v>
      </c>
      <c r="D110" s="227">
        <v>0</v>
      </c>
      <c r="E110" s="227">
        <v>0</v>
      </c>
      <c r="F110" s="227">
        <v>0</v>
      </c>
      <c r="G110" s="227">
        <v>0</v>
      </c>
      <c r="H110" s="227">
        <v>0</v>
      </c>
      <c r="I110" s="227">
        <v>0</v>
      </c>
      <c r="J110" s="227">
        <v>0</v>
      </c>
      <c r="K110" s="227">
        <v>0</v>
      </c>
      <c r="L110" s="52">
        <f>SUM(B110:K110)</f>
        <v>0</v>
      </c>
    </row>
    <row r="111" spans="1:12" s="61" customFormat="1" ht="14.5" x14ac:dyDescent="0.35">
      <c r="A111" s="6" t="s">
        <v>312</v>
      </c>
      <c r="B111" s="218">
        <f>(B108*B109)+B110</f>
        <v>0</v>
      </c>
      <c r="C111" s="218">
        <f t="shared" ref="C111" si="103">(C108*C109)+C110</f>
        <v>0</v>
      </c>
      <c r="D111" s="218">
        <f t="shared" ref="D111" si="104">(D108*D109)+D110</f>
        <v>0</v>
      </c>
      <c r="E111" s="218">
        <f t="shared" ref="E111" si="105">(E108*E109)+E110</f>
        <v>0</v>
      </c>
      <c r="F111" s="218">
        <f t="shared" ref="F111" si="106">(F108*F109)+F110</f>
        <v>0</v>
      </c>
      <c r="G111" s="218">
        <f t="shared" ref="G111" si="107">(G108*G109)+G110</f>
        <v>0</v>
      </c>
      <c r="H111" s="218">
        <f t="shared" ref="H111" si="108">(H108*H109)+H110</f>
        <v>0</v>
      </c>
      <c r="I111" s="218">
        <f t="shared" ref="I111" si="109">(I108*I109)+I110</f>
        <v>0</v>
      </c>
      <c r="J111" s="218">
        <f t="shared" ref="J111" si="110">(J108*J109)+J110</f>
        <v>0</v>
      </c>
      <c r="K111" s="218">
        <f t="shared" ref="K111" si="111">(K108*K109)+K110</f>
        <v>0</v>
      </c>
      <c r="L111" s="219">
        <f>SUM(B111:K111)</f>
        <v>0</v>
      </c>
    </row>
    <row r="112" spans="1:12" x14ac:dyDescent="0.25">
      <c r="A112" s="61"/>
      <c r="B112" s="61"/>
      <c r="C112" s="61"/>
      <c r="D112" s="61"/>
      <c r="E112" s="61"/>
      <c r="F112" s="61"/>
      <c r="G112" s="61"/>
      <c r="H112" s="61"/>
      <c r="I112" s="61"/>
      <c r="J112" s="61"/>
      <c r="K112" s="61"/>
      <c r="L112" s="61"/>
    </row>
    <row r="113" spans="1:12" ht="13" x14ac:dyDescent="0.3">
      <c r="A113" s="68" t="s">
        <v>49</v>
      </c>
      <c r="B113" s="67">
        <f t="shared" ref="B113:K113" si="112">B$111/((1+$B$5)^B103)</f>
        <v>0</v>
      </c>
      <c r="C113" s="67">
        <f t="shared" si="112"/>
        <v>0</v>
      </c>
      <c r="D113" s="67">
        <f t="shared" si="112"/>
        <v>0</v>
      </c>
      <c r="E113" s="67">
        <f t="shared" si="112"/>
        <v>0</v>
      </c>
      <c r="F113" s="67">
        <f t="shared" si="112"/>
        <v>0</v>
      </c>
      <c r="G113" s="67">
        <f t="shared" si="112"/>
        <v>0</v>
      </c>
      <c r="H113" s="67">
        <f t="shared" si="112"/>
        <v>0</v>
      </c>
      <c r="I113" s="67">
        <f t="shared" si="112"/>
        <v>0</v>
      </c>
      <c r="J113" s="67">
        <f t="shared" si="112"/>
        <v>0</v>
      </c>
      <c r="K113" s="67">
        <f t="shared" si="112"/>
        <v>0</v>
      </c>
      <c r="L113" s="67">
        <f>SUM(B113:K113)</f>
        <v>0</v>
      </c>
    </row>
    <row r="114" spans="1:12" x14ac:dyDescent="0.25">
      <c r="A114" s="61"/>
      <c r="B114" s="61"/>
      <c r="C114" s="61"/>
      <c r="D114" s="61"/>
      <c r="E114" s="61"/>
      <c r="F114" s="61"/>
      <c r="G114" s="61"/>
      <c r="H114" s="61"/>
      <c r="I114" s="61"/>
      <c r="J114" s="61"/>
      <c r="K114" s="61"/>
      <c r="L114" s="61"/>
    </row>
    <row r="115" spans="1:12" ht="26" x14ac:dyDescent="0.25">
      <c r="A115" s="46" t="s">
        <v>164</v>
      </c>
      <c r="B115" s="49">
        <v>1</v>
      </c>
      <c r="C115" s="46">
        <v>2</v>
      </c>
      <c r="D115" s="46">
        <v>3</v>
      </c>
      <c r="E115" s="46">
        <v>4</v>
      </c>
      <c r="F115" s="46">
        <v>5</v>
      </c>
      <c r="G115" s="46">
        <v>6</v>
      </c>
      <c r="H115" s="46">
        <v>7</v>
      </c>
      <c r="I115" s="46">
        <v>8</v>
      </c>
      <c r="J115" s="46">
        <v>9</v>
      </c>
      <c r="K115" s="46">
        <v>10</v>
      </c>
      <c r="L115" s="49" t="s">
        <v>2</v>
      </c>
    </row>
    <row r="116" spans="1:12" ht="13" x14ac:dyDescent="0.25">
      <c r="A116" s="57" t="s">
        <v>52</v>
      </c>
      <c r="B116" s="52">
        <f t="shared" ref="B116:K116" si="113">$K$10*((1+$B$4)^B115)</f>
        <v>0</v>
      </c>
      <c r="C116" s="52">
        <f t="shared" si="113"/>
        <v>0</v>
      </c>
      <c r="D116" s="52">
        <f t="shared" si="113"/>
        <v>0</v>
      </c>
      <c r="E116" s="52">
        <f t="shared" si="113"/>
        <v>0</v>
      </c>
      <c r="F116" s="52">
        <f t="shared" si="113"/>
        <v>0</v>
      </c>
      <c r="G116" s="52">
        <f t="shared" si="113"/>
        <v>0</v>
      </c>
      <c r="H116" s="52">
        <f t="shared" si="113"/>
        <v>0</v>
      </c>
      <c r="I116" s="52">
        <f t="shared" si="113"/>
        <v>0</v>
      </c>
      <c r="J116" s="52">
        <f t="shared" si="113"/>
        <v>0</v>
      </c>
      <c r="K116" s="52">
        <f t="shared" si="113"/>
        <v>0</v>
      </c>
      <c r="L116" s="52">
        <f>SUM(B116:K116)</f>
        <v>0</v>
      </c>
    </row>
    <row r="117" spans="1:12" ht="13" x14ac:dyDescent="0.25">
      <c r="A117" s="57" t="s">
        <v>53</v>
      </c>
      <c r="B117" s="66">
        <f t="shared" ref="B117:K117" si="114">$K$11*((1+$B$4)^B115)</f>
        <v>0</v>
      </c>
      <c r="C117" s="66">
        <f t="shared" si="114"/>
        <v>0</v>
      </c>
      <c r="D117" s="66">
        <f t="shared" si="114"/>
        <v>0</v>
      </c>
      <c r="E117" s="66">
        <f t="shared" si="114"/>
        <v>0</v>
      </c>
      <c r="F117" s="66">
        <f t="shared" si="114"/>
        <v>0</v>
      </c>
      <c r="G117" s="66">
        <f t="shared" si="114"/>
        <v>0</v>
      </c>
      <c r="H117" s="66">
        <f t="shared" si="114"/>
        <v>0</v>
      </c>
      <c r="I117" s="66">
        <f t="shared" si="114"/>
        <v>0</v>
      </c>
      <c r="J117" s="66">
        <f t="shared" si="114"/>
        <v>0</v>
      </c>
      <c r="K117" s="66">
        <f t="shared" si="114"/>
        <v>0</v>
      </c>
      <c r="L117" s="52">
        <f>SUM(B117:K117)</f>
        <v>0</v>
      </c>
    </row>
    <row r="118" spans="1:12" ht="13" x14ac:dyDescent="0.3">
      <c r="A118" s="12" t="s">
        <v>42</v>
      </c>
      <c r="B118" s="66">
        <f t="shared" ref="B118:K118" si="115">$K$12*((1+$B$4)^B115)</f>
        <v>0</v>
      </c>
      <c r="C118" s="66">
        <f t="shared" si="115"/>
        <v>0</v>
      </c>
      <c r="D118" s="66">
        <f t="shared" si="115"/>
        <v>0</v>
      </c>
      <c r="E118" s="66">
        <f t="shared" si="115"/>
        <v>0</v>
      </c>
      <c r="F118" s="66">
        <f t="shared" si="115"/>
        <v>0</v>
      </c>
      <c r="G118" s="66">
        <f t="shared" si="115"/>
        <v>0</v>
      </c>
      <c r="H118" s="66">
        <f t="shared" si="115"/>
        <v>0</v>
      </c>
      <c r="I118" s="66">
        <f t="shared" si="115"/>
        <v>0</v>
      </c>
      <c r="J118" s="66">
        <f t="shared" si="115"/>
        <v>0</v>
      </c>
      <c r="K118" s="66">
        <f t="shared" si="115"/>
        <v>0</v>
      </c>
      <c r="L118" s="52">
        <f>SUM(B118:K118)</f>
        <v>0</v>
      </c>
    </row>
    <row r="119" spans="1:12" ht="13.5" thickBot="1" x14ac:dyDescent="0.35">
      <c r="A119" s="12" t="s">
        <v>109</v>
      </c>
      <c r="B119" s="37">
        <f t="shared" ref="B119:K119" si="116">$K$13*((1+$B$4)^B115)</f>
        <v>0</v>
      </c>
      <c r="C119" s="37">
        <f t="shared" si="116"/>
        <v>0</v>
      </c>
      <c r="D119" s="37">
        <f t="shared" si="116"/>
        <v>0</v>
      </c>
      <c r="E119" s="37">
        <f t="shared" si="116"/>
        <v>0</v>
      </c>
      <c r="F119" s="37">
        <f t="shared" si="116"/>
        <v>0</v>
      </c>
      <c r="G119" s="37">
        <f t="shared" si="116"/>
        <v>0</v>
      </c>
      <c r="H119" s="37">
        <f t="shared" si="116"/>
        <v>0</v>
      </c>
      <c r="I119" s="37">
        <f t="shared" si="116"/>
        <v>0</v>
      </c>
      <c r="J119" s="37">
        <f t="shared" si="116"/>
        <v>0</v>
      </c>
      <c r="K119" s="37">
        <f t="shared" si="116"/>
        <v>0</v>
      </c>
      <c r="L119" s="54">
        <f>SUM(B119:K119)</f>
        <v>0</v>
      </c>
    </row>
    <row r="120" spans="1:12" ht="14.5" x14ac:dyDescent="0.35">
      <c r="A120" s="6" t="s">
        <v>3</v>
      </c>
      <c r="B120" s="5">
        <f>SUM(B116:B119)</f>
        <v>0</v>
      </c>
      <c r="C120" s="5">
        <f t="shared" ref="C120:K120" si="117">SUM(C116:C119)</f>
        <v>0</v>
      </c>
      <c r="D120" s="5">
        <f t="shared" si="117"/>
        <v>0</v>
      </c>
      <c r="E120" s="5">
        <f t="shared" si="117"/>
        <v>0</v>
      </c>
      <c r="F120" s="5">
        <f t="shared" si="117"/>
        <v>0</v>
      </c>
      <c r="G120" s="5">
        <f t="shared" si="117"/>
        <v>0</v>
      </c>
      <c r="H120" s="5">
        <f t="shared" si="117"/>
        <v>0</v>
      </c>
      <c r="I120" s="5">
        <f t="shared" si="117"/>
        <v>0</v>
      </c>
      <c r="J120" s="5">
        <f t="shared" si="117"/>
        <v>0</v>
      </c>
      <c r="K120" s="5">
        <f t="shared" si="117"/>
        <v>0</v>
      </c>
      <c r="L120" s="53">
        <f>SUM(B120:K120)</f>
        <v>0</v>
      </c>
    </row>
    <row r="121" spans="1:12" s="61" customFormat="1" ht="15" thickBot="1" x14ac:dyDescent="0.4">
      <c r="A121" s="6" t="s">
        <v>305</v>
      </c>
      <c r="B121" s="226">
        <v>0</v>
      </c>
      <c r="C121" s="226">
        <v>0</v>
      </c>
      <c r="D121" s="226">
        <v>0.8</v>
      </c>
      <c r="E121" s="226">
        <v>1</v>
      </c>
      <c r="F121" s="226">
        <v>1</v>
      </c>
      <c r="G121" s="226">
        <v>1</v>
      </c>
      <c r="H121" s="226">
        <v>1</v>
      </c>
      <c r="I121" s="226">
        <v>1</v>
      </c>
      <c r="J121" s="226">
        <v>1</v>
      </c>
      <c r="K121" s="226">
        <v>1</v>
      </c>
      <c r="L121" s="210"/>
    </row>
    <row r="122" spans="1:12" s="61" customFormat="1" ht="14.5" x14ac:dyDescent="0.35">
      <c r="A122" s="6" t="s">
        <v>306</v>
      </c>
      <c r="B122" s="227">
        <v>0</v>
      </c>
      <c r="C122" s="227">
        <v>0</v>
      </c>
      <c r="D122" s="227">
        <v>0</v>
      </c>
      <c r="E122" s="227">
        <v>0</v>
      </c>
      <c r="F122" s="227">
        <v>0</v>
      </c>
      <c r="G122" s="227">
        <v>0</v>
      </c>
      <c r="H122" s="227">
        <v>0</v>
      </c>
      <c r="I122" s="227">
        <v>0</v>
      </c>
      <c r="J122" s="227">
        <v>0</v>
      </c>
      <c r="K122" s="227">
        <v>0</v>
      </c>
      <c r="L122" s="52">
        <f>SUM(B122:K122)</f>
        <v>0</v>
      </c>
    </row>
    <row r="123" spans="1:12" s="61" customFormat="1" ht="14.5" x14ac:dyDescent="0.35">
      <c r="A123" s="6" t="s">
        <v>312</v>
      </c>
      <c r="B123" s="218">
        <f>(B120*B121)+B122</f>
        <v>0</v>
      </c>
      <c r="C123" s="218">
        <f t="shared" ref="C123" si="118">(C120*C121)+C122</f>
        <v>0</v>
      </c>
      <c r="D123" s="218">
        <f t="shared" ref="D123" si="119">(D120*D121)+D122</f>
        <v>0</v>
      </c>
      <c r="E123" s="218">
        <f t="shared" ref="E123" si="120">(E120*E121)+E122</f>
        <v>0</v>
      </c>
      <c r="F123" s="218">
        <f t="shared" ref="F123" si="121">(F120*F121)+F122</f>
        <v>0</v>
      </c>
      <c r="G123" s="218">
        <f t="shared" ref="G123" si="122">(G120*G121)+G122</f>
        <v>0</v>
      </c>
      <c r="H123" s="218">
        <f t="shared" ref="H123" si="123">(H120*H121)+H122</f>
        <v>0</v>
      </c>
      <c r="I123" s="218">
        <f t="shared" ref="I123" si="124">(I120*I121)+I122</f>
        <v>0</v>
      </c>
      <c r="J123" s="218">
        <f t="shared" ref="J123" si="125">(J120*J121)+J122</f>
        <v>0</v>
      </c>
      <c r="K123" s="218">
        <f t="shared" ref="K123" si="126">(K120*K121)+K122</f>
        <v>0</v>
      </c>
      <c r="L123" s="219">
        <f>SUM(B123:K123)</f>
        <v>0</v>
      </c>
    </row>
    <row r="124" spans="1:12" x14ac:dyDescent="0.25">
      <c r="A124" s="61"/>
      <c r="B124" s="61"/>
      <c r="C124" s="61"/>
      <c r="D124" s="61"/>
      <c r="E124" s="61"/>
      <c r="F124" s="61"/>
      <c r="G124" s="61"/>
      <c r="H124" s="61"/>
      <c r="I124" s="61"/>
      <c r="J124" s="61"/>
      <c r="K124" s="61"/>
      <c r="L124" s="61"/>
    </row>
    <row r="125" spans="1:12" ht="13" x14ac:dyDescent="0.3">
      <c r="A125" s="68" t="s">
        <v>49</v>
      </c>
      <c r="B125" s="67">
        <f t="shared" ref="B125:K125" si="127">B$123/((1+$B$5)^B115)</f>
        <v>0</v>
      </c>
      <c r="C125" s="67">
        <f t="shared" si="127"/>
        <v>0</v>
      </c>
      <c r="D125" s="67">
        <f t="shared" si="127"/>
        <v>0</v>
      </c>
      <c r="E125" s="67">
        <f t="shared" si="127"/>
        <v>0</v>
      </c>
      <c r="F125" s="67">
        <f t="shared" si="127"/>
        <v>0</v>
      </c>
      <c r="G125" s="67">
        <f t="shared" si="127"/>
        <v>0</v>
      </c>
      <c r="H125" s="67">
        <f t="shared" si="127"/>
        <v>0</v>
      </c>
      <c r="I125" s="67">
        <f t="shared" si="127"/>
        <v>0</v>
      </c>
      <c r="J125" s="67">
        <f t="shared" si="127"/>
        <v>0</v>
      </c>
      <c r="K125" s="67">
        <f t="shared" si="127"/>
        <v>0</v>
      </c>
      <c r="L125" s="67">
        <f>SUM(B125:K125)</f>
        <v>0</v>
      </c>
    </row>
    <row r="126" spans="1:12" x14ac:dyDescent="0.25">
      <c r="A126" s="61"/>
      <c r="B126" s="61"/>
      <c r="C126" s="61"/>
      <c r="D126" s="61"/>
      <c r="E126" s="61"/>
      <c r="F126" s="61"/>
      <c r="G126" s="61"/>
      <c r="H126" s="61"/>
      <c r="I126" s="61"/>
      <c r="J126" s="61"/>
      <c r="K126" s="61"/>
      <c r="L126" s="61"/>
    </row>
  </sheetData>
  <sheetProtection sheet="1" objects="1" scenarios="1"/>
  <pageMargins left="0.75" right="0.75" top="1" bottom="1" header="0.5" footer="0.5"/>
  <pageSetup paperSize="9" orientation="portrait" verticalDpi="0"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00B050"/>
  </sheetPr>
  <dimension ref="A1:P143"/>
  <sheetViews>
    <sheetView zoomScale="85" zoomScaleNormal="85" workbookViewId="0"/>
  </sheetViews>
  <sheetFormatPr defaultColWidth="8.81640625" defaultRowHeight="12.5" x14ac:dyDescent="0.25"/>
  <cols>
    <col min="1" max="1" width="22.54296875" style="3" customWidth="1"/>
    <col min="2" max="2" width="21.26953125" style="3" customWidth="1"/>
    <col min="3" max="3" width="41.26953125" style="3" customWidth="1"/>
    <col min="4" max="4" width="19.81640625" style="3" customWidth="1"/>
    <col min="5" max="5" width="20.26953125" style="3" customWidth="1"/>
    <col min="6" max="6" width="18.7265625" style="3" customWidth="1"/>
    <col min="7" max="7" width="20.7265625" style="3" customWidth="1"/>
    <col min="8" max="8" width="19.453125" style="3" customWidth="1"/>
    <col min="9" max="9" width="19.26953125" style="3" customWidth="1"/>
    <col min="10" max="10" width="20.26953125" style="3" customWidth="1"/>
    <col min="11" max="11" width="17.7265625" style="3" customWidth="1"/>
    <col min="12" max="12" width="19.7265625" style="3" customWidth="1"/>
    <col min="13" max="13" width="18.1796875" style="3" customWidth="1"/>
    <col min="14" max="14" width="16.7265625" style="3" customWidth="1"/>
    <col min="15" max="15" width="8.81640625" style="3"/>
    <col min="16" max="16" width="16.7265625" style="3" customWidth="1"/>
    <col min="17" max="16384" width="8.81640625" style="3"/>
  </cols>
  <sheetData>
    <row r="1" spans="1:16" s="74" customFormat="1" ht="18.5" x14ac:dyDescent="0.45">
      <c r="A1" s="98" t="s">
        <v>349</v>
      </c>
    </row>
    <row r="2" spans="1:16" s="24" customFormat="1" ht="4.1500000000000004" customHeight="1" x14ac:dyDescent="0.4">
      <c r="A2" s="23"/>
      <c r="B2" s="23"/>
      <c r="C2" s="23"/>
    </row>
    <row r="3" spans="1:16" ht="18" x14ac:dyDescent="0.4">
      <c r="A3" s="13"/>
      <c r="B3" s="13"/>
      <c r="C3" s="13"/>
    </row>
    <row r="4" spans="1:16" ht="15" customHeight="1" x14ac:dyDescent="0.4">
      <c r="A4" s="7" t="s">
        <v>4</v>
      </c>
      <c r="B4" s="225">
        <v>0.02</v>
      </c>
      <c r="C4" s="13"/>
    </row>
    <row r="5" spans="1:16" ht="13" x14ac:dyDescent="0.3">
      <c r="A5" s="7" t="s">
        <v>191</v>
      </c>
      <c r="B5" s="228">
        <v>2018</v>
      </c>
    </row>
    <row r="6" spans="1:16" s="61" customFormat="1" x14ac:dyDescent="0.25"/>
    <row r="7" spans="1:16" s="61" customFormat="1" ht="14" x14ac:dyDescent="0.3">
      <c r="A7" s="73"/>
      <c r="B7" s="72"/>
      <c r="C7" s="72"/>
      <c r="D7" s="72"/>
      <c r="E7" s="72"/>
      <c r="F7" s="72"/>
      <c r="G7" s="72"/>
      <c r="H7" s="72"/>
      <c r="I7" s="72"/>
      <c r="J7" s="72"/>
      <c r="K7" s="72"/>
      <c r="L7" s="72"/>
      <c r="M7" s="72"/>
      <c r="N7" s="72"/>
    </row>
    <row r="8" spans="1:16" s="61" customFormat="1" x14ac:dyDescent="0.25"/>
    <row r="9" spans="1:16" ht="14.5" customHeight="1" x14ac:dyDescent="0.35">
      <c r="A9" s="254" t="s">
        <v>165</v>
      </c>
      <c r="B9" s="17"/>
      <c r="C9" s="80" t="s">
        <v>76</v>
      </c>
      <c r="D9" s="14">
        <f>B5</f>
        <v>2018</v>
      </c>
      <c r="E9" s="14">
        <f>D9+1</f>
        <v>2019</v>
      </c>
      <c r="F9" s="14">
        <f t="shared" ref="F9:M9" si="0">E9+1</f>
        <v>2020</v>
      </c>
      <c r="G9" s="14">
        <f t="shared" si="0"/>
        <v>2021</v>
      </c>
      <c r="H9" s="14">
        <f t="shared" si="0"/>
        <v>2022</v>
      </c>
      <c r="I9" s="14">
        <f t="shared" si="0"/>
        <v>2023</v>
      </c>
      <c r="J9" s="14">
        <f t="shared" si="0"/>
        <v>2024</v>
      </c>
      <c r="K9" s="14">
        <f t="shared" si="0"/>
        <v>2025</v>
      </c>
      <c r="L9" s="14">
        <f t="shared" si="0"/>
        <v>2026</v>
      </c>
      <c r="M9" s="14">
        <f t="shared" si="0"/>
        <v>2027</v>
      </c>
      <c r="N9" s="14" t="s">
        <v>5</v>
      </c>
      <c r="O9" s="69"/>
    </row>
    <row r="10" spans="1:16" ht="13.15" customHeight="1" x14ac:dyDescent="0.25">
      <c r="A10" s="255"/>
      <c r="B10" s="256" t="s">
        <v>91</v>
      </c>
      <c r="C10" s="15" t="s">
        <v>73</v>
      </c>
      <c r="D10" s="160">
        <f>SUM('3.3.1 Kustannukset K1'!E8:E20)</f>
        <v>0</v>
      </c>
      <c r="E10" s="160">
        <f>SUM('3.3.1 Kustannukset K1'!F8:F20)</f>
        <v>0</v>
      </c>
      <c r="F10" s="160">
        <f>SUM('3.3.1 Kustannukset K1'!G8:G20)</f>
        <v>0</v>
      </c>
      <c r="G10" s="160">
        <f>SUM('3.3.1 Kustannukset K1'!H8:H20)</f>
        <v>0</v>
      </c>
      <c r="H10" s="160">
        <f>SUM('3.3.1 Kustannukset K1'!I8:I20)</f>
        <v>0</v>
      </c>
      <c r="I10" s="160">
        <f>SUM('3.3.1 Kustannukset K1'!J8:J20)</f>
        <v>0</v>
      </c>
      <c r="J10" s="160">
        <f>SUM('3.3.1 Kustannukset K1'!K8:K20)</f>
        <v>0</v>
      </c>
      <c r="K10" s="160">
        <f>SUM('3.3.1 Kustannukset K1'!L8:L20)</f>
        <v>0</v>
      </c>
      <c r="L10" s="160">
        <f>SUM('3.3.1 Kustannukset K1'!M8:M20)</f>
        <v>0</v>
      </c>
      <c r="M10" s="160">
        <f>SUM('3.3.1 Kustannukset K1'!N8:N20)</f>
        <v>0</v>
      </c>
      <c r="N10" s="160">
        <f>SUM(D10:M10)</f>
        <v>0</v>
      </c>
    </row>
    <row r="11" spans="1:16" x14ac:dyDescent="0.25">
      <c r="A11" s="255"/>
      <c r="B11" s="257"/>
      <c r="C11" s="15" t="s">
        <v>112</v>
      </c>
      <c r="D11" s="16">
        <f>SUM('3.3.1 Kustannukset K1'!E21:E24)</f>
        <v>0</v>
      </c>
      <c r="E11" s="16">
        <f>SUM('3.3.1 Kustannukset K1'!F21:F24)</f>
        <v>0</v>
      </c>
      <c r="F11" s="16">
        <f>SUM('3.3.1 Kustannukset K1'!G21:G24)</f>
        <v>0</v>
      </c>
      <c r="G11" s="16">
        <f>SUM('3.3.1 Kustannukset K1'!H21:H24)</f>
        <v>0</v>
      </c>
      <c r="H11" s="16">
        <f>SUM('3.3.1 Kustannukset K1'!I21:I24)</f>
        <v>0</v>
      </c>
      <c r="I11" s="16">
        <f>SUM('3.3.1 Kustannukset K1'!J21:J24)</f>
        <v>0</v>
      </c>
      <c r="J11" s="16">
        <f>SUM('3.3.1 Kustannukset K1'!K21:K24)</f>
        <v>0</v>
      </c>
      <c r="K11" s="16">
        <f>SUM('3.3.1 Kustannukset K1'!L21:L24)</f>
        <v>0</v>
      </c>
      <c r="L11" s="16">
        <f>SUM('3.3.1 Kustannukset K1'!M21:M24)</f>
        <v>0</v>
      </c>
      <c r="M11" s="16">
        <f>SUM('3.3.1 Kustannukset K1'!N21:N24)</f>
        <v>0</v>
      </c>
      <c r="N11" s="160">
        <f t="shared" ref="N11:N19" si="1">SUM(D11:M11)</f>
        <v>0</v>
      </c>
    </row>
    <row r="12" spans="1:16" ht="14.5" customHeight="1" x14ac:dyDescent="0.25">
      <c r="A12" s="258">
        <f>'3.1 Järjestelmien nykykulut'!$B$6</f>
        <v>0</v>
      </c>
      <c r="B12" s="257"/>
      <c r="C12" s="15" t="s">
        <v>72</v>
      </c>
      <c r="D12" s="16">
        <f>SUM('3.3.1 Kustannukset K1'!E25:E27)</f>
        <v>0</v>
      </c>
      <c r="E12" s="16">
        <f>SUM('3.3.1 Kustannukset K1'!F25:F27)</f>
        <v>0</v>
      </c>
      <c r="F12" s="16">
        <f>SUM('3.3.1 Kustannukset K1'!G25:G27)</f>
        <v>0</v>
      </c>
      <c r="G12" s="16">
        <f>SUM('3.3.1 Kustannukset K1'!H25:H27)</f>
        <v>0</v>
      </c>
      <c r="H12" s="16">
        <f>SUM('3.3.1 Kustannukset K1'!I25:I27)</f>
        <v>0</v>
      </c>
      <c r="I12" s="16">
        <f>SUM('3.3.1 Kustannukset K1'!J25:J27)</f>
        <v>0</v>
      </c>
      <c r="J12" s="16">
        <f>SUM('3.3.1 Kustannukset K1'!K25:K27)</f>
        <v>0</v>
      </c>
      <c r="K12" s="16">
        <f>SUM('3.3.1 Kustannukset K1'!L25:L27)</f>
        <v>0</v>
      </c>
      <c r="L12" s="16">
        <f>SUM('3.3.1 Kustannukset K1'!M25:M27)</f>
        <v>0</v>
      </c>
      <c r="M12" s="16">
        <f>SUM('3.3.1 Kustannukset K1'!N25:N27)</f>
        <v>0</v>
      </c>
      <c r="N12" s="160">
        <f t="shared" si="1"/>
        <v>0</v>
      </c>
    </row>
    <row r="13" spans="1:16" s="61" customFormat="1" ht="14.5" customHeight="1" x14ac:dyDescent="0.25">
      <c r="A13" s="258"/>
      <c r="B13" s="257"/>
      <c r="C13" s="15" t="s">
        <v>103</v>
      </c>
      <c r="D13" s="16">
        <f>SUM('3.3.1 Kustannukset K1'!E28:E28)</f>
        <v>0</v>
      </c>
      <c r="E13" s="16">
        <f>SUM('3.3.1 Kustannukset K1'!F28:F28)</f>
        <v>0</v>
      </c>
      <c r="F13" s="16">
        <f>SUM('3.3.1 Kustannukset K1'!G28:G28)</f>
        <v>0</v>
      </c>
      <c r="G13" s="16">
        <f>SUM('3.3.1 Kustannukset K1'!H28:H28)</f>
        <v>0</v>
      </c>
      <c r="H13" s="16">
        <f>SUM('3.3.1 Kustannukset K1'!I28:I28)</f>
        <v>0</v>
      </c>
      <c r="I13" s="16">
        <f>SUM('3.3.1 Kustannukset K1'!J28:J28)</f>
        <v>0</v>
      </c>
      <c r="J13" s="16">
        <f>SUM('3.3.1 Kustannukset K1'!K28:K28)</f>
        <v>0</v>
      </c>
      <c r="K13" s="16">
        <f>SUM('3.3.1 Kustannukset K1'!L28:L28)</f>
        <v>0</v>
      </c>
      <c r="L13" s="16">
        <f>SUM('3.3.1 Kustannukset K1'!M28:M28)</f>
        <v>0</v>
      </c>
      <c r="M13" s="16">
        <f>SUM('3.3.1 Kustannukset K1'!N28:N28)</f>
        <v>0</v>
      </c>
      <c r="N13" s="160">
        <f t="shared" si="1"/>
        <v>0</v>
      </c>
    </row>
    <row r="14" spans="1:16" ht="14.5" customHeight="1" x14ac:dyDescent="0.25">
      <c r="A14" s="258"/>
      <c r="B14" s="256" t="s">
        <v>6</v>
      </c>
      <c r="C14" s="15" t="s">
        <v>71</v>
      </c>
      <c r="D14" s="16">
        <f>SUM('3.3.1 Kustannukset K1'!E29:E31)</f>
        <v>0</v>
      </c>
      <c r="E14" s="16">
        <f>SUM('3.3.1 Kustannukset K1'!F29:F31)</f>
        <v>0</v>
      </c>
      <c r="F14" s="16">
        <f>SUM('3.3.1 Kustannukset K1'!G29:G31)</f>
        <v>0</v>
      </c>
      <c r="G14" s="16">
        <f>SUM('3.3.1 Kustannukset K1'!H29:H31)</f>
        <v>0</v>
      </c>
      <c r="H14" s="16">
        <f>SUM('3.3.1 Kustannukset K1'!I29:I31)</f>
        <v>0</v>
      </c>
      <c r="I14" s="16">
        <f>SUM('3.3.1 Kustannukset K1'!J29:J31)</f>
        <v>0</v>
      </c>
      <c r="J14" s="16">
        <f>SUM('3.3.1 Kustannukset K1'!K29:K31)</f>
        <v>0</v>
      </c>
      <c r="K14" s="16">
        <f>SUM('3.3.1 Kustannukset K1'!L29:L31)</f>
        <v>0</v>
      </c>
      <c r="L14" s="16">
        <f>SUM('3.3.1 Kustannukset K1'!M29:M31)</f>
        <v>0</v>
      </c>
      <c r="M14" s="16">
        <f>SUM('3.3.1 Kustannukset K1'!N29:N31)</f>
        <v>0</v>
      </c>
      <c r="N14" s="160">
        <f t="shared" si="1"/>
        <v>0</v>
      </c>
      <c r="P14" s="33"/>
    </row>
    <row r="15" spans="1:16" ht="13" customHeight="1" x14ac:dyDescent="0.25">
      <c r="A15" s="258"/>
      <c r="B15" s="257"/>
      <c r="C15" s="15" t="s">
        <v>74</v>
      </c>
      <c r="D15" s="16">
        <f>SUM('3.3.1 Kustannukset K1'!E32:E34)</f>
        <v>0</v>
      </c>
      <c r="E15" s="16">
        <f>SUM('3.3.1 Kustannukset K1'!F32:F34)</f>
        <v>0</v>
      </c>
      <c r="F15" s="16">
        <f>SUM('3.3.1 Kustannukset K1'!G32:G34)</f>
        <v>0</v>
      </c>
      <c r="G15" s="16">
        <f>SUM('3.3.1 Kustannukset K1'!H32:H34)</f>
        <v>0</v>
      </c>
      <c r="H15" s="16">
        <f>SUM('3.3.1 Kustannukset K1'!I32:I34)</f>
        <v>0</v>
      </c>
      <c r="I15" s="16">
        <f>SUM('3.3.1 Kustannukset K1'!J32:J34)</f>
        <v>0</v>
      </c>
      <c r="J15" s="16">
        <f>SUM('3.3.1 Kustannukset K1'!K32:K34)</f>
        <v>0</v>
      </c>
      <c r="K15" s="16">
        <f>SUM('3.3.1 Kustannukset K1'!L32:L34)</f>
        <v>0</v>
      </c>
      <c r="L15" s="16">
        <f>SUM('3.3.1 Kustannukset K1'!M32:M34)</f>
        <v>0</v>
      </c>
      <c r="M15" s="16">
        <f>SUM('3.3.1 Kustannukset K1'!N32:N34)</f>
        <v>0</v>
      </c>
      <c r="N15" s="160">
        <f t="shared" si="1"/>
        <v>0</v>
      </c>
    </row>
    <row r="16" spans="1:16" x14ac:dyDescent="0.25">
      <c r="A16" s="258"/>
      <c r="B16" s="257"/>
      <c r="C16" s="15" t="s">
        <v>56</v>
      </c>
      <c r="D16" s="16">
        <f>SUM('3.3.1 Kustannukset K1'!E35:E36)</f>
        <v>0</v>
      </c>
      <c r="E16" s="16">
        <f>SUM('3.3.1 Kustannukset K1'!F35:F36)</f>
        <v>0</v>
      </c>
      <c r="F16" s="16">
        <f>SUM('3.3.1 Kustannukset K1'!G35:G36)</f>
        <v>0</v>
      </c>
      <c r="G16" s="16">
        <f>SUM('3.3.1 Kustannukset K1'!H35:H36)</f>
        <v>0</v>
      </c>
      <c r="H16" s="16">
        <f>SUM('3.3.1 Kustannukset K1'!I35:I36)</f>
        <v>0</v>
      </c>
      <c r="I16" s="16">
        <f>SUM('3.3.1 Kustannukset K1'!J35:J36)</f>
        <v>0</v>
      </c>
      <c r="J16" s="16">
        <f>SUM('3.3.1 Kustannukset K1'!K35:K36)</f>
        <v>0</v>
      </c>
      <c r="K16" s="16">
        <f>SUM('3.3.1 Kustannukset K1'!L35:L36)</f>
        <v>0</v>
      </c>
      <c r="L16" s="16">
        <f>SUM('3.3.1 Kustannukset K1'!M35:M36)</f>
        <v>0</v>
      </c>
      <c r="M16" s="16">
        <f>SUM('3.3.1 Kustannukset K1'!N35:N36)</f>
        <v>0</v>
      </c>
      <c r="N16" s="160">
        <f t="shared" si="1"/>
        <v>0</v>
      </c>
    </row>
    <row r="17" spans="1:15" s="61" customFormat="1" x14ac:dyDescent="0.25">
      <c r="A17" s="258"/>
      <c r="B17" s="257"/>
      <c r="C17" s="15" t="s">
        <v>70</v>
      </c>
      <c r="D17" s="16">
        <f>SUM('3.3.1 Kustannukset K1'!E37:E39)</f>
        <v>0</v>
      </c>
      <c r="E17" s="16">
        <f>SUM('3.3.1 Kustannukset K1'!F37:F39)</f>
        <v>0</v>
      </c>
      <c r="F17" s="16">
        <f>SUM('3.3.1 Kustannukset K1'!G37:G39)</f>
        <v>0</v>
      </c>
      <c r="G17" s="16">
        <f>SUM('3.3.1 Kustannukset K1'!H37:H39)</f>
        <v>0</v>
      </c>
      <c r="H17" s="16">
        <f>SUM('3.3.1 Kustannukset K1'!I37:I39)</f>
        <v>0</v>
      </c>
      <c r="I17" s="16">
        <f>SUM('3.3.1 Kustannukset K1'!J37:J39)</f>
        <v>0</v>
      </c>
      <c r="J17" s="16">
        <f>SUM('3.3.1 Kustannukset K1'!K37:K39)</f>
        <v>0</v>
      </c>
      <c r="K17" s="16">
        <f>SUM('3.3.1 Kustannukset K1'!L37:L39)</f>
        <v>0</v>
      </c>
      <c r="L17" s="16">
        <f>SUM('3.3.1 Kustannukset K1'!M37:M39)</f>
        <v>0</v>
      </c>
      <c r="M17" s="16">
        <f>SUM('3.3.1 Kustannukset K1'!N37:N39)</f>
        <v>0</v>
      </c>
      <c r="N17" s="160">
        <f t="shared" si="1"/>
        <v>0</v>
      </c>
    </row>
    <row r="18" spans="1:15" x14ac:dyDescent="0.25">
      <c r="A18" s="258"/>
      <c r="B18" s="259"/>
      <c r="C18" s="15" t="s">
        <v>121</v>
      </c>
      <c r="D18" s="16">
        <f>SUM('3.3.1 Kustannukset K1'!E40:E41)</f>
        <v>0</v>
      </c>
      <c r="E18" s="16">
        <f>SUM('3.3.1 Kustannukset K1'!F40:F41)</f>
        <v>0</v>
      </c>
      <c r="F18" s="16">
        <f>SUM('3.3.1 Kustannukset K1'!G40:G41)</f>
        <v>0</v>
      </c>
      <c r="G18" s="16">
        <f>SUM('3.3.1 Kustannukset K1'!H40:H41)</f>
        <v>0</v>
      </c>
      <c r="H18" s="16">
        <f>SUM('3.3.1 Kustannukset K1'!I40:I41)</f>
        <v>0</v>
      </c>
      <c r="I18" s="16">
        <f>SUM('3.3.1 Kustannukset K1'!J40:J41)</f>
        <v>0</v>
      </c>
      <c r="J18" s="16">
        <f>SUM('3.3.1 Kustannukset K1'!K40:K41)</f>
        <v>0</v>
      </c>
      <c r="K18" s="16">
        <f>SUM('3.3.1 Kustannukset K1'!L40:L41)</f>
        <v>0</v>
      </c>
      <c r="L18" s="16">
        <f>SUM('3.3.1 Kustannukset K1'!M40:M41)</f>
        <v>0</v>
      </c>
      <c r="M18" s="16">
        <f>SUM('3.3.1 Kustannukset K1'!N40:N41)</f>
        <v>0</v>
      </c>
      <c r="N18" s="160">
        <f t="shared" si="1"/>
        <v>0</v>
      </c>
    </row>
    <row r="19" spans="1:15" ht="13" x14ac:dyDescent="0.3">
      <c r="A19" s="258"/>
      <c r="B19" s="55"/>
      <c r="C19" s="79" t="s">
        <v>75</v>
      </c>
      <c r="D19" s="38">
        <f>SUM(D10:D18)</f>
        <v>0</v>
      </c>
      <c r="E19" s="38">
        <f t="shared" ref="E19:M19" si="2">SUM(E10:E18)</f>
        <v>0</v>
      </c>
      <c r="F19" s="38">
        <f t="shared" si="2"/>
        <v>0</v>
      </c>
      <c r="G19" s="38">
        <f t="shared" si="2"/>
        <v>0</v>
      </c>
      <c r="H19" s="38">
        <f t="shared" si="2"/>
        <v>0</v>
      </c>
      <c r="I19" s="38">
        <f t="shared" si="2"/>
        <v>0</v>
      </c>
      <c r="J19" s="38">
        <f t="shared" si="2"/>
        <v>0</v>
      </c>
      <c r="K19" s="38">
        <f t="shared" si="2"/>
        <v>0</v>
      </c>
      <c r="L19" s="38">
        <f t="shared" si="2"/>
        <v>0</v>
      </c>
      <c r="M19" s="38">
        <f t="shared" si="2"/>
        <v>0</v>
      </c>
      <c r="N19" s="160">
        <f t="shared" si="1"/>
        <v>0</v>
      </c>
    </row>
    <row r="20" spans="1:15" x14ac:dyDescent="0.25">
      <c r="A20" s="258"/>
      <c r="B20" s="55"/>
      <c r="C20" s="20" t="s">
        <v>49</v>
      </c>
      <c r="D20" s="39">
        <f>D19/(1+($B$4*(D9-$D$9)))</f>
        <v>0</v>
      </c>
      <c r="E20" s="39">
        <f t="shared" ref="E20:M20" si="3">E19/(1+($B$4*(E9-$D$9)))</f>
        <v>0</v>
      </c>
      <c r="F20" s="39">
        <f t="shared" si="3"/>
        <v>0</v>
      </c>
      <c r="G20" s="39">
        <f t="shared" si="3"/>
        <v>0</v>
      </c>
      <c r="H20" s="39">
        <f t="shared" si="3"/>
        <v>0</v>
      </c>
      <c r="I20" s="39">
        <f t="shared" si="3"/>
        <v>0</v>
      </c>
      <c r="J20" s="39">
        <f t="shared" si="3"/>
        <v>0</v>
      </c>
      <c r="K20" s="39">
        <f t="shared" si="3"/>
        <v>0</v>
      </c>
      <c r="L20" s="39">
        <f t="shared" si="3"/>
        <v>0</v>
      </c>
      <c r="M20" s="39">
        <f t="shared" si="3"/>
        <v>0</v>
      </c>
      <c r="N20" s="60">
        <f>SUM(D20:M20)</f>
        <v>0</v>
      </c>
    </row>
    <row r="21" spans="1:15" ht="13" x14ac:dyDescent="0.3">
      <c r="A21" s="258"/>
      <c r="B21" s="59"/>
      <c r="C21" s="20" t="s">
        <v>43</v>
      </c>
      <c r="D21" s="215">
        <f>D19-'3.2 Nykykulut aikajana'!B27</f>
        <v>0</v>
      </c>
      <c r="E21" s="215">
        <f>E19-'3.2 Nykykulut aikajana'!C27</f>
        <v>0</v>
      </c>
      <c r="F21" s="215">
        <f>F19-'3.2 Nykykulut aikajana'!D27</f>
        <v>0</v>
      </c>
      <c r="G21" s="215">
        <f>G19-'3.2 Nykykulut aikajana'!E27</f>
        <v>0</v>
      </c>
      <c r="H21" s="215">
        <f>H19-'3.2 Nykykulut aikajana'!F27</f>
        <v>0</v>
      </c>
      <c r="I21" s="215">
        <f>I19-'3.2 Nykykulut aikajana'!G27</f>
        <v>0</v>
      </c>
      <c r="J21" s="215">
        <f>J19-'3.2 Nykykulut aikajana'!H27</f>
        <v>0</v>
      </c>
      <c r="K21" s="215">
        <f>K19-'3.2 Nykykulut aikajana'!I27</f>
        <v>0</v>
      </c>
      <c r="L21" s="215">
        <f>L19-'3.2 Nykykulut aikajana'!J27</f>
        <v>0</v>
      </c>
      <c r="M21" s="215">
        <f>M19-'3.2 Nykykulut aikajana'!K27</f>
        <v>0</v>
      </c>
      <c r="N21" s="40">
        <f>SUM(D21:M21)</f>
        <v>0</v>
      </c>
    </row>
    <row r="22" spans="1:15" s="61" customFormat="1" ht="12" customHeight="1" x14ac:dyDescent="0.3">
      <c r="A22" s="58"/>
      <c r="B22" s="59"/>
      <c r="C22" s="55" t="s">
        <v>49</v>
      </c>
      <c r="D22" s="40">
        <f>D21/(1+($B$4*(D9-$D$9)))</f>
        <v>0</v>
      </c>
      <c r="E22" s="40">
        <f t="shared" ref="E22:M22" si="4">E21/(1+($B$4*(E9-$D$9)))</f>
        <v>0</v>
      </c>
      <c r="F22" s="40">
        <f t="shared" si="4"/>
        <v>0</v>
      </c>
      <c r="G22" s="40">
        <f t="shared" si="4"/>
        <v>0</v>
      </c>
      <c r="H22" s="40">
        <f t="shared" si="4"/>
        <v>0</v>
      </c>
      <c r="I22" s="40">
        <f t="shared" si="4"/>
        <v>0</v>
      </c>
      <c r="J22" s="40">
        <f t="shared" si="4"/>
        <v>0</v>
      </c>
      <c r="K22" s="40">
        <f t="shared" si="4"/>
        <v>0</v>
      </c>
      <c r="L22" s="40">
        <f t="shared" si="4"/>
        <v>0</v>
      </c>
      <c r="M22" s="40">
        <f t="shared" si="4"/>
        <v>0</v>
      </c>
      <c r="N22" s="40">
        <f>SUM(D22:M22)</f>
        <v>0</v>
      </c>
    </row>
    <row r="23" spans="1:15" s="10" customFormat="1" ht="13" x14ac:dyDescent="0.3">
      <c r="A23" s="63"/>
      <c r="B23" s="63"/>
      <c r="C23" s="64"/>
      <c r="D23" s="63"/>
      <c r="E23" s="63"/>
      <c r="F23" s="63"/>
      <c r="G23" s="63"/>
      <c r="H23" s="63"/>
      <c r="I23" s="63"/>
      <c r="J23" s="63"/>
      <c r="K23" s="63"/>
      <c r="L23" s="63"/>
      <c r="M23" s="63"/>
      <c r="N23" s="56"/>
    </row>
    <row r="24" spans="1:15" ht="14.5" x14ac:dyDescent="0.35">
      <c r="A24" s="254" t="s">
        <v>166</v>
      </c>
      <c r="B24" s="17"/>
      <c r="C24" s="80" t="s">
        <v>76</v>
      </c>
      <c r="D24" s="14">
        <f>D9</f>
        <v>2018</v>
      </c>
      <c r="E24" s="14">
        <f t="shared" ref="E24:M24" si="5">E9</f>
        <v>2019</v>
      </c>
      <c r="F24" s="14">
        <f t="shared" si="5"/>
        <v>2020</v>
      </c>
      <c r="G24" s="14">
        <f t="shared" si="5"/>
        <v>2021</v>
      </c>
      <c r="H24" s="14">
        <f t="shared" si="5"/>
        <v>2022</v>
      </c>
      <c r="I24" s="14">
        <f t="shared" si="5"/>
        <v>2023</v>
      </c>
      <c r="J24" s="14">
        <f t="shared" si="5"/>
        <v>2024</v>
      </c>
      <c r="K24" s="14">
        <f t="shared" si="5"/>
        <v>2025</v>
      </c>
      <c r="L24" s="14">
        <f t="shared" si="5"/>
        <v>2026</v>
      </c>
      <c r="M24" s="14">
        <f t="shared" si="5"/>
        <v>2027</v>
      </c>
      <c r="N24" s="14" t="s">
        <v>5</v>
      </c>
      <c r="O24" s="69"/>
    </row>
    <row r="25" spans="1:15" x14ac:dyDescent="0.25">
      <c r="A25" s="255"/>
      <c r="B25" s="256" t="s">
        <v>91</v>
      </c>
      <c r="C25" s="15" t="s">
        <v>73</v>
      </c>
      <c r="D25" s="160">
        <f>SUM('3.3.2 Kustannukset K2'!E8:E20)</f>
        <v>0</v>
      </c>
      <c r="E25" s="160">
        <f>SUM('3.3.2 Kustannukset K2'!F8:F20)</f>
        <v>0</v>
      </c>
      <c r="F25" s="160">
        <f>SUM('3.3.2 Kustannukset K2'!G8:G20)</f>
        <v>0</v>
      </c>
      <c r="G25" s="160">
        <f>SUM('3.3.2 Kustannukset K2'!H8:H20)</f>
        <v>0</v>
      </c>
      <c r="H25" s="160">
        <f>SUM('3.3.2 Kustannukset K2'!I8:I20)</f>
        <v>0</v>
      </c>
      <c r="I25" s="160">
        <f>SUM('3.3.2 Kustannukset K2'!J8:J20)</f>
        <v>0</v>
      </c>
      <c r="J25" s="160">
        <f>SUM('3.3.2 Kustannukset K2'!K8:K20)</f>
        <v>0</v>
      </c>
      <c r="K25" s="160">
        <f>SUM('3.3.2 Kustannukset K2'!L8:L20)</f>
        <v>0</v>
      </c>
      <c r="L25" s="160">
        <f>SUM('3.3.2 Kustannukset K2'!M8:M20)</f>
        <v>0</v>
      </c>
      <c r="M25" s="160">
        <f>SUM('3.3.2 Kustannukset K2'!N8:N20)</f>
        <v>0</v>
      </c>
      <c r="N25" s="160">
        <f t="shared" ref="N25:N34" si="6">SUM(D25:M25)</f>
        <v>0</v>
      </c>
      <c r="O25" s="61"/>
    </row>
    <row r="26" spans="1:15" x14ac:dyDescent="0.25">
      <c r="A26" s="255"/>
      <c r="B26" s="257"/>
      <c r="C26" s="15" t="s">
        <v>112</v>
      </c>
      <c r="D26" s="16">
        <f>SUM('3.3.2 Kustannukset K2'!E21:E24)</f>
        <v>0</v>
      </c>
      <c r="E26" s="16">
        <f>SUM('3.3.2 Kustannukset K2'!F21:F24)</f>
        <v>0</v>
      </c>
      <c r="F26" s="16">
        <f>SUM('3.3.2 Kustannukset K2'!G21:G24)</f>
        <v>0</v>
      </c>
      <c r="G26" s="16">
        <f>SUM('3.3.2 Kustannukset K2'!H21:H24)</f>
        <v>0</v>
      </c>
      <c r="H26" s="16">
        <f>SUM('3.3.2 Kustannukset K2'!I21:I24)</f>
        <v>0</v>
      </c>
      <c r="I26" s="16">
        <f>SUM('3.3.2 Kustannukset K2'!J21:J24)</f>
        <v>0</v>
      </c>
      <c r="J26" s="16">
        <f>SUM('3.3.2 Kustannukset K2'!K21:K24)</f>
        <v>0</v>
      </c>
      <c r="K26" s="16">
        <f>SUM('3.3.2 Kustannukset K2'!L21:L24)</f>
        <v>0</v>
      </c>
      <c r="L26" s="16">
        <f>SUM('3.3.2 Kustannukset K2'!M21:M24)</f>
        <v>0</v>
      </c>
      <c r="M26" s="16">
        <f>SUM('3.3.2 Kustannukset K2'!N21:N24)</f>
        <v>0</v>
      </c>
      <c r="N26" s="160">
        <f t="shared" si="6"/>
        <v>0</v>
      </c>
      <c r="O26" s="61"/>
    </row>
    <row r="27" spans="1:15" x14ac:dyDescent="0.25">
      <c r="A27" s="258">
        <f>'3.1 Järjestelmien nykykulut'!$B$21</f>
        <v>0</v>
      </c>
      <c r="B27" s="257"/>
      <c r="C27" s="15" t="s">
        <v>72</v>
      </c>
      <c r="D27" s="16">
        <f>SUM('3.3.2 Kustannukset K2'!E25:E27)</f>
        <v>0</v>
      </c>
      <c r="E27" s="16">
        <f>SUM('3.3.2 Kustannukset K2'!F25:F27)</f>
        <v>0</v>
      </c>
      <c r="F27" s="16">
        <f>SUM('3.3.2 Kustannukset K2'!G25:G27)</f>
        <v>0</v>
      </c>
      <c r="G27" s="16">
        <f>SUM('3.3.2 Kustannukset K2'!H25:H27)</f>
        <v>0</v>
      </c>
      <c r="H27" s="16">
        <f>SUM('3.3.2 Kustannukset K2'!I25:I27)</f>
        <v>0</v>
      </c>
      <c r="I27" s="16">
        <f>SUM('3.3.2 Kustannukset K2'!J25:J27)</f>
        <v>0</v>
      </c>
      <c r="J27" s="16">
        <f>SUM('3.3.2 Kustannukset K2'!K25:K27)</f>
        <v>0</v>
      </c>
      <c r="K27" s="16">
        <f>SUM('3.3.2 Kustannukset K2'!L25:L27)</f>
        <v>0</v>
      </c>
      <c r="L27" s="16">
        <f>SUM('3.3.2 Kustannukset K2'!M25:M27)</f>
        <v>0</v>
      </c>
      <c r="M27" s="16">
        <f>SUM('3.3.2 Kustannukset K2'!N25:N27)</f>
        <v>0</v>
      </c>
      <c r="N27" s="160">
        <f t="shared" si="6"/>
        <v>0</v>
      </c>
      <c r="O27" s="61"/>
    </row>
    <row r="28" spans="1:15" x14ac:dyDescent="0.25">
      <c r="A28" s="258"/>
      <c r="B28" s="257"/>
      <c r="C28" s="15" t="s">
        <v>103</v>
      </c>
      <c r="D28" s="16">
        <f>SUM('3.3.2 Kustannukset K2'!E28:E28)</f>
        <v>0</v>
      </c>
      <c r="E28" s="16">
        <f>SUM('3.3.2 Kustannukset K2'!F28:F28)</f>
        <v>0</v>
      </c>
      <c r="F28" s="16">
        <f>SUM('3.3.2 Kustannukset K2'!G28:G28)</f>
        <v>0</v>
      </c>
      <c r="G28" s="16">
        <f>SUM('3.3.2 Kustannukset K2'!H28:H28)</f>
        <v>0</v>
      </c>
      <c r="H28" s="16">
        <f>SUM('3.3.2 Kustannukset K2'!I28:I28)</f>
        <v>0</v>
      </c>
      <c r="I28" s="16">
        <f>SUM('3.3.2 Kustannukset K2'!J28:J28)</f>
        <v>0</v>
      </c>
      <c r="J28" s="16">
        <f>SUM('3.3.2 Kustannukset K2'!K28:K28)</f>
        <v>0</v>
      </c>
      <c r="K28" s="16">
        <f>SUM('3.3.2 Kustannukset K2'!L28:L28)</f>
        <v>0</v>
      </c>
      <c r="L28" s="16">
        <f>SUM('3.3.2 Kustannukset K2'!M28:M28)</f>
        <v>0</v>
      </c>
      <c r="M28" s="16">
        <f>SUM('3.3.2 Kustannukset K2'!N28:N28)</f>
        <v>0</v>
      </c>
      <c r="N28" s="160">
        <f t="shared" si="6"/>
        <v>0</v>
      </c>
      <c r="O28" s="61"/>
    </row>
    <row r="29" spans="1:15" x14ac:dyDescent="0.25">
      <c r="A29" s="258"/>
      <c r="B29" s="256" t="s">
        <v>6</v>
      </c>
      <c r="C29" s="15" t="s">
        <v>71</v>
      </c>
      <c r="D29" s="16">
        <f>SUM('3.3.2 Kustannukset K2'!E29:E31)</f>
        <v>0</v>
      </c>
      <c r="E29" s="16">
        <f>SUM('3.3.2 Kustannukset K2'!F29:F31)</f>
        <v>0</v>
      </c>
      <c r="F29" s="16">
        <f>SUM('3.3.2 Kustannukset K2'!G29:G31)</f>
        <v>0</v>
      </c>
      <c r="G29" s="16">
        <f>SUM('3.3.2 Kustannukset K2'!H29:H31)</f>
        <v>0</v>
      </c>
      <c r="H29" s="16">
        <f>SUM('3.3.2 Kustannukset K2'!I29:I31)</f>
        <v>0</v>
      </c>
      <c r="I29" s="16">
        <f>SUM('3.3.2 Kustannukset K2'!J29:J31)</f>
        <v>0</v>
      </c>
      <c r="J29" s="16">
        <f>SUM('3.3.2 Kustannukset K2'!K29:K31)</f>
        <v>0</v>
      </c>
      <c r="K29" s="16">
        <f>SUM('3.3.2 Kustannukset K2'!L29:L31)</f>
        <v>0</v>
      </c>
      <c r="L29" s="16">
        <f>SUM('3.3.2 Kustannukset K2'!M29:M31)</f>
        <v>0</v>
      </c>
      <c r="M29" s="16">
        <f>SUM('3.3.2 Kustannukset K2'!N29:N31)</f>
        <v>0</v>
      </c>
      <c r="N29" s="160">
        <f t="shared" si="6"/>
        <v>0</v>
      </c>
      <c r="O29" s="61"/>
    </row>
    <row r="30" spans="1:15" x14ac:dyDescent="0.25">
      <c r="A30" s="258"/>
      <c r="B30" s="257"/>
      <c r="C30" s="15" t="s">
        <v>74</v>
      </c>
      <c r="D30" s="16">
        <f>SUM('3.3.2 Kustannukset K2'!E32:E34)</f>
        <v>0</v>
      </c>
      <c r="E30" s="16">
        <f>SUM('3.3.2 Kustannukset K2'!F32:F34)</f>
        <v>0</v>
      </c>
      <c r="F30" s="16">
        <f>SUM('3.3.2 Kustannukset K2'!G32:G34)</f>
        <v>0</v>
      </c>
      <c r="G30" s="16">
        <f>SUM('3.3.2 Kustannukset K2'!H32:H34)</f>
        <v>0</v>
      </c>
      <c r="H30" s="16">
        <f>SUM('3.3.2 Kustannukset K2'!I32:I34)</f>
        <v>0</v>
      </c>
      <c r="I30" s="16">
        <f>SUM('3.3.2 Kustannukset K2'!J32:J34)</f>
        <v>0</v>
      </c>
      <c r="J30" s="16">
        <f>SUM('3.3.2 Kustannukset K2'!K32:K34)</f>
        <v>0</v>
      </c>
      <c r="K30" s="16">
        <f>SUM('3.3.2 Kustannukset K2'!L32:L34)</f>
        <v>0</v>
      </c>
      <c r="L30" s="16">
        <f>SUM('3.3.2 Kustannukset K2'!M32:M34)</f>
        <v>0</v>
      </c>
      <c r="M30" s="16">
        <f>SUM('3.3.2 Kustannukset K2'!N32:N34)</f>
        <v>0</v>
      </c>
      <c r="N30" s="160">
        <f t="shared" si="6"/>
        <v>0</v>
      </c>
      <c r="O30" s="61"/>
    </row>
    <row r="31" spans="1:15" x14ac:dyDescent="0.25">
      <c r="A31" s="258"/>
      <c r="B31" s="257"/>
      <c r="C31" s="15" t="s">
        <v>56</v>
      </c>
      <c r="D31" s="16">
        <f>SUM('3.3.2 Kustannukset K2'!E35:E36)</f>
        <v>0</v>
      </c>
      <c r="E31" s="16">
        <f>SUM('3.3.2 Kustannukset K2'!F35:F36)</f>
        <v>0</v>
      </c>
      <c r="F31" s="16">
        <f>SUM('3.3.2 Kustannukset K2'!G35:G36)</f>
        <v>0</v>
      </c>
      <c r="G31" s="16">
        <f>SUM('3.3.2 Kustannukset K2'!H35:H36)</f>
        <v>0</v>
      </c>
      <c r="H31" s="16">
        <f>SUM('3.3.2 Kustannukset K2'!I35:I36)</f>
        <v>0</v>
      </c>
      <c r="I31" s="16">
        <f>SUM('3.3.2 Kustannukset K2'!J35:J36)</f>
        <v>0</v>
      </c>
      <c r="J31" s="16">
        <f>SUM('3.3.2 Kustannukset K2'!K35:K36)</f>
        <v>0</v>
      </c>
      <c r="K31" s="16">
        <f>SUM('3.3.2 Kustannukset K2'!L35:L36)</f>
        <v>0</v>
      </c>
      <c r="L31" s="16">
        <f>SUM('3.3.2 Kustannukset K2'!M35:M36)</f>
        <v>0</v>
      </c>
      <c r="M31" s="16">
        <f>SUM('3.3.2 Kustannukset K2'!N35:N36)</f>
        <v>0</v>
      </c>
      <c r="N31" s="160">
        <f t="shared" si="6"/>
        <v>0</v>
      </c>
      <c r="O31" s="61"/>
    </row>
    <row r="32" spans="1:15" x14ac:dyDescent="0.25">
      <c r="A32" s="258"/>
      <c r="B32" s="257"/>
      <c r="C32" s="15" t="s">
        <v>70</v>
      </c>
      <c r="D32" s="16">
        <f>SUM('3.3.2 Kustannukset K2'!E37:E39)</f>
        <v>0</v>
      </c>
      <c r="E32" s="16">
        <f>SUM('3.3.2 Kustannukset K2'!F37:F39)</f>
        <v>0</v>
      </c>
      <c r="F32" s="16">
        <f>SUM('3.3.2 Kustannukset K2'!G37:G39)</f>
        <v>0</v>
      </c>
      <c r="G32" s="16">
        <f>SUM('3.3.2 Kustannukset K2'!H37:H39)</f>
        <v>0</v>
      </c>
      <c r="H32" s="16">
        <f>SUM('3.3.2 Kustannukset K2'!I37:I39)</f>
        <v>0</v>
      </c>
      <c r="I32" s="16">
        <f>SUM('3.3.2 Kustannukset K2'!J37:J39)</f>
        <v>0</v>
      </c>
      <c r="J32" s="16">
        <f>SUM('3.3.2 Kustannukset K2'!K37:K39)</f>
        <v>0</v>
      </c>
      <c r="K32" s="16">
        <f>SUM('3.3.2 Kustannukset K2'!L37:L39)</f>
        <v>0</v>
      </c>
      <c r="L32" s="16">
        <f>SUM('3.3.2 Kustannukset K2'!M37:M39)</f>
        <v>0</v>
      </c>
      <c r="M32" s="16">
        <f>SUM('3.3.2 Kustannukset K2'!N37:N39)</f>
        <v>0</v>
      </c>
      <c r="N32" s="160">
        <f t="shared" si="6"/>
        <v>0</v>
      </c>
      <c r="O32" s="61"/>
    </row>
    <row r="33" spans="1:15" x14ac:dyDescent="0.25">
      <c r="A33" s="258"/>
      <c r="B33" s="259"/>
      <c r="C33" s="15" t="s">
        <v>121</v>
      </c>
      <c r="D33" s="16">
        <f>SUM('3.3.2 Kustannukset K2'!E40:E41)</f>
        <v>0</v>
      </c>
      <c r="E33" s="16">
        <f>SUM('3.3.2 Kustannukset K2'!F40:F41)</f>
        <v>0</v>
      </c>
      <c r="F33" s="16">
        <f>SUM('3.3.2 Kustannukset K2'!G40:G41)</f>
        <v>0</v>
      </c>
      <c r="G33" s="16">
        <f>SUM('3.3.2 Kustannukset K2'!H40:H41)</f>
        <v>0</v>
      </c>
      <c r="H33" s="16">
        <f>SUM('3.3.2 Kustannukset K2'!I40:I41)</f>
        <v>0</v>
      </c>
      <c r="I33" s="16">
        <f>SUM('3.3.2 Kustannukset K2'!J40:J41)</f>
        <v>0</v>
      </c>
      <c r="J33" s="16">
        <f>SUM('3.3.2 Kustannukset K2'!K40:K41)</f>
        <v>0</v>
      </c>
      <c r="K33" s="16">
        <f>SUM('3.3.2 Kustannukset K2'!L40:L41)</f>
        <v>0</v>
      </c>
      <c r="L33" s="16">
        <f>SUM('3.3.2 Kustannukset K2'!M40:M41)</f>
        <v>0</v>
      </c>
      <c r="M33" s="16">
        <f>SUM('3.3.2 Kustannukset K2'!N40:N41)</f>
        <v>0</v>
      </c>
      <c r="N33" s="160">
        <f t="shared" si="6"/>
        <v>0</v>
      </c>
      <c r="O33" s="61"/>
    </row>
    <row r="34" spans="1:15" ht="13" x14ac:dyDescent="0.3">
      <c r="A34" s="258"/>
      <c r="B34" s="55"/>
      <c r="C34" s="79" t="s">
        <v>75</v>
      </c>
      <c r="D34" s="38">
        <f>SUM(D25:D33)</f>
        <v>0</v>
      </c>
      <c r="E34" s="38">
        <f t="shared" ref="E34:M34" si="7">SUM(E25:E33)</f>
        <v>0</v>
      </c>
      <c r="F34" s="38">
        <f t="shared" si="7"/>
        <v>0</v>
      </c>
      <c r="G34" s="38">
        <f t="shared" si="7"/>
        <v>0</v>
      </c>
      <c r="H34" s="38">
        <f t="shared" si="7"/>
        <v>0</v>
      </c>
      <c r="I34" s="38">
        <f t="shared" si="7"/>
        <v>0</v>
      </c>
      <c r="J34" s="38">
        <f t="shared" si="7"/>
        <v>0</v>
      </c>
      <c r="K34" s="38">
        <f t="shared" si="7"/>
        <v>0</v>
      </c>
      <c r="L34" s="38">
        <f t="shared" si="7"/>
        <v>0</v>
      </c>
      <c r="M34" s="38">
        <f t="shared" si="7"/>
        <v>0</v>
      </c>
      <c r="N34" s="160">
        <f t="shared" si="6"/>
        <v>0</v>
      </c>
      <c r="O34" s="61"/>
    </row>
    <row r="35" spans="1:15" x14ac:dyDescent="0.25">
      <c r="A35" s="258"/>
      <c r="B35" s="55"/>
      <c r="C35" s="20" t="s">
        <v>49</v>
      </c>
      <c r="D35" s="39">
        <f>D34/(1+($B$4*(D24-$D$9)))</f>
        <v>0</v>
      </c>
      <c r="E35" s="39">
        <f t="shared" ref="E35:M35" si="8">E34/(1+($B$4*(E24-$D$9)))</f>
        <v>0</v>
      </c>
      <c r="F35" s="39">
        <f t="shared" si="8"/>
        <v>0</v>
      </c>
      <c r="G35" s="39">
        <f t="shared" si="8"/>
        <v>0</v>
      </c>
      <c r="H35" s="39">
        <f t="shared" si="8"/>
        <v>0</v>
      </c>
      <c r="I35" s="39">
        <f t="shared" si="8"/>
        <v>0</v>
      </c>
      <c r="J35" s="39">
        <f t="shared" si="8"/>
        <v>0</v>
      </c>
      <c r="K35" s="39">
        <f t="shared" si="8"/>
        <v>0</v>
      </c>
      <c r="L35" s="39">
        <f t="shared" si="8"/>
        <v>0</v>
      </c>
      <c r="M35" s="39">
        <f t="shared" si="8"/>
        <v>0</v>
      </c>
      <c r="N35" s="60">
        <f>SUM(D35:M35)</f>
        <v>0</v>
      </c>
      <c r="O35" s="61"/>
    </row>
    <row r="36" spans="1:15" ht="13" x14ac:dyDescent="0.3">
      <c r="A36" s="258"/>
      <c r="B36" s="59"/>
      <c r="C36" s="20" t="s">
        <v>43</v>
      </c>
      <c r="D36" s="215">
        <f>D34-'3.2 Nykykulut aikajana'!B39</f>
        <v>0</v>
      </c>
      <c r="E36" s="215">
        <f>E34-'3.2 Nykykulut aikajana'!C39</f>
        <v>0</v>
      </c>
      <c r="F36" s="215">
        <f>F34-'3.2 Nykykulut aikajana'!D39</f>
        <v>0</v>
      </c>
      <c r="G36" s="215">
        <f>G34-'3.2 Nykykulut aikajana'!E39</f>
        <v>0</v>
      </c>
      <c r="H36" s="215">
        <f>H34-'3.2 Nykykulut aikajana'!F39</f>
        <v>0</v>
      </c>
      <c r="I36" s="215">
        <f>I34-'3.2 Nykykulut aikajana'!G39</f>
        <v>0</v>
      </c>
      <c r="J36" s="215">
        <f>J34-'3.2 Nykykulut aikajana'!H39</f>
        <v>0</v>
      </c>
      <c r="K36" s="215">
        <f>K34-'3.2 Nykykulut aikajana'!I39</f>
        <v>0</v>
      </c>
      <c r="L36" s="215">
        <f>L34-'3.2 Nykykulut aikajana'!J39</f>
        <v>0</v>
      </c>
      <c r="M36" s="215">
        <f>M34-'3.2 Nykykulut aikajana'!K39</f>
        <v>0</v>
      </c>
      <c r="N36" s="40">
        <f>SUM(D36:M36)</f>
        <v>0</v>
      </c>
      <c r="O36" s="61"/>
    </row>
    <row r="37" spans="1:15" ht="13" x14ac:dyDescent="0.3">
      <c r="A37" s="58"/>
      <c r="B37" s="59"/>
      <c r="C37" s="55" t="s">
        <v>49</v>
      </c>
      <c r="D37" s="40">
        <f>D36/(1+($B$4*(D24-$D$9)))</f>
        <v>0</v>
      </c>
      <c r="E37" s="40">
        <f t="shared" ref="E37:M37" si="9">E36/(1+($B$4*(E24-$D$9)))</f>
        <v>0</v>
      </c>
      <c r="F37" s="40">
        <f t="shared" si="9"/>
        <v>0</v>
      </c>
      <c r="G37" s="40">
        <f t="shared" si="9"/>
        <v>0</v>
      </c>
      <c r="H37" s="40">
        <f t="shared" si="9"/>
        <v>0</v>
      </c>
      <c r="I37" s="40">
        <f t="shared" si="9"/>
        <v>0</v>
      </c>
      <c r="J37" s="40">
        <f t="shared" si="9"/>
        <v>0</v>
      </c>
      <c r="K37" s="40">
        <f t="shared" si="9"/>
        <v>0</v>
      </c>
      <c r="L37" s="40">
        <f t="shared" si="9"/>
        <v>0</v>
      </c>
      <c r="M37" s="40">
        <f t="shared" si="9"/>
        <v>0</v>
      </c>
      <c r="N37" s="40">
        <f>SUM(D37:M37)</f>
        <v>0</v>
      </c>
      <c r="O37" s="61"/>
    </row>
    <row r="38" spans="1:15" ht="13" x14ac:dyDescent="0.3">
      <c r="A38" s="63"/>
      <c r="B38" s="63"/>
      <c r="C38" s="64"/>
      <c r="D38" s="63"/>
      <c r="E38" s="63"/>
      <c r="F38" s="63"/>
      <c r="G38" s="63"/>
      <c r="H38" s="63"/>
      <c r="I38" s="63"/>
      <c r="J38" s="63"/>
      <c r="K38" s="63"/>
      <c r="L38" s="63"/>
      <c r="M38" s="63"/>
      <c r="N38" s="56"/>
      <c r="O38" s="10"/>
    </row>
    <row r="39" spans="1:15" ht="14.5" x14ac:dyDescent="0.35">
      <c r="A39" s="254" t="s">
        <v>167</v>
      </c>
      <c r="B39" s="17"/>
      <c r="C39" s="80" t="s">
        <v>76</v>
      </c>
      <c r="D39" s="14">
        <f>D24</f>
        <v>2018</v>
      </c>
      <c r="E39" s="14">
        <f t="shared" ref="E39:M39" si="10">E24</f>
        <v>2019</v>
      </c>
      <c r="F39" s="14">
        <f t="shared" si="10"/>
        <v>2020</v>
      </c>
      <c r="G39" s="14">
        <f t="shared" si="10"/>
        <v>2021</v>
      </c>
      <c r="H39" s="14">
        <f t="shared" si="10"/>
        <v>2022</v>
      </c>
      <c r="I39" s="14">
        <f t="shared" si="10"/>
        <v>2023</v>
      </c>
      <c r="J39" s="14">
        <f t="shared" si="10"/>
        <v>2024</v>
      </c>
      <c r="K39" s="14">
        <f t="shared" si="10"/>
        <v>2025</v>
      </c>
      <c r="L39" s="14">
        <f t="shared" si="10"/>
        <v>2026</v>
      </c>
      <c r="M39" s="14">
        <f t="shared" si="10"/>
        <v>2027</v>
      </c>
      <c r="N39" s="14" t="s">
        <v>5</v>
      </c>
      <c r="O39" s="69"/>
    </row>
    <row r="40" spans="1:15" x14ac:dyDescent="0.25">
      <c r="A40" s="255"/>
      <c r="B40" s="256" t="s">
        <v>91</v>
      </c>
      <c r="C40" s="15" t="s">
        <v>73</v>
      </c>
      <c r="D40" s="160">
        <f>SUM('3.3.3 Kustannukset K3'!E8:E20)</f>
        <v>0</v>
      </c>
      <c r="E40" s="160">
        <f>SUM('3.3.3 Kustannukset K3'!F8:F20)</f>
        <v>0</v>
      </c>
      <c r="F40" s="160">
        <f>SUM('3.3.3 Kustannukset K3'!G8:G20)</f>
        <v>0</v>
      </c>
      <c r="G40" s="160">
        <f>SUM('3.3.3 Kustannukset K3'!H8:H20)</f>
        <v>0</v>
      </c>
      <c r="H40" s="160">
        <f>SUM('3.3.3 Kustannukset K3'!I8:I20)</f>
        <v>0</v>
      </c>
      <c r="I40" s="160">
        <f>SUM('3.3.3 Kustannukset K3'!J8:J20)</f>
        <v>0</v>
      </c>
      <c r="J40" s="160">
        <f>SUM('3.3.3 Kustannukset K3'!K8:K20)</f>
        <v>0</v>
      </c>
      <c r="K40" s="160">
        <f>SUM('3.3.3 Kustannukset K3'!L8:L20)</f>
        <v>0</v>
      </c>
      <c r="L40" s="160">
        <f>SUM('3.3.3 Kustannukset K3'!M8:M20)</f>
        <v>0</v>
      </c>
      <c r="M40" s="160">
        <f>SUM('3.3.3 Kustannukset K3'!N8:N20)</f>
        <v>0</v>
      </c>
      <c r="N40" s="160">
        <f t="shared" ref="N40:N49" si="11">SUM(D40:M40)</f>
        <v>0</v>
      </c>
      <c r="O40" s="61"/>
    </row>
    <row r="41" spans="1:15" x14ac:dyDescent="0.25">
      <c r="A41" s="255"/>
      <c r="B41" s="257"/>
      <c r="C41" s="15" t="s">
        <v>112</v>
      </c>
      <c r="D41" s="16">
        <f>SUM('3.3.3 Kustannukset K3'!E21:E24)</f>
        <v>0</v>
      </c>
      <c r="E41" s="16">
        <f>SUM('3.3.3 Kustannukset K3'!F21:F24)</f>
        <v>0</v>
      </c>
      <c r="F41" s="16">
        <f>SUM('3.3.3 Kustannukset K3'!G21:G24)</f>
        <v>0</v>
      </c>
      <c r="G41" s="16">
        <f>SUM('3.3.3 Kustannukset K3'!H21:H24)</f>
        <v>0</v>
      </c>
      <c r="H41" s="16">
        <f>SUM('3.3.3 Kustannukset K3'!I21:I24)</f>
        <v>0</v>
      </c>
      <c r="I41" s="16">
        <f>SUM('3.3.3 Kustannukset K3'!J21:J24)</f>
        <v>0</v>
      </c>
      <c r="J41" s="16">
        <f>SUM('3.3.3 Kustannukset K3'!K21:K24)</f>
        <v>0</v>
      </c>
      <c r="K41" s="16">
        <f>SUM('3.3.3 Kustannukset K3'!L21:L24)</f>
        <v>0</v>
      </c>
      <c r="L41" s="16">
        <f>SUM('3.3.3 Kustannukset K3'!M21:M24)</f>
        <v>0</v>
      </c>
      <c r="M41" s="16">
        <f>SUM('3.3.3 Kustannukset K3'!N21:N24)</f>
        <v>0</v>
      </c>
      <c r="N41" s="160">
        <f t="shared" si="11"/>
        <v>0</v>
      </c>
      <c r="O41" s="61"/>
    </row>
    <row r="42" spans="1:15" x14ac:dyDescent="0.25">
      <c r="A42" s="258">
        <f>'3.1 Järjestelmien nykykulut'!$B$37</f>
        <v>0</v>
      </c>
      <c r="B42" s="257"/>
      <c r="C42" s="15" t="s">
        <v>72</v>
      </c>
      <c r="D42" s="16">
        <f>SUM('3.3.3 Kustannukset K3'!E25:E27)</f>
        <v>0</v>
      </c>
      <c r="E42" s="16">
        <f>SUM('3.3.3 Kustannukset K3'!F25:F27)</f>
        <v>0</v>
      </c>
      <c r="F42" s="16">
        <f>SUM('3.3.3 Kustannukset K3'!G25:G27)</f>
        <v>0</v>
      </c>
      <c r="G42" s="16">
        <f>SUM('3.3.3 Kustannukset K3'!H25:H27)</f>
        <v>0</v>
      </c>
      <c r="H42" s="16">
        <f>SUM('3.3.3 Kustannukset K3'!I25:I27)</f>
        <v>0</v>
      </c>
      <c r="I42" s="16">
        <f>SUM('3.3.3 Kustannukset K3'!J25:J27)</f>
        <v>0</v>
      </c>
      <c r="J42" s="16">
        <f>SUM('3.3.3 Kustannukset K3'!K25:K27)</f>
        <v>0</v>
      </c>
      <c r="K42" s="16">
        <f>SUM('3.3.3 Kustannukset K3'!L25:L27)</f>
        <v>0</v>
      </c>
      <c r="L42" s="16">
        <f>SUM('3.3.3 Kustannukset K3'!M25:M27)</f>
        <v>0</v>
      </c>
      <c r="M42" s="16">
        <f>SUM('3.3.3 Kustannukset K3'!N25:N27)</f>
        <v>0</v>
      </c>
      <c r="N42" s="160">
        <f t="shared" si="11"/>
        <v>0</v>
      </c>
      <c r="O42" s="61"/>
    </row>
    <row r="43" spans="1:15" x14ac:dyDescent="0.25">
      <c r="A43" s="258"/>
      <c r="B43" s="257"/>
      <c r="C43" s="15" t="s">
        <v>103</v>
      </c>
      <c r="D43" s="16">
        <f>SUM('3.3.3 Kustannukset K3'!E28:E28)</f>
        <v>0</v>
      </c>
      <c r="E43" s="16">
        <f>SUM('3.3.3 Kustannukset K3'!F28:F28)</f>
        <v>0</v>
      </c>
      <c r="F43" s="16">
        <f>SUM('3.3.3 Kustannukset K3'!G28:G28)</f>
        <v>0</v>
      </c>
      <c r="G43" s="16">
        <f>SUM('3.3.3 Kustannukset K3'!H28:H28)</f>
        <v>0</v>
      </c>
      <c r="H43" s="16">
        <f>SUM('3.3.3 Kustannukset K3'!I28:I28)</f>
        <v>0</v>
      </c>
      <c r="I43" s="16">
        <f>SUM('3.3.3 Kustannukset K3'!J28:J28)</f>
        <v>0</v>
      </c>
      <c r="J43" s="16">
        <f>SUM('3.3.3 Kustannukset K3'!K28:K28)</f>
        <v>0</v>
      </c>
      <c r="K43" s="16">
        <f>SUM('3.3.3 Kustannukset K3'!L28:L28)</f>
        <v>0</v>
      </c>
      <c r="L43" s="16">
        <f>SUM('3.3.3 Kustannukset K3'!M28:M28)</f>
        <v>0</v>
      </c>
      <c r="M43" s="16">
        <f>SUM('3.3.3 Kustannukset K3'!N28:N28)</f>
        <v>0</v>
      </c>
      <c r="N43" s="160">
        <f t="shared" si="11"/>
        <v>0</v>
      </c>
      <c r="O43" s="61"/>
    </row>
    <row r="44" spans="1:15" x14ac:dyDescent="0.25">
      <c r="A44" s="258"/>
      <c r="B44" s="256" t="s">
        <v>6</v>
      </c>
      <c r="C44" s="15" t="s">
        <v>71</v>
      </c>
      <c r="D44" s="16">
        <f>SUM('3.3.3 Kustannukset K3'!E29:E31)</f>
        <v>0</v>
      </c>
      <c r="E44" s="16">
        <f>SUM('3.3.3 Kustannukset K3'!F29:F31)</f>
        <v>0</v>
      </c>
      <c r="F44" s="16">
        <f>SUM('3.3.3 Kustannukset K3'!G29:G31)</f>
        <v>0</v>
      </c>
      <c r="G44" s="16">
        <f>SUM('3.3.3 Kustannukset K3'!H29:H31)</f>
        <v>0</v>
      </c>
      <c r="H44" s="16">
        <f>SUM('3.3.3 Kustannukset K3'!I29:I31)</f>
        <v>0</v>
      </c>
      <c r="I44" s="16">
        <f>SUM('3.3.3 Kustannukset K3'!J29:J31)</f>
        <v>0</v>
      </c>
      <c r="J44" s="16">
        <f>SUM('3.3.3 Kustannukset K3'!K29:K31)</f>
        <v>0</v>
      </c>
      <c r="K44" s="16">
        <f>SUM('3.3.3 Kustannukset K3'!L29:L31)</f>
        <v>0</v>
      </c>
      <c r="L44" s="16">
        <f>SUM('3.3.3 Kustannukset K3'!M29:M31)</f>
        <v>0</v>
      </c>
      <c r="M44" s="16">
        <f>SUM('3.3.3 Kustannukset K3'!N29:N31)</f>
        <v>0</v>
      </c>
      <c r="N44" s="160">
        <f t="shared" si="11"/>
        <v>0</v>
      </c>
      <c r="O44" s="61"/>
    </row>
    <row r="45" spans="1:15" x14ac:dyDescent="0.25">
      <c r="A45" s="258"/>
      <c r="B45" s="257"/>
      <c r="C45" s="15" t="s">
        <v>74</v>
      </c>
      <c r="D45" s="16">
        <f>SUM('3.3.3 Kustannukset K3'!E32:E34)</f>
        <v>0</v>
      </c>
      <c r="E45" s="16">
        <f>SUM('3.3.3 Kustannukset K3'!F32:F34)</f>
        <v>0</v>
      </c>
      <c r="F45" s="16">
        <f>SUM('3.3.3 Kustannukset K3'!G32:G34)</f>
        <v>0</v>
      </c>
      <c r="G45" s="16">
        <f>SUM('3.3.3 Kustannukset K3'!H32:H34)</f>
        <v>0</v>
      </c>
      <c r="H45" s="16">
        <f>SUM('3.3.3 Kustannukset K3'!I32:I34)</f>
        <v>0</v>
      </c>
      <c r="I45" s="16">
        <f>SUM('3.3.3 Kustannukset K3'!J32:J34)</f>
        <v>0</v>
      </c>
      <c r="J45" s="16">
        <f>SUM('3.3.3 Kustannukset K3'!K32:K34)</f>
        <v>0</v>
      </c>
      <c r="K45" s="16">
        <f>SUM('3.3.3 Kustannukset K3'!L32:L34)</f>
        <v>0</v>
      </c>
      <c r="L45" s="16">
        <f>SUM('3.3.3 Kustannukset K3'!M32:M34)</f>
        <v>0</v>
      </c>
      <c r="M45" s="16">
        <f>SUM('3.3.3 Kustannukset K3'!N32:N34)</f>
        <v>0</v>
      </c>
      <c r="N45" s="160">
        <f t="shared" si="11"/>
        <v>0</v>
      </c>
      <c r="O45" s="61"/>
    </row>
    <row r="46" spans="1:15" x14ac:dyDescent="0.25">
      <c r="A46" s="258"/>
      <c r="B46" s="257"/>
      <c r="C46" s="15" t="s">
        <v>56</v>
      </c>
      <c r="D46" s="16">
        <f>SUM('3.3.3 Kustannukset K3'!E35:E36)</f>
        <v>0</v>
      </c>
      <c r="E46" s="16">
        <f>SUM('3.3.3 Kustannukset K3'!F35:F36)</f>
        <v>0</v>
      </c>
      <c r="F46" s="16">
        <f>SUM('3.3.3 Kustannukset K3'!G35:G36)</f>
        <v>0</v>
      </c>
      <c r="G46" s="16">
        <f>SUM('3.3.3 Kustannukset K3'!H35:H36)</f>
        <v>0</v>
      </c>
      <c r="H46" s="16">
        <f>SUM('3.3.3 Kustannukset K3'!I35:I36)</f>
        <v>0</v>
      </c>
      <c r="I46" s="16">
        <f>SUM('3.3.3 Kustannukset K3'!J35:J36)</f>
        <v>0</v>
      </c>
      <c r="J46" s="16">
        <f>SUM('3.3.3 Kustannukset K3'!K35:K36)</f>
        <v>0</v>
      </c>
      <c r="K46" s="16">
        <f>SUM('3.3.3 Kustannukset K3'!L35:L36)</f>
        <v>0</v>
      </c>
      <c r="L46" s="16">
        <f>SUM('3.3.3 Kustannukset K3'!M35:M36)</f>
        <v>0</v>
      </c>
      <c r="M46" s="16">
        <f>SUM('3.3.3 Kustannukset K3'!N35:N36)</f>
        <v>0</v>
      </c>
      <c r="N46" s="160">
        <f t="shared" si="11"/>
        <v>0</v>
      </c>
      <c r="O46" s="61"/>
    </row>
    <row r="47" spans="1:15" x14ac:dyDescent="0.25">
      <c r="A47" s="258"/>
      <c r="B47" s="257"/>
      <c r="C47" s="15" t="s">
        <v>70</v>
      </c>
      <c r="D47" s="16">
        <f>SUM('3.3.3 Kustannukset K3'!E37:E39)</f>
        <v>0</v>
      </c>
      <c r="E47" s="16">
        <f>SUM('3.3.3 Kustannukset K3'!F37:F39)</f>
        <v>0</v>
      </c>
      <c r="F47" s="16">
        <f>SUM('3.3.3 Kustannukset K3'!G37:G39)</f>
        <v>0</v>
      </c>
      <c r="G47" s="16">
        <f>SUM('3.3.3 Kustannukset K3'!H37:H39)</f>
        <v>0</v>
      </c>
      <c r="H47" s="16">
        <f>SUM('3.3.3 Kustannukset K3'!I37:I39)</f>
        <v>0</v>
      </c>
      <c r="I47" s="16">
        <f>SUM('3.3.3 Kustannukset K3'!J37:J39)</f>
        <v>0</v>
      </c>
      <c r="J47" s="16">
        <f>SUM('3.3.3 Kustannukset K3'!K37:K39)</f>
        <v>0</v>
      </c>
      <c r="K47" s="16">
        <f>SUM('3.3.3 Kustannukset K3'!L37:L39)</f>
        <v>0</v>
      </c>
      <c r="L47" s="16">
        <f>SUM('3.3.3 Kustannukset K3'!M37:M39)</f>
        <v>0</v>
      </c>
      <c r="M47" s="16">
        <f>SUM('3.3.3 Kustannukset K3'!N37:N39)</f>
        <v>0</v>
      </c>
      <c r="N47" s="160">
        <f t="shared" si="11"/>
        <v>0</v>
      </c>
      <c r="O47" s="61"/>
    </row>
    <row r="48" spans="1:15" x14ac:dyDescent="0.25">
      <c r="A48" s="258"/>
      <c r="B48" s="259"/>
      <c r="C48" s="15" t="s">
        <v>121</v>
      </c>
      <c r="D48" s="16">
        <f>SUM('3.3.3 Kustannukset K3'!E40:E41)</f>
        <v>0</v>
      </c>
      <c r="E48" s="16">
        <f>SUM('3.3.3 Kustannukset K3'!F40:F41)</f>
        <v>0</v>
      </c>
      <c r="F48" s="16">
        <f>SUM('3.3.3 Kustannukset K3'!G40:G41)</f>
        <v>0</v>
      </c>
      <c r="G48" s="16">
        <f>SUM('3.3.3 Kustannukset K3'!H40:H41)</f>
        <v>0</v>
      </c>
      <c r="H48" s="16">
        <f>SUM('3.3.3 Kustannukset K3'!I40:I41)</f>
        <v>0</v>
      </c>
      <c r="I48" s="16">
        <f>SUM('3.3.3 Kustannukset K3'!J40:J41)</f>
        <v>0</v>
      </c>
      <c r="J48" s="16">
        <f>SUM('3.3.3 Kustannukset K3'!K40:K41)</f>
        <v>0</v>
      </c>
      <c r="K48" s="16">
        <f>SUM('3.3.3 Kustannukset K3'!L40:L41)</f>
        <v>0</v>
      </c>
      <c r="L48" s="16">
        <f>SUM('3.3.3 Kustannukset K3'!M40:M41)</f>
        <v>0</v>
      </c>
      <c r="M48" s="16">
        <f>SUM('3.3.3 Kustannukset K3'!N40:N41)</f>
        <v>0</v>
      </c>
      <c r="N48" s="160">
        <f t="shared" si="11"/>
        <v>0</v>
      </c>
      <c r="O48" s="61"/>
    </row>
    <row r="49" spans="1:15" ht="13" x14ac:dyDescent="0.3">
      <c r="A49" s="258"/>
      <c r="B49" s="55"/>
      <c r="C49" s="79" t="s">
        <v>75</v>
      </c>
      <c r="D49" s="38">
        <f>SUM(D40:D48)</f>
        <v>0</v>
      </c>
      <c r="E49" s="38">
        <f t="shared" ref="E49:M49" si="12">SUM(E40:E48)</f>
        <v>0</v>
      </c>
      <c r="F49" s="38">
        <f t="shared" si="12"/>
        <v>0</v>
      </c>
      <c r="G49" s="38">
        <f t="shared" si="12"/>
        <v>0</v>
      </c>
      <c r="H49" s="38">
        <f t="shared" si="12"/>
        <v>0</v>
      </c>
      <c r="I49" s="38">
        <f t="shared" si="12"/>
        <v>0</v>
      </c>
      <c r="J49" s="38">
        <f t="shared" si="12"/>
        <v>0</v>
      </c>
      <c r="K49" s="38">
        <f t="shared" si="12"/>
        <v>0</v>
      </c>
      <c r="L49" s="38">
        <f t="shared" si="12"/>
        <v>0</v>
      </c>
      <c r="M49" s="38">
        <f t="shared" si="12"/>
        <v>0</v>
      </c>
      <c r="N49" s="160">
        <f t="shared" si="11"/>
        <v>0</v>
      </c>
      <c r="O49" s="61"/>
    </row>
    <row r="50" spans="1:15" x14ac:dyDescent="0.25">
      <c r="A50" s="258"/>
      <c r="B50" s="55"/>
      <c r="C50" s="20" t="s">
        <v>49</v>
      </c>
      <c r="D50" s="39">
        <f>D49/(1+($B$4*(D39-$D$9)))</f>
        <v>0</v>
      </c>
      <c r="E50" s="39">
        <f t="shared" ref="E50:M50" si="13">E49/(1+($B$4*(E39-$D$9)))</f>
        <v>0</v>
      </c>
      <c r="F50" s="39">
        <f t="shared" si="13"/>
        <v>0</v>
      </c>
      <c r="G50" s="39">
        <f t="shared" si="13"/>
        <v>0</v>
      </c>
      <c r="H50" s="39">
        <f t="shared" si="13"/>
        <v>0</v>
      </c>
      <c r="I50" s="39">
        <f t="shared" si="13"/>
        <v>0</v>
      </c>
      <c r="J50" s="39">
        <f t="shared" si="13"/>
        <v>0</v>
      </c>
      <c r="K50" s="39">
        <f t="shared" si="13"/>
        <v>0</v>
      </c>
      <c r="L50" s="39">
        <f t="shared" si="13"/>
        <v>0</v>
      </c>
      <c r="M50" s="39">
        <f t="shared" si="13"/>
        <v>0</v>
      </c>
      <c r="N50" s="60">
        <f>SUM(D50:M50)</f>
        <v>0</v>
      </c>
      <c r="O50" s="61"/>
    </row>
    <row r="51" spans="1:15" ht="13" x14ac:dyDescent="0.3">
      <c r="A51" s="258"/>
      <c r="B51" s="59"/>
      <c r="C51" s="20" t="s">
        <v>43</v>
      </c>
      <c r="D51" s="215">
        <f>D49-'3.2 Nykykulut aikajana'!B63</f>
        <v>0</v>
      </c>
      <c r="E51" s="215">
        <f>E49-'3.2 Nykykulut aikajana'!C63</f>
        <v>0</v>
      </c>
      <c r="F51" s="215">
        <f>F49-'3.2 Nykykulut aikajana'!D63</f>
        <v>0</v>
      </c>
      <c r="G51" s="215">
        <f>G49-'3.2 Nykykulut aikajana'!E63</f>
        <v>0</v>
      </c>
      <c r="H51" s="215">
        <f>H49-'3.2 Nykykulut aikajana'!F63</f>
        <v>0</v>
      </c>
      <c r="I51" s="215">
        <f>I49-'3.2 Nykykulut aikajana'!G63</f>
        <v>0</v>
      </c>
      <c r="J51" s="215">
        <f>J49-'3.2 Nykykulut aikajana'!H63</f>
        <v>0</v>
      </c>
      <c r="K51" s="215">
        <f>K49-'3.2 Nykykulut aikajana'!I63</f>
        <v>0</v>
      </c>
      <c r="L51" s="215">
        <f>L49-'3.2 Nykykulut aikajana'!J63</f>
        <v>0</v>
      </c>
      <c r="M51" s="215">
        <f>M49-'3.2 Nykykulut aikajana'!K63</f>
        <v>0</v>
      </c>
      <c r="N51" s="40">
        <f>SUM(D51:M51)</f>
        <v>0</v>
      </c>
      <c r="O51" s="61"/>
    </row>
    <row r="52" spans="1:15" ht="13" x14ac:dyDescent="0.3">
      <c r="A52" s="58"/>
      <c r="B52" s="59"/>
      <c r="C52" s="55" t="s">
        <v>49</v>
      </c>
      <c r="D52" s="40">
        <f>D51/(1+($B$4*(D39-$D$9)))</f>
        <v>0</v>
      </c>
      <c r="E52" s="40">
        <f t="shared" ref="E52:M52" si="14">E51/(1+($B$4*(E39-$D$9)))</f>
        <v>0</v>
      </c>
      <c r="F52" s="40">
        <f t="shared" si="14"/>
        <v>0</v>
      </c>
      <c r="G52" s="40">
        <f t="shared" si="14"/>
        <v>0</v>
      </c>
      <c r="H52" s="40">
        <f t="shared" si="14"/>
        <v>0</v>
      </c>
      <c r="I52" s="40">
        <f t="shared" si="14"/>
        <v>0</v>
      </c>
      <c r="J52" s="40">
        <f t="shared" si="14"/>
        <v>0</v>
      </c>
      <c r="K52" s="40">
        <f t="shared" si="14"/>
        <v>0</v>
      </c>
      <c r="L52" s="40">
        <f t="shared" si="14"/>
        <v>0</v>
      </c>
      <c r="M52" s="40">
        <f t="shared" si="14"/>
        <v>0</v>
      </c>
      <c r="N52" s="40">
        <f>SUM(D52:M52)</f>
        <v>0</v>
      </c>
      <c r="O52" s="61"/>
    </row>
    <row r="53" spans="1:15" ht="13" x14ac:dyDescent="0.3">
      <c r="A53" s="63"/>
      <c r="B53" s="63"/>
      <c r="C53" s="64"/>
      <c r="D53" s="63"/>
      <c r="E53" s="63"/>
      <c r="F53" s="63"/>
      <c r="G53" s="63"/>
      <c r="H53" s="63"/>
      <c r="I53" s="63"/>
      <c r="J53" s="63"/>
      <c r="K53" s="63"/>
      <c r="L53" s="63"/>
      <c r="M53" s="63"/>
      <c r="N53" s="56"/>
      <c r="O53" s="10"/>
    </row>
    <row r="54" spans="1:15" ht="14.5" x14ac:dyDescent="0.35">
      <c r="A54" s="254" t="s">
        <v>168</v>
      </c>
      <c r="B54" s="17"/>
      <c r="C54" s="80" t="s">
        <v>76</v>
      </c>
      <c r="D54" s="14">
        <f>D39</f>
        <v>2018</v>
      </c>
      <c r="E54" s="14">
        <f t="shared" ref="E54:M54" si="15">E39</f>
        <v>2019</v>
      </c>
      <c r="F54" s="14">
        <f t="shared" si="15"/>
        <v>2020</v>
      </c>
      <c r="G54" s="14">
        <f t="shared" si="15"/>
        <v>2021</v>
      </c>
      <c r="H54" s="14">
        <f t="shared" si="15"/>
        <v>2022</v>
      </c>
      <c r="I54" s="14">
        <f t="shared" si="15"/>
        <v>2023</v>
      </c>
      <c r="J54" s="14">
        <f t="shared" si="15"/>
        <v>2024</v>
      </c>
      <c r="K54" s="14">
        <f t="shared" si="15"/>
        <v>2025</v>
      </c>
      <c r="L54" s="14">
        <f t="shared" si="15"/>
        <v>2026</v>
      </c>
      <c r="M54" s="14">
        <f t="shared" si="15"/>
        <v>2027</v>
      </c>
      <c r="N54" s="14" t="s">
        <v>5</v>
      </c>
      <c r="O54" s="69"/>
    </row>
    <row r="55" spans="1:15" x14ac:dyDescent="0.25">
      <c r="A55" s="255"/>
      <c r="B55" s="256" t="s">
        <v>91</v>
      </c>
      <c r="C55" s="15" t="s">
        <v>73</v>
      </c>
      <c r="D55" s="160">
        <f>SUM('3.3.4 Kustannukset K4'!E8:E20)</f>
        <v>0</v>
      </c>
      <c r="E55" s="160">
        <f>SUM('3.3.4 Kustannukset K4'!F8:F20)</f>
        <v>0</v>
      </c>
      <c r="F55" s="160">
        <f>SUM('3.3.4 Kustannukset K4'!G8:G20)</f>
        <v>0</v>
      </c>
      <c r="G55" s="160">
        <f>SUM('3.3.4 Kustannukset K4'!H8:H20)</f>
        <v>0</v>
      </c>
      <c r="H55" s="160">
        <f>SUM('3.3.4 Kustannukset K4'!I8:I20)</f>
        <v>0</v>
      </c>
      <c r="I55" s="160">
        <f>SUM('3.3.4 Kustannukset K4'!J8:J20)</f>
        <v>0</v>
      </c>
      <c r="J55" s="160">
        <f>SUM('3.3.4 Kustannukset K4'!K8:K20)</f>
        <v>0</v>
      </c>
      <c r="K55" s="160">
        <f>SUM('3.3.4 Kustannukset K4'!L8:L20)</f>
        <v>0</v>
      </c>
      <c r="L55" s="160">
        <f>SUM('3.3.4 Kustannukset K4'!M8:M20)</f>
        <v>0</v>
      </c>
      <c r="M55" s="160">
        <f>SUM('3.3.4 Kustannukset K4'!N8:N20)</f>
        <v>0</v>
      </c>
      <c r="N55" s="160">
        <f t="shared" ref="N55:N64" si="16">SUM(D55:M55)</f>
        <v>0</v>
      </c>
      <c r="O55" s="61"/>
    </row>
    <row r="56" spans="1:15" x14ac:dyDescent="0.25">
      <c r="A56" s="255"/>
      <c r="B56" s="257"/>
      <c r="C56" s="15" t="s">
        <v>112</v>
      </c>
      <c r="D56" s="16">
        <f>SUM('3.3.4 Kustannukset K4'!E21:E24)</f>
        <v>0</v>
      </c>
      <c r="E56" s="16">
        <f>SUM('3.3.4 Kustannukset K4'!F21:F24)</f>
        <v>0</v>
      </c>
      <c r="F56" s="16">
        <f>SUM('3.3.4 Kustannukset K4'!G21:G24)</f>
        <v>0</v>
      </c>
      <c r="G56" s="16">
        <f>SUM('3.3.4 Kustannukset K4'!H21:H24)</f>
        <v>0</v>
      </c>
      <c r="H56" s="16">
        <f>SUM('3.3.4 Kustannukset K4'!I21:I24)</f>
        <v>0</v>
      </c>
      <c r="I56" s="16">
        <f>SUM('3.3.4 Kustannukset K4'!J21:J24)</f>
        <v>0</v>
      </c>
      <c r="J56" s="16">
        <f>SUM('3.3.4 Kustannukset K4'!K21:K24)</f>
        <v>0</v>
      </c>
      <c r="K56" s="16">
        <f>SUM('3.3.4 Kustannukset K4'!L21:L24)</f>
        <v>0</v>
      </c>
      <c r="L56" s="16">
        <f>SUM('3.3.4 Kustannukset K4'!M21:M24)</f>
        <v>0</v>
      </c>
      <c r="M56" s="16">
        <f>SUM('3.3.4 Kustannukset K4'!N21:N24)</f>
        <v>0</v>
      </c>
      <c r="N56" s="160">
        <f t="shared" si="16"/>
        <v>0</v>
      </c>
      <c r="O56" s="61"/>
    </row>
    <row r="57" spans="1:15" x14ac:dyDescent="0.25">
      <c r="A57" s="258">
        <f>'3.1 Järjestelmien nykykulut'!$B$47</f>
        <v>0</v>
      </c>
      <c r="B57" s="257"/>
      <c r="C57" s="15" t="s">
        <v>72</v>
      </c>
      <c r="D57" s="16">
        <f>SUM('3.3.4 Kustannukset K4'!E25:E27)</f>
        <v>0</v>
      </c>
      <c r="E57" s="16">
        <f>SUM('3.3.4 Kustannukset K4'!F25:F27)</f>
        <v>0</v>
      </c>
      <c r="F57" s="16">
        <f>SUM('3.3.4 Kustannukset K4'!G25:G27)</f>
        <v>0</v>
      </c>
      <c r="G57" s="16">
        <f>SUM('3.3.4 Kustannukset K4'!H25:H27)</f>
        <v>0</v>
      </c>
      <c r="H57" s="16">
        <f>SUM('3.3.4 Kustannukset K4'!I25:I27)</f>
        <v>0</v>
      </c>
      <c r="I57" s="16">
        <f>SUM('3.3.4 Kustannukset K4'!J25:J27)</f>
        <v>0</v>
      </c>
      <c r="J57" s="16">
        <f>SUM('3.3.4 Kustannukset K4'!K25:K27)</f>
        <v>0</v>
      </c>
      <c r="K57" s="16">
        <f>SUM('3.3.4 Kustannukset K4'!L25:L27)</f>
        <v>0</v>
      </c>
      <c r="L57" s="16">
        <f>SUM('3.3.4 Kustannukset K4'!M25:M27)</f>
        <v>0</v>
      </c>
      <c r="M57" s="16">
        <f>SUM('3.3.4 Kustannukset K4'!N25:N27)</f>
        <v>0</v>
      </c>
      <c r="N57" s="160">
        <f t="shared" si="16"/>
        <v>0</v>
      </c>
      <c r="O57" s="61"/>
    </row>
    <row r="58" spans="1:15" x14ac:dyDescent="0.25">
      <c r="A58" s="258"/>
      <c r="B58" s="257"/>
      <c r="C58" s="15" t="s">
        <v>103</v>
      </c>
      <c r="D58" s="16">
        <f>SUM('3.3.4 Kustannukset K4'!E28:E28)</f>
        <v>0</v>
      </c>
      <c r="E58" s="16">
        <f>SUM('3.3.4 Kustannukset K4'!F28:F28)</f>
        <v>0</v>
      </c>
      <c r="F58" s="16">
        <f>SUM('3.3.4 Kustannukset K4'!G28:G28)</f>
        <v>0</v>
      </c>
      <c r="G58" s="16">
        <f>SUM('3.3.4 Kustannukset K4'!H28:H28)</f>
        <v>0</v>
      </c>
      <c r="H58" s="16">
        <f>SUM('3.3.4 Kustannukset K4'!I28:I28)</f>
        <v>0</v>
      </c>
      <c r="I58" s="16">
        <f>SUM('3.3.4 Kustannukset K4'!J28:J28)</f>
        <v>0</v>
      </c>
      <c r="J58" s="16">
        <f>SUM('3.3.4 Kustannukset K4'!K28:K28)</f>
        <v>0</v>
      </c>
      <c r="K58" s="16">
        <f>SUM('3.3.4 Kustannukset K4'!L28:L28)</f>
        <v>0</v>
      </c>
      <c r="L58" s="16">
        <f>SUM('3.3.4 Kustannukset K4'!M28:M28)</f>
        <v>0</v>
      </c>
      <c r="M58" s="16">
        <f>SUM('3.3.4 Kustannukset K4'!N28:N28)</f>
        <v>0</v>
      </c>
      <c r="N58" s="160">
        <f t="shared" si="16"/>
        <v>0</v>
      </c>
      <c r="O58" s="61"/>
    </row>
    <row r="59" spans="1:15" x14ac:dyDescent="0.25">
      <c r="A59" s="258"/>
      <c r="B59" s="256" t="s">
        <v>6</v>
      </c>
      <c r="C59" s="15" t="s">
        <v>71</v>
      </c>
      <c r="D59" s="16">
        <f>SUM('3.3.4 Kustannukset K4'!E29:E31)</f>
        <v>0</v>
      </c>
      <c r="E59" s="16">
        <f>SUM('3.3.4 Kustannukset K4'!F29:F31)</f>
        <v>0</v>
      </c>
      <c r="F59" s="16">
        <f>SUM('3.3.4 Kustannukset K4'!G29:G31)</f>
        <v>0</v>
      </c>
      <c r="G59" s="16">
        <f>SUM('3.3.4 Kustannukset K4'!H29:H31)</f>
        <v>0</v>
      </c>
      <c r="H59" s="16">
        <f>SUM('3.3.4 Kustannukset K4'!I29:I31)</f>
        <v>0</v>
      </c>
      <c r="I59" s="16">
        <f>SUM('3.3.4 Kustannukset K4'!J29:J31)</f>
        <v>0</v>
      </c>
      <c r="J59" s="16">
        <f>SUM('3.3.4 Kustannukset K4'!K29:K31)</f>
        <v>0</v>
      </c>
      <c r="K59" s="16">
        <f>SUM('3.3.4 Kustannukset K4'!L29:L31)</f>
        <v>0</v>
      </c>
      <c r="L59" s="16">
        <f>SUM('3.3.4 Kustannukset K4'!M29:M31)</f>
        <v>0</v>
      </c>
      <c r="M59" s="16">
        <f>SUM('3.3.4 Kustannukset K4'!N29:N31)</f>
        <v>0</v>
      </c>
      <c r="N59" s="160">
        <f t="shared" si="16"/>
        <v>0</v>
      </c>
      <c r="O59" s="61"/>
    </row>
    <row r="60" spans="1:15" x14ac:dyDescent="0.25">
      <c r="A60" s="258"/>
      <c r="B60" s="257"/>
      <c r="C60" s="15" t="s">
        <v>74</v>
      </c>
      <c r="D60" s="16">
        <f>SUM('3.3.4 Kustannukset K4'!E32:E34)</f>
        <v>0</v>
      </c>
      <c r="E60" s="16">
        <f>SUM('3.3.4 Kustannukset K4'!F32:F34)</f>
        <v>0</v>
      </c>
      <c r="F60" s="16">
        <f>SUM('3.3.4 Kustannukset K4'!G32:G34)</f>
        <v>0</v>
      </c>
      <c r="G60" s="16">
        <f>SUM('3.3.4 Kustannukset K4'!H32:H34)</f>
        <v>0</v>
      </c>
      <c r="H60" s="16">
        <f>SUM('3.3.4 Kustannukset K4'!I32:I34)</f>
        <v>0</v>
      </c>
      <c r="I60" s="16">
        <f>SUM('3.3.4 Kustannukset K4'!J32:J34)</f>
        <v>0</v>
      </c>
      <c r="J60" s="16">
        <f>SUM('3.3.4 Kustannukset K4'!K32:K34)</f>
        <v>0</v>
      </c>
      <c r="K60" s="16">
        <f>SUM('3.3.4 Kustannukset K4'!L32:L34)</f>
        <v>0</v>
      </c>
      <c r="L60" s="16">
        <f>SUM('3.3.4 Kustannukset K4'!M32:M34)</f>
        <v>0</v>
      </c>
      <c r="M60" s="16">
        <f>SUM('3.3.4 Kustannukset K4'!N32:N34)</f>
        <v>0</v>
      </c>
      <c r="N60" s="160">
        <f t="shared" si="16"/>
        <v>0</v>
      </c>
      <c r="O60" s="61"/>
    </row>
    <row r="61" spans="1:15" x14ac:dyDescent="0.25">
      <c r="A61" s="258"/>
      <c r="B61" s="257"/>
      <c r="C61" s="15" t="s">
        <v>56</v>
      </c>
      <c r="D61" s="16">
        <f>SUM('3.3.4 Kustannukset K4'!E35:E36)</f>
        <v>0</v>
      </c>
      <c r="E61" s="16">
        <f>SUM('3.3.4 Kustannukset K4'!F35:F36)</f>
        <v>0</v>
      </c>
      <c r="F61" s="16">
        <f>SUM('3.3.4 Kustannukset K4'!G35:G36)</f>
        <v>0</v>
      </c>
      <c r="G61" s="16">
        <f>SUM('3.3.4 Kustannukset K4'!H35:H36)</f>
        <v>0</v>
      </c>
      <c r="H61" s="16">
        <f>SUM('3.3.4 Kustannukset K4'!I35:I36)</f>
        <v>0</v>
      </c>
      <c r="I61" s="16">
        <f>SUM('3.3.4 Kustannukset K4'!J35:J36)</f>
        <v>0</v>
      </c>
      <c r="J61" s="16">
        <f>SUM('3.3.4 Kustannukset K4'!K35:K36)</f>
        <v>0</v>
      </c>
      <c r="K61" s="16">
        <f>SUM('3.3.4 Kustannukset K4'!L35:L36)</f>
        <v>0</v>
      </c>
      <c r="L61" s="16">
        <f>SUM('3.3.4 Kustannukset K4'!M35:M36)</f>
        <v>0</v>
      </c>
      <c r="M61" s="16">
        <f>SUM('3.3.4 Kustannukset K4'!N35:N36)</f>
        <v>0</v>
      </c>
      <c r="N61" s="160">
        <f t="shared" si="16"/>
        <v>0</v>
      </c>
      <c r="O61" s="61"/>
    </row>
    <row r="62" spans="1:15" x14ac:dyDescent="0.25">
      <c r="A62" s="258"/>
      <c r="B62" s="257"/>
      <c r="C62" s="15" t="s">
        <v>70</v>
      </c>
      <c r="D62" s="16">
        <f>SUM('3.3.4 Kustannukset K4'!E37:E39)</f>
        <v>0</v>
      </c>
      <c r="E62" s="16">
        <f>SUM('3.3.4 Kustannukset K4'!F37:F39)</f>
        <v>0</v>
      </c>
      <c r="F62" s="16">
        <f>SUM('3.3.4 Kustannukset K4'!G37:G39)</f>
        <v>0</v>
      </c>
      <c r="G62" s="16">
        <f>SUM('3.3.4 Kustannukset K4'!H37:H39)</f>
        <v>0</v>
      </c>
      <c r="H62" s="16">
        <f>SUM('3.3.4 Kustannukset K4'!I37:I39)</f>
        <v>0</v>
      </c>
      <c r="I62" s="16">
        <f>SUM('3.3.4 Kustannukset K4'!J37:J39)</f>
        <v>0</v>
      </c>
      <c r="J62" s="16">
        <f>SUM('3.3.4 Kustannukset K4'!K37:K39)</f>
        <v>0</v>
      </c>
      <c r="K62" s="16">
        <f>SUM('3.3.4 Kustannukset K4'!L37:L39)</f>
        <v>0</v>
      </c>
      <c r="L62" s="16">
        <f>SUM('3.3.4 Kustannukset K4'!M37:M39)</f>
        <v>0</v>
      </c>
      <c r="M62" s="16">
        <f>SUM('3.3.4 Kustannukset K4'!N37:N39)</f>
        <v>0</v>
      </c>
      <c r="N62" s="160">
        <f t="shared" si="16"/>
        <v>0</v>
      </c>
      <c r="O62" s="61"/>
    </row>
    <row r="63" spans="1:15" x14ac:dyDescent="0.25">
      <c r="A63" s="258"/>
      <c r="B63" s="259"/>
      <c r="C63" s="15" t="s">
        <v>121</v>
      </c>
      <c r="D63" s="16">
        <f>SUM('3.3.4 Kustannukset K4'!E40:E41)</f>
        <v>0</v>
      </c>
      <c r="E63" s="16">
        <f>SUM('3.3.4 Kustannukset K4'!F40:F41)</f>
        <v>0</v>
      </c>
      <c r="F63" s="16">
        <f>SUM('3.3.4 Kustannukset K4'!G40:G41)</f>
        <v>0</v>
      </c>
      <c r="G63" s="16">
        <f>SUM('3.3.4 Kustannukset K4'!H40:H41)</f>
        <v>0</v>
      </c>
      <c r="H63" s="16">
        <f>SUM('3.3.4 Kustannukset K4'!I40:I41)</f>
        <v>0</v>
      </c>
      <c r="I63" s="16">
        <f>SUM('3.3.4 Kustannukset K4'!J40:J41)</f>
        <v>0</v>
      </c>
      <c r="J63" s="16">
        <f>SUM('3.3.4 Kustannukset K4'!K40:K41)</f>
        <v>0</v>
      </c>
      <c r="K63" s="16">
        <f>SUM('3.3.4 Kustannukset K4'!L40:L41)</f>
        <v>0</v>
      </c>
      <c r="L63" s="16">
        <f>SUM('3.3.4 Kustannukset K4'!M40:M41)</f>
        <v>0</v>
      </c>
      <c r="M63" s="16">
        <f>SUM('3.3.4 Kustannukset K4'!N40:N41)</f>
        <v>0</v>
      </c>
      <c r="N63" s="160">
        <f t="shared" si="16"/>
        <v>0</v>
      </c>
      <c r="O63" s="61"/>
    </row>
    <row r="64" spans="1:15" ht="13" x14ac:dyDescent="0.3">
      <c r="A64" s="258"/>
      <c r="B64" s="55"/>
      <c r="C64" s="79" t="s">
        <v>75</v>
      </c>
      <c r="D64" s="38">
        <f>SUM(D55:D63)</f>
        <v>0</v>
      </c>
      <c r="E64" s="38">
        <f t="shared" ref="E64:M64" si="17">SUM(E55:E63)</f>
        <v>0</v>
      </c>
      <c r="F64" s="38">
        <f t="shared" si="17"/>
        <v>0</v>
      </c>
      <c r="G64" s="38">
        <f t="shared" si="17"/>
        <v>0</v>
      </c>
      <c r="H64" s="38">
        <f t="shared" si="17"/>
        <v>0</v>
      </c>
      <c r="I64" s="38">
        <f t="shared" si="17"/>
        <v>0</v>
      </c>
      <c r="J64" s="38">
        <f t="shared" si="17"/>
        <v>0</v>
      </c>
      <c r="K64" s="38">
        <f t="shared" si="17"/>
        <v>0</v>
      </c>
      <c r="L64" s="38">
        <f t="shared" si="17"/>
        <v>0</v>
      </c>
      <c r="M64" s="38">
        <f t="shared" si="17"/>
        <v>0</v>
      </c>
      <c r="N64" s="160">
        <f t="shared" si="16"/>
        <v>0</v>
      </c>
      <c r="O64" s="61"/>
    </row>
    <row r="65" spans="1:15" x14ac:dyDescent="0.25">
      <c r="A65" s="258"/>
      <c r="B65" s="55"/>
      <c r="C65" s="20" t="s">
        <v>49</v>
      </c>
      <c r="D65" s="39">
        <f>D64/(1+($B$4*(D54-$D$9)))</f>
        <v>0</v>
      </c>
      <c r="E65" s="39">
        <f t="shared" ref="E65:M65" si="18">E64/(1+($B$4*(E54-$D$9)))</f>
        <v>0</v>
      </c>
      <c r="F65" s="39">
        <f t="shared" si="18"/>
        <v>0</v>
      </c>
      <c r="G65" s="39">
        <f t="shared" si="18"/>
        <v>0</v>
      </c>
      <c r="H65" s="39">
        <f t="shared" si="18"/>
        <v>0</v>
      </c>
      <c r="I65" s="39">
        <f t="shared" si="18"/>
        <v>0</v>
      </c>
      <c r="J65" s="39">
        <f t="shared" si="18"/>
        <v>0</v>
      </c>
      <c r="K65" s="39">
        <f t="shared" si="18"/>
        <v>0</v>
      </c>
      <c r="L65" s="39">
        <f t="shared" si="18"/>
        <v>0</v>
      </c>
      <c r="M65" s="39">
        <f t="shared" si="18"/>
        <v>0</v>
      </c>
      <c r="N65" s="60">
        <f>SUM(D65:M65)</f>
        <v>0</v>
      </c>
      <c r="O65" s="61"/>
    </row>
    <row r="66" spans="1:15" ht="13" x14ac:dyDescent="0.3">
      <c r="A66" s="258"/>
      <c r="B66" s="59"/>
      <c r="C66" s="20" t="s">
        <v>43</v>
      </c>
      <c r="D66" s="215">
        <f>D64-'3.2 Nykykulut aikajana'!B63</f>
        <v>0</v>
      </c>
      <c r="E66" s="215">
        <f>E64-'3.2 Nykykulut aikajana'!C63</f>
        <v>0</v>
      </c>
      <c r="F66" s="215">
        <f>F64-'3.2 Nykykulut aikajana'!D63</f>
        <v>0</v>
      </c>
      <c r="G66" s="215">
        <f>G64-'3.2 Nykykulut aikajana'!E63</f>
        <v>0</v>
      </c>
      <c r="H66" s="215">
        <f>H64-'3.2 Nykykulut aikajana'!F63</f>
        <v>0</v>
      </c>
      <c r="I66" s="215">
        <f>I64-'3.2 Nykykulut aikajana'!G63</f>
        <v>0</v>
      </c>
      <c r="J66" s="215">
        <f>J64-'3.2 Nykykulut aikajana'!H63</f>
        <v>0</v>
      </c>
      <c r="K66" s="215">
        <f>K64-'3.2 Nykykulut aikajana'!I63</f>
        <v>0</v>
      </c>
      <c r="L66" s="215">
        <f>L64-'3.2 Nykykulut aikajana'!J63</f>
        <v>0</v>
      </c>
      <c r="M66" s="215">
        <f>M64-'3.2 Nykykulut aikajana'!K63</f>
        <v>0</v>
      </c>
      <c r="N66" s="40">
        <f>SUM(D66:M66)</f>
        <v>0</v>
      </c>
      <c r="O66" s="61"/>
    </row>
    <row r="67" spans="1:15" ht="13" x14ac:dyDescent="0.3">
      <c r="A67" s="58"/>
      <c r="B67" s="59"/>
      <c r="C67" s="55" t="s">
        <v>49</v>
      </c>
      <c r="D67" s="40">
        <f>D66/(1+($B$4*(D54-$D$9)))</f>
        <v>0</v>
      </c>
      <c r="E67" s="40">
        <f t="shared" ref="E67:M67" si="19">E66/(1+($B$4*(E54-$D$9)))</f>
        <v>0</v>
      </c>
      <c r="F67" s="40">
        <f t="shared" si="19"/>
        <v>0</v>
      </c>
      <c r="G67" s="40">
        <f t="shared" si="19"/>
        <v>0</v>
      </c>
      <c r="H67" s="40">
        <f t="shared" si="19"/>
        <v>0</v>
      </c>
      <c r="I67" s="40">
        <f t="shared" si="19"/>
        <v>0</v>
      </c>
      <c r="J67" s="40">
        <f t="shared" si="19"/>
        <v>0</v>
      </c>
      <c r="K67" s="40">
        <f t="shared" si="19"/>
        <v>0</v>
      </c>
      <c r="L67" s="40">
        <f t="shared" si="19"/>
        <v>0</v>
      </c>
      <c r="M67" s="40">
        <f t="shared" si="19"/>
        <v>0</v>
      </c>
      <c r="N67" s="40">
        <f>SUM(D67:M67)</f>
        <v>0</v>
      </c>
      <c r="O67" s="61"/>
    </row>
    <row r="68" spans="1:15" ht="13" x14ac:dyDescent="0.3">
      <c r="A68" s="63"/>
      <c r="B68" s="63"/>
      <c r="C68" s="64"/>
      <c r="D68" s="63"/>
      <c r="E68" s="63"/>
      <c r="F68" s="63"/>
      <c r="G68" s="63"/>
      <c r="H68" s="63"/>
      <c r="I68" s="63"/>
      <c r="J68" s="63"/>
      <c r="K68" s="63"/>
      <c r="L68" s="63"/>
      <c r="M68" s="63"/>
      <c r="N68" s="56"/>
      <c r="O68" s="10"/>
    </row>
    <row r="69" spans="1:15" ht="14.5" x14ac:dyDescent="0.35">
      <c r="A69" s="254" t="s">
        <v>169</v>
      </c>
      <c r="B69" s="17"/>
      <c r="C69" s="80" t="s">
        <v>76</v>
      </c>
      <c r="D69" s="14">
        <f>D54</f>
        <v>2018</v>
      </c>
      <c r="E69" s="14">
        <f t="shared" ref="E69:M69" si="20">E54</f>
        <v>2019</v>
      </c>
      <c r="F69" s="14">
        <f t="shared" si="20"/>
        <v>2020</v>
      </c>
      <c r="G69" s="14">
        <f t="shared" si="20"/>
        <v>2021</v>
      </c>
      <c r="H69" s="14">
        <f t="shared" si="20"/>
        <v>2022</v>
      </c>
      <c r="I69" s="14">
        <f t="shared" si="20"/>
        <v>2023</v>
      </c>
      <c r="J69" s="14">
        <f t="shared" si="20"/>
        <v>2024</v>
      </c>
      <c r="K69" s="14">
        <f t="shared" si="20"/>
        <v>2025</v>
      </c>
      <c r="L69" s="14">
        <f t="shared" si="20"/>
        <v>2026</v>
      </c>
      <c r="M69" s="14">
        <f t="shared" si="20"/>
        <v>2027</v>
      </c>
      <c r="N69" s="14" t="s">
        <v>5</v>
      </c>
      <c r="O69" s="69"/>
    </row>
    <row r="70" spans="1:15" x14ac:dyDescent="0.25">
      <c r="A70" s="255"/>
      <c r="B70" s="256" t="s">
        <v>91</v>
      </c>
      <c r="C70" s="15" t="s">
        <v>73</v>
      </c>
      <c r="D70" s="160">
        <f>SUM('3.3.5 Kustannukset K5'!E8:E20)</f>
        <v>0</v>
      </c>
      <c r="E70" s="160">
        <f>SUM('3.3.5 Kustannukset K5'!F8:F20)</f>
        <v>0</v>
      </c>
      <c r="F70" s="160">
        <f>SUM('3.3.5 Kustannukset K5'!G8:G20)</f>
        <v>0</v>
      </c>
      <c r="G70" s="160">
        <f>SUM('3.3.5 Kustannukset K5'!H8:H20)</f>
        <v>0</v>
      </c>
      <c r="H70" s="160">
        <f>SUM('3.3.5 Kustannukset K5'!I8:I20)</f>
        <v>0</v>
      </c>
      <c r="I70" s="160">
        <f>SUM('3.3.5 Kustannukset K5'!J8:J20)</f>
        <v>0</v>
      </c>
      <c r="J70" s="160">
        <f>SUM('3.3.5 Kustannukset K5'!K8:K20)</f>
        <v>0</v>
      </c>
      <c r="K70" s="160">
        <f>SUM('3.3.5 Kustannukset K5'!L8:L20)</f>
        <v>0</v>
      </c>
      <c r="L70" s="160">
        <f>SUM('3.3.5 Kustannukset K5'!M8:M20)</f>
        <v>0</v>
      </c>
      <c r="M70" s="160">
        <f>SUM('3.3.5 Kustannukset K5'!N8:N20)</f>
        <v>0</v>
      </c>
      <c r="N70" s="160">
        <f t="shared" ref="N70:N79" si="21">SUM(D70:M70)</f>
        <v>0</v>
      </c>
      <c r="O70" s="61"/>
    </row>
    <row r="71" spans="1:15" x14ac:dyDescent="0.25">
      <c r="A71" s="255"/>
      <c r="B71" s="257"/>
      <c r="C71" s="15" t="s">
        <v>112</v>
      </c>
      <c r="D71" s="16">
        <f>SUM('3.3.5 Kustannukset K5'!E21:E24)</f>
        <v>0</v>
      </c>
      <c r="E71" s="16">
        <f>SUM('3.3.5 Kustannukset K5'!F21:F24)</f>
        <v>0</v>
      </c>
      <c r="F71" s="16">
        <f>SUM('3.3.5 Kustannukset K5'!G21:G24)</f>
        <v>0</v>
      </c>
      <c r="G71" s="16">
        <f>SUM('3.3.5 Kustannukset K5'!H21:H24)</f>
        <v>0</v>
      </c>
      <c r="H71" s="16">
        <f>SUM('3.3.5 Kustannukset K5'!I21:I24)</f>
        <v>0</v>
      </c>
      <c r="I71" s="16">
        <f>SUM('3.3.5 Kustannukset K5'!J21:J24)</f>
        <v>0</v>
      </c>
      <c r="J71" s="16">
        <f>SUM('3.3.5 Kustannukset K5'!K21:K24)</f>
        <v>0</v>
      </c>
      <c r="K71" s="16">
        <f>SUM('3.3.5 Kustannukset K5'!L21:L24)</f>
        <v>0</v>
      </c>
      <c r="L71" s="16">
        <f>SUM('3.3.5 Kustannukset K5'!M21:M24)</f>
        <v>0</v>
      </c>
      <c r="M71" s="16">
        <f>SUM('3.3.5 Kustannukset K5'!N21:N24)</f>
        <v>0</v>
      </c>
      <c r="N71" s="160">
        <f t="shared" si="21"/>
        <v>0</v>
      </c>
      <c r="O71" s="61"/>
    </row>
    <row r="72" spans="1:15" x14ac:dyDescent="0.25">
      <c r="A72" s="258">
        <f>'3.1 Järjestelmien nykykulut'!$B$57</f>
        <v>0</v>
      </c>
      <c r="B72" s="257"/>
      <c r="C72" s="15" t="s">
        <v>72</v>
      </c>
      <c r="D72" s="16">
        <f>SUM('3.3.5 Kustannukset K5'!E25:E27)</f>
        <v>0</v>
      </c>
      <c r="E72" s="16">
        <f>SUM('3.3.5 Kustannukset K5'!F25:F27)</f>
        <v>0</v>
      </c>
      <c r="F72" s="16">
        <f>SUM('3.3.5 Kustannukset K5'!G25:G27)</f>
        <v>0</v>
      </c>
      <c r="G72" s="16">
        <f>SUM('3.3.5 Kustannukset K5'!H25:H27)</f>
        <v>0</v>
      </c>
      <c r="H72" s="16">
        <f>SUM('3.3.5 Kustannukset K5'!I25:I27)</f>
        <v>0</v>
      </c>
      <c r="I72" s="16">
        <f>SUM('3.3.5 Kustannukset K5'!J25:J27)</f>
        <v>0</v>
      </c>
      <c r="J72" s="16">
        <f>SUM('3.3.5 Kustannukset K5'!K25:K27)</f>
        <v>0</v>
      </c>
      <c r="K72" s="16">
        <f>SUM('3.3.5 Kustannukset K5'!L25:L27)</f>
        <v>0</v>
      </c>
      <c r="L72" s="16">
        <f>SUM('3.3.5 Kustannukset K5'!M25:M27)</f>
        <v>0</v>
      </c>
      <c r="M72" s="16">
        <f>SUM('3.3.5 Kustannukset K5'!N25:N27)</f>
        <v>0</v>
      </c>
      <c r="N72" s="160">
        <f t="shared" si="21"/>
        <v>0</v>
      </c>
      <c r="O72" s="61"/>
    </row>
    <row r="73" spans="1:15" x14ac:dyDescent="0.25">
      <c r="A73" s="258"/>
      <c r="B73" s="257"/>
      <c r="C73" s="15" t="s">
        <v>103</v>
      </c>
      <c r="D73" s="16">
        <f>SUM('3.3.5 Kustannukset K5'!E28:E28)</f>
        <v>0</v>
      </c>
      <c r="E73" s="16">
        <f>SUM('3.3.5 Kustannukset K5'!F28:F28)</f>
        <v>0</v>
      </c>
      <c r="F73" s="16">
        <f>SUM('3.3.5 Kustannukset K5'!G28:G28)</f>
        <v>0</v>
      </c>
      <c r="G73" s="16">
        <f>SUM('3.3.5 Kustannukset K5'!H28:H28)</f>
        <v>0</v>
      </c>
      <c r="H73" s="16">
        <f>SUM('3.3.5 Kustannukset K5'!I28:I28)</f>
        <v>0</v>
      </c>
      <c r="I73" s="16">
        <f>SUM('3.3.5 Kustannukset K5'!J28:J28)</f>
        <v>0</v>
      </c>
      <c r="J73" s="16">
        <f>SUM('3.3.5 Kustannukset K5'!K28:K28)</f>
        <v>0</v>
      </c>
      <c r="K73" s="16">
        <f>SUM('3.3.5 Kustannukset K5'!L28:L28)</f>
        <v>0</v>
      </c>
      <c r="L73" s="16">
        <f>SUM('3.3.5 Kustannukset K5'!M28:M28)</f>
        <v>0</v>
      </c>
      <c r="M73" s="16">
        <f>SUM('3.3.5 Kustannukset K5'!N28:N28)</f>
        <v>0</v>
      </c>
      <c r="N73" s="160">
        <f t="shared" si="21"/>
        <v>0</v>
      </c>
      <c r="O73" s="61"/>
    </row>
    <row r="74" spans="1:15" x14ac:dyDescent="0.25">
      <c r="A74" s="258"/>
      <c r="B74" s="256" t="s">
        <v>6</v>
      </c>
      <c r="C74" s="15" t="s">
        <v>71</v>
      </c>
      <c r="D74" s="16">
        <f>SUM('3.3.5 Kustannukset K5'!E29:E31)</f>
        <v>0</v>
      </c>
      <c r="E74" s="16">
        <f>SUM('3.3.5 Kustannukset K5'!F29:F31)</f>
        <v>0</v>
      </c>
      <c r="F74" s="16">
        <f>SUM('3.3.5 Kustannukset K5'!G29:G31)</f>
        <v>0</v>
      </c>
      <c r="G74" s="16">
        <f>SUM('3.3.5 Kustannukset K5'!H29:H31)</f>
        <v>0</v>
      </c>
      <c r="H74" s="16">
        <f>SUM('3.3.5 Kustannukset K5'!I29:I31)</f>
        <v>0</v>
      </c>
      <c r="I74" s="16">
        <f>SUM('3.3.5 Kustannukset K5'!J29:J31)</f>
        <v>0</v>
      </c>
      <c r="J74" s="16">
        <f>SUM('3.3.5 Kustannukset K5'!K29:K31)</f>
        <v>0</v>
      </c>
      <c r="K74" s="16">
        <f>SUM('3.3.5 Kustannukset K5'!L29:L31)</f>
        <v>0</v>
      </c>
      <c r="L74" s="16">
        <f>SUM('3.3.5 Kustannukset K5'!M29:M31)</f>
        <v>0</v>
      </c>
      <c r="M74" s="16">
        <f>SUM('3.3.5 Kustannukset K5'!N29:N31)</f>
        <v>0</v>
      </c>
      <c r="N74" s="160">
        <f t="shared" si="21"/>
        <v>0</v>
      </c>
      <c r="O74" s="61"/>
    </row>
    <row r="75" spans="1:15" x14ac:dyDescent="0.25">
      <c r="A75" s="258"/>
      <c r="B75" s="257"/>
      <c r="C75" s="15" t="s">
        <v>74</v>
      </c>
      <c r="D75" s="16">
        <f>SUM('3.3.5 Kustannukset K5'!E32:E34)</f>
        <v>0</v>
      </c>
      <c r="E75" s="16">
        <f>SUM('3.3.5 Kustannukset K5'!F32:F34)</f>
        <v>0</v>
      </c>
      <c r="F75" s="16">
        <f>SUM('3.3.5 Kustannukset K5'!G32:G34)</f>
        <v>0</v>
      </c>
      <c r="G75" s="16">
        <f>SUM('3.3.5 Kustannukset K5'!H32:H34)</f>
        <v>0</v>
      </c>
      <c r="H75" s="16">
        <f>SUM('3.3.5 Kustannukset K5'!I32:I34)</f>
        <v>0</v>
      </c>
      <c r="I75" s="16">
        <f>SUM('3.3.5 Kustannukset K5'!J32:J34)</f>
        <v>0</v>
      </c>
      <c r="J75" s="16">
        <f>SUM('3.3.5 Kustannukset K5'!K32:K34)</f>
        <v>0</v>
      </c>
      <c r="K75" s="16">
        <f>SUM('3.3.5 Kustannukset K5'!L32:L34)</f>
        <v>0</v>
      </c>
      <c r="L75" s="16">
        <f>SUM('3.3.5 Kustannukset K5'!M32:M34)</f>
        <v>0</v>
      </c>
      <c r="M75" s="16">
        <f>SUM('3.3.5 Kustannukset K5'!N32:N34)</f>
        <v>0</v>
      </c>
      <c r="N75" s="160">
        <f t="shared" si="21"/>
        <v>0</v>
      </c>
      <c r="O75" s="61"/>
    </row>
    <row r="76" spans="1:15" x14ac:dyDescent="0.25">
      <c r="A76" s="258"/>
      <c r="B76" s="257"/>
      <c r="C76" s="15" t="s">
        <v>56</v>
      </c>
      <c r="D76" s="16">
        <f>SUM('3.3.5 Kustannukset K5'!E35:E36)</f>
        <v>0</v>
      </c>
      <c r="E76" s="16">
        <f>SUM('3.3.5 Kustannukset K5'!F35:F36)</f>
        <v>0</v>
      </c>
      <c r="F76" s="16">
        <f>SUM('3.3.5 Kustannukset K5'!G35:G36)</f>
        <v>0</v>
      </c>
      <c r="G76" s="16">
        <f>SUM('3.3.5 Kustannukset K5'!H35:H36)</f>
        <v>0</v>
      </c>
      <c r="H76" s="16">
        <f>SUM('3.3.5 Kustannukset K5'!I35:I36)</f>
        <v>0</v>
      </c>
      <c r="I76" s="16">
        <f>SUM('3.3.5 Kustannukset K5'!J35:J36)</f>
        <v>0</v>
      </c>
      <c r="J76" s="16">
        <f>SUM('3.3.5 Kustannukset K5'!K35:K36)</f>
        <v>0</v>
      </c>
      <c r="K76" s="16">
        <f>SUM('3.3.5 Kustannukset K5'!L35:L36)</f>
        <v>0</v>
      </c>
      <c r="L76" s="16">
        <f>SUM('3.3.5 Kustannukset K5'!M35:M36)</f>
        <v>0</v>
      </c>
      <c r="M76" s="16">
        <f>SUM('3.3.5 Kustannukset K5'!N35:N36)</f>
        <v>0</v>
      </c>
      <c r="N76" s="160">
        <f t="shared" si="21"/>
        <v>0</v>
      </c>
      <c r="O76" s="61"/>
    </row>
    <row r="77" spans="1:15" x14ac:dyDescent="0.25">
      <c r="A77" s="258"/>
      <c r="B77" s="257"/>
      <c r="C77" s="15" t="s">
        <v>70</v>
      </c>
      <c r="D77" s="16">
        <f>SUM('3.3.5 Kustannukset K5'!E37:E39)</f>
        <v>0</v>
      </c>
      <c r="E77" s="16">
        <f>SUM('3.3.5 Kustannukset K5'!F37:F39)</f>
        <v>0</v>
      </c>
      <c r="F77" s="16">
        <f>SUM('3.3.5 Kustannukset K5'!G37:G39)</f>
        <v>0</v>
      </c>
      <c r="G77" s="16">
        <f>SUM('3.3.5 Kustannukset K5'!H37:H39)</f>
        <v>0</v>
      </c>
      <c r="H77" s="16">
        <f>SUM('3.3.5 Kustannukset K5'!I37:I39)</f>
        <v>0</v>
      </c>
      <c r="I77" s="16">
        <f>SUM('3.3.5 Kustannukset K5'!J37:J39)</f>
        <v>0</v>
      </c>
      <c r="J77" s="16">
        <f>SUM('3.3.5 Kustannukset K5'!K37:K39)</f>
        <v>0</v>
      </c>
      <c r="K77" s="16">
        <f>SUM('3.3.5 Kustannukset K5'!L37:L39)</f>
        <v>0</v>
      </c>
      <c r="L77" s="16">
        <f>SUM('3.3.5 Kustannukset K5'!M37:M39)</f>
        <v>0</v>
      </c>
      <c r="M77" s="16">
        <f>SUM('3.3.5 Kustannukset K5'!N37:N39)</f>
        <v>0</v>
      </c>
      <c r="N77" s="160">
        <f t="shared" si="21"/>
        <v>0</v>
      </c>
      <c r="O77" s="61"/>
    </row>
    <row r="78" spans="1:15" x14ac:dyDescent="0.25">
      <c r="A78" s="258"/>
      <c r="B78" s="259"/>
      <c r="C78" s="15" t="s">
        <v>121</v>
      </c>
      <c r="D78" s="16">
        <f>SUM('3.3.5 Kustannukset K5'!E40:E41)</f>
        <v>0</v>
      </c>
      <c r="E78" s="16">
        <f>SUM('3.3.5 Kustannukset K5'!F40:F41)</f>
        <v>0</v>
      </c>
      <c r="F78" s="16">
        <f>SUM('3.3.5 Kustannukset K5'!G40:G41)</f>
        <v>0</v>
      </c>
      <c r="G78" s="16">
        <f>SUM('3.3.5 Kustannukset K5'!H40:H41)</f>
        <v>0</v>
      </c>
      <c r="H78" s="16">
        <f>SUM('3.3.5 Kustannukset K5'!I40:I41)</f>
        <v>0</v>
      </c>
      <c r="I78" s="16">
        <f>SUM('3.3.5 Kustannukset K5'!J40:J41)</f>
        <v>0</v>
      </c>
      <c r="J78" s="16">
        <f>SUM('3.3.5 Kustannukset K5'!K40:K41)</f>
        <v>0</v>
      </c>
      <c r="K78" s="16">
        <f>SUM('3.3.5 Kustannukset K5'!L40:L41)</f>
        <v>0</v>
      </c>
      <c r="L78" s="16">
        <f>SUM('3.3.5 Kustannukset K5'!M40:M41)</f>
        <v>0</v>
      </c>
      <c r="M78" s="16">
        <f>SUM('3.3.5 Kustannukset K5'!N40:N41)</f>
        <v>0</v>
      </c>
      <c r="N78" s="160">
        <f t="shared" si="21"/>
        <v>0</v>
      </c>
      <c r="O78" s="61"/>
    </row>
    <row r="79" spans="1:15" ht="13" x14ac:dyDescent="0.3">
      <c r="A79" s="258"/>
      <c r="B79" s="55"/>
      <c r="C79" s="79" t="s">
        <v>75</v>
      </c>
      <c r="D79" s="38">
        <f>SUM(D70:D78)</f>
        <v>0</v>
      </c>
      <c r="E79" s="38">
        <f t="shared" ref="E79:M79" si="22">SUM(E70:E78)</f>
        <v>0</v>
      </c>
      <c r="F79" s="38">
        <f t="shared" si="22"/>
        <v>0</v>
      </c>
      <c r="G79" s="38">
        <f t="shared" si="22"/>
        <v>0</v>
      </c>
      <c r="H79" s="38">
        <f t="shared" si="22"/>
        <v>0</v>
      </c>
      <c r="I79" s="38">
        <f t="shared" si="22"/>
        <v>0</v>
      </c>
      <c r="J79" s="38">
        <f t="shared" si="22"/>
        <v>0</v>
      </c>
      <c r="K79" s="38">
        <f t="shared" si="22"/>
        <v>0</v>
      </c>
      <c r="L79" s="38">
        <f t="shared" si="22"/>
        <v>0</v>
      </c>
      <c r="M79" s="38">
        <f t="shared" si="22"/>
        <v>0</v>
      </c>
      <c r="N79" s="160">
        <f t="shared" si="21"/>
        <v>0</v>
      </c>
      <c r="O79" s="61"/>
    </row>
    <row r="80" spans="1:15" x14ac:dyDescent="0.25">
      <c r="A80" s="258"/>
      <c r="B80" s="55"/>
      <c r="C80" s="20" t="s">
        <v>49</v>
      </c>
      <c r="D80" s="39">
        <f>D79/(1+($B$4*(D69-$D$9)))</f>
        <v>0</v>
      </c>
      <c r="E80" s="39">
        <f t="shared" ref="E80:M80" si="23">E79/(1+($B$4*(E69-$D$9)))</f>
        <v>0</v>
      </c>
      <c r="F80" s="39">
        <f t="shared" si="23"/>
        <v>0</v>
      </c>
      <c r="G80" s="39">
        <f t="shared" si="23"/>
        <v>0</v>
      </c>
      <c r="H80" s="39">
        <f t="shared" si="23"/>
        <v>0</v>
      </c>
      <c r="I80" s="39">
        <f t="shared" si="23"/>
        <v>0</v>
      </c>
      <c r="J80" s="39">
        <f t="shared" si="23"/>
        <v>0</v>
      </c>
      <c r="K80" s="39">
        <f t="shared" si="23"/>
        <v>0</v>
      </c>
      <c r="L80" s="39">
        <f t="shared" si="23"/>
        <v>0</v>
      </c>
      <c r="M80" s="39">
        <f t="shared" si="23"/>
        <v>0</v>
      </c>
      <c r="N80" s="60">
        <f>SUM(D80:M80)</f>
        <v>0</v>
      </c>
      <c r="O80" s="61"/>
    </row>
    <row r="81" spans="1:15" ht="13" x14ac:dyDescent="0.3">
      <c r="A81" s="258"/>
      <c r="B81" s="59"/>
      <c r="C81" s="20" t="s">
        <v>43</v>
      </c>
      <c r="D81" s="215">
        <f>D79-'3.2 Nykykulut aikajana'!B75</f>
        <v>0</v>
      </c>
      <c r="E81" s="215">
        <f>E79-'3.2 Nykykulut aikajana'!C75</f>
        <v>0</v>
      </c>
      <c r="F81" s="215">
        <f>F79-'3.2 Nykykulut aikajana'!D75</f>
        <v>0</v>
      </c>
      <c r="G81" s="215">
        <f>G79-'3.2 Nykykulut aikajana'!E75</f>
        <v>0</v>
      </c>
      <c r="H81" s="215">
        <f>H79-'3.2 Nykykulut aikajana'!F75</f>
        <v>0</v>
      </c>
      <c r="I81" s="215">
        <f>I79-'3.2 Nykykulut aikajana'!G75</f>
        <v>0</v>
      </c>
      <c r="J81" s="215">
        <f>J79-'3.2 Nykykulut aikajana'!H75</f>
        <v>0</v>
      </c>
      <c r="K81" s="215">
        <f>K79-'3.2 Nykykulut aikajana'!I75</f>
        <v>0</v>
      </c>
      <c r="L81" s="215">
        <f>L79-'3.2 Nykykulut aikajana'!J75</f>
        <v>0</v>
      </c>
      <c r="M81" s="215">
        <f>M79-'3.2 Nykykulut aikajana'!K75</f>
        <v>0</v>
      </c>
      <c r="N81" s="40">
        <f>SUM(D81:M81)</f>
        <v>0</v>
      </c>
      <c r="O81" s="61"/>
    </row>
    <row r="82" spans="1:15" ht="13" x14ac:dyDescent="0.3">
      <c r="A82" s="58"/>
      <c r="B82" s="59"/>
      <c r="C82" s="55" t="s">
        <v>49</v>
      </c>
      <c r="D82" s="40">
        <f>D81/(1+($B$4*(D69-$D$9)))</f>
        <v>0</v>
      </c>
      <c r="E82" s="40">
        <f t="shared" ref="E82:M82" si="24">E81/(1+($B$4*(E69-$D$9)))</f>
        <v>0</v>
      </c>
      <c r="F82" s="40">
        <f t="shared" si="24"/>
        <v>0</v>
      </c>
      <c r="G82" s="40">
        <f t="shared" si="24"/>
        <v>0</v>
      </c>
      <c r="H82" s="40">
        <f t="shared" si="24"/>
        <v>0</v>
      </c>
      <c r="I82" s="40">
        <f t="shared" si="24"/>
        <v>0</v>
      </c>
      <c r="J82" s="40">
        <f t="shared" si="24"/>
        <v>0</v>
      </c>
      <c r="K82" s="40">
        <f t="shared" si="24"/>
        <v>0</v>
      </c>
      <c r="L82" s="40">
        <f t="shared" si="24"/>
        <v>0</v>
      </c>
      <c r="M82" s="40">
        <f t="shared" si="24"/>
        <v>0</v>
      </c>
      <c r="N82" s="40">
        <f>SUM(D82:M82)</f>
        <v>0</v>
      </c>
      <c r="O82" s="61"/>
    </row>
    <row r="83" spans="1:15" ht="13" x14ac:dyDescent="0.3">
      <c r="A83" s="63"/>
      <c r="B83" s="63"/>
      <c r="C83" s="64"/>
      <c r="D83" s="63"/>
      <c r="E83" s="63"/>
      <c r="F83" s="63"/>
      <c r="G83" s="63"/>
      <c r="H83" s="63"/>
      <c r="I83" s="63"/>
      <c r="J83" s="63"/>
      <c r="K83" s="63"/>
      <c r="L83" s="63"/>
      <c r="M83" s="63"/>
      <c r="N83" s="56"/>
      <c r="O83" s="10"/>
    </row>
    <row r="84" spans="1:15" ht="14.5" x14ac:dyDescent="0.35">
      <c r="A84" s="254" t="s">
        <v>170</v>
      </c>
      <c r="B84" s="17"/>
      <c r="C84" s="80" t="s">
        <v>76</v>
      </c>
      <c r="D84" s="14">
        <f>D69</f>
        <v>2018</v>
      </c>
      <c r="E84" s="14">
        <f t="shared" ref="E84:M84" si="25">E69</f>
        <v>2019</v>
      </c>
      <c r="F84" s="14">
        <f t="shared" si="25"/>
        <v>2020</v>
      </c>
      <c r="G84" s="14">
        <f t="shared" si="25"/>
        <v>2021</v>
      </c>
      <c r="H84" s="14">
        <f t="shared" si="25"/>
        <v>2022</v>
      </c>
      <c r="I84" s="14">
        <f t="shared" si="25"/>
        <v>2023</v>
      </c>
      <c r="J84" s="14">
        <f t="shared" si="25"/>
        <v>2024</v>
      </c>
      <c r="K84" s="14">
        <f t="shared" si="25"/>
        <v>2025</v>
      </c>
      <c r="L84" s="14">
        <f t="shared" si="25"/>
        <v>2026</v>
      </c>
      <c r="M84" s="14">
        <f t="shared" si="25"/>
        <v>2027</v>
      </c>
      <c r="N84" s="14" t="s">
        <v>5</v>
      </c>
      <c r="O84" s="69"/>
    </row>
    <row r="85" spans="1:15" x14ac:dyDescent="0.25">
      <c r="A85" s="255"/>
      <c r="B85" s="256" t="s">
        <v>91</v>
      </c>
      <c r="C85" s="15" t="s">
        <v>73</v>
      </c>
      <c r="D85" s="160">
        <f>SUM('3.3.6 Kustannukset K6'!E8:E20)</f>
        <v>0</v>
      </c>
      <c r="E85" s="160">
        <f>SUM('3.3.6 Kustannukset K6'!F8:F20)</f>
        <v>0</v>
      </c>
      <c r="F85" s="160">
        <f>SUM('3.3.6 Kustannukset K6'!G8:G20)</f>
        <v>0</v>
      </c>
      <c r="G85" s="160">
        <f>SUM('3.3.6 Kustannukset K6'!H8:H20)</f>
        <v>0</v>
      </c>
      <c r="H85" s="160">
        <f>SUM('3.3.6 Kustannukset K6'!I8:I20)</f>
        <v>0</v>
      </c>
      <c r="I85" s="160">
        <f>SUM('3.3.6 Kustannukset K6'!J8:J20)</f>
        <v>0</v>
      </c>
      <c r="J85" s="160">
        <f>SUM('3.3.6 Kustannukset K6'!K8:K20)</f>
        <v>0</v>
      </c>
      <c r="K85" s="160">
        <f>SUM('3.3.6 Kustannukset K6'!L8:L20)</f>
        <v>0</v>
      </c>
      <c r="L85" s="160">
        <f>SUM('3.3.6 Kustannukset K6'!M8:M20)</f>
        <v>0</v>
      </c>
      <c r="M85" s="160">
        <f>SUM('3.3.6 Kustannukset K6'!N8:N20)</f>
        <v>0</v>
      </c>
      <c r="N85" s="160">
        <f t="shared" ref="N85:N94" si="26">SUM(D85:M85)</f>
        <v>0</v>
      </c>
      <c r="O85" s="61"/>
    </row>
    <row r="86" spans="1:15" x14ac:dyDescent="0.25">
      <c r="A86" s="255"/>
      <c r="B86" s="257"/>
      <c r="C86" s="15" t="s">
        <v>112</v>
      </c>
      <c r="D86" s="16">
        <f>SUM('3.3.6 Kustannukset K6'!E21:E24)</f>
        <v>0</v>
      </c>
      <c r="E86" s="16">
        <f>SUM('3.3.6 Kustannukset K6'!F21:F24)</f>
        <v>0</v>
      </c>
      <c r="F86" s="16">
        <f>SUM('3.3.6 Kustannukset K6'!G21:G24)</f>
        <v>0</v>
      </c>
      <c r="G86" s="16">
        <f>SUM('3.3.6 Kustannukset K6'!H21:H24)</f>
        <v>0</v>
      </c>
      <c r="H86" s="16">
        <f>SUM('3.3.6 Kustannukset K6'!I21:I24)</f>
        <v>0</v>
      </c>
      <c r="I86" s="16">
        <f>SUM('3.3.6 Kustannukset K6'!J21:J24)</f>
        <v>0</v>
      </c>
      <c r="J86" s="16">
        <f>SUM('3.3.6 Kustannukset K6'!K21:K24)</f>
        <v>0</v>
      </c>
      <c r="K86" s="16">
        <f>SUM('3.3.6 Kustannukset K6'!L21:L24)</f>
        <v>0</v>
      </c>
      <c r="L86" s="16">
        <f>SUM('3.3.6 Kustannukset K6'!M21:M24)</f>
        <v>0</v>
      </c>
      <c r="M86" s="16">
        <f>SUM('3.3.6 Kustannukset K6'!N21:N24)</f>
        <v>0</v>
      </c>
      <c r="N86" s="160">
        <f t="shared" si="26"/>
        <v>0</v>
      </c>
      <c r="O86" s="61"/>
    </row>
    <row r="87" spans="1:15" x14ac:dyDescent="0.25">
      <c r="A87" s="258">
        <f>'3.1 Järjestelmien nykykulut'!$B$67</f>
        <v>0</v>
      </c>
      <c r="B87" s="257"/>
      <c r="C87" s="15" t="s">
        <v>72</v>
      </c>
      <c r="D87" s="16">
        <f>SUM('3.3.6 Kustannukset K6'!E25:E27)</f>
        <v>0</v>
      </c>
      <c r="E87" s="16">
        <f>SUM('3.3.6 Kustannukset K6'!F25:F27)</f>
        <v>0</v>
      </c>
      <c r="F87" s="16">
        <f>SUM('3.3.6 Kustannukset K6'!G25:G27)</f>
        <v>0</v>
      </c>
      <c r="G87" s="16">
        <f>SUM('3.3.6 Kustannukset K6'!H25:H27)</f>
        <v>0</v>
      </c>
      <c r="H87" s="16">
        <f>SUM('3.3.6 Kustannukset K6'!I25:I27)</f>
        <v>0</v>
      </c>
      <c r="I87" s="16">
        <f>SUM('3.3.6 Kustannukset K6'!J25:J27)</f>
        <v>0</v>
      </c>
      <c r="J87" s="16">
        <f>SUM('3.3.6 Kustannukset K6'!K25:K27)</f>
        <v>0</v>
      </c>
      <c r="K87" s="16">
        <f>SUM('3.3.6 Kustannukset K6'!L25:L27)</f>
        <v>0</v>
      </c>
      <c r="L87" s="16">
        <f>SUM('3.3.6 Kustannukset K6'!M25:M27)</f>
        <v>0</v>
      </c>
      <c r="M87" s="16">
        <f>SUM('3.3.6 Kustannukset K6'!N25:N27)</f>
        <v>0</v>
      </c>
      <c r="N87" s="160">
        <f t="shared" si="26"/>
        <v>0</v>
      </c>
      <c r="O87" s="61"/>
    </row>
    <row r="88" spans="1:15" x14ac:dyDescent="0.25">
      <c r="A88" s="258"/>
      <c r="B88" s="257"/>
      <c r="C88" s="15" t="s">
        <v>103</v>
      </c>
      <c r="D88" s="16">
        <f>SUM('3.3.6 Kustannukset K6'!E28:E28)</f>
        <v>0</v>
      </c>
      <c r="E88" s="16">
        <f>SUM('3.3.6 Kustannukset K6'!F28:F28)</f>
        <v>0</v>
      </c>
      <c r="F88" s="16">
        <f>SUM('3.3.6 Kustannukset K6'!G28:G28)</f>
        <v>0</v>
      </c>
      <c r="G88" s="16">
        <f>SUM('3.3.6 Kustannukset K6'!H28:H28)</f>
        <v>0</v>
      </c>
      <c r="H88" s="16">
        <f>SUM('3.3.6 Kustannukset K6'!I28:I28)</f>
        <v>0</v>
      </c>
      <c r="I88" s="16">
        <f>SUM('3.3.6 Kustannukset K6'!J28:J28)</f>
        <v>0</v>
      </c>
      <c r="J88" s="16">
        <f>SUM('3.3.6 Kustannukset K6'!K28:K28)</f>
        <v>0</v>
      </c>
      <c r="K88" s="16">
        <f>SUM('3.3.6 Kustannukset K6'!L28:L28)</f>
        <v>0</v>
      </c>
      <c r="L88" s="16">
        <f>SUM('3.3.6 Kustannukset K6'!M28:M28)</f>
        <v>0</v>
      </c>
      <c r="M88" s="16">
        <f>SUM('3.3.6 Kustannukset K6'!N28:N28)</f>
        <v>0</v>
      </c>
      <c r="N88" s="160">
        <f t="shared" si="26"/>
        <v>0</v>
      </c>
      <c r="O88" s="61"/>
    </row>
    <row r="89" spans="1:15" x14ac:dyDescent="0.25">
      <c r="A89" s="258"/>
      <c r="B89" s="256" t="s">
        <v>6</v>
      </c>
      <c r="C89" s="15" t="s">
        <v>71</v>
      </c>
      <c r="D89" s="16">
        <f>SUM('3.3.6 Kustannukset K6'!E29:E31)</f>
        <v>0</v>
      </c>
      <c r="E89" s="16">
        <f>SUM('3.3.6 Kustannukset K6'!F29:F31)</f>
        <v>0</v>
      </c>
      <c r="F89" s="16">
        <f>SUM('3.3.6 Kustannukset K6'!G29:G31)</f>
        <v>0</v>
      </c>
      <c r="G89" s="16">
        <f>SUM('3.3.6 Kustannukset K6'!H29:H31)</f>
        <v>0</v>
      </c>
      <c r="H89" s="16">
        <f>SUM('3.3.6 Kustannukset K6'!I29:I31)</f>
        <v>0</v>
      </c>
      <c r="I89" s="16">
        <f>SUM('3.3.6 Kustannukset K6'!J29:J31)</f>
        <v>0</v>
      </c>
      <c r="J89" s="16">
        <f>SUM('3.3.6 Kustannukset K6'!K29:K31)</f>
        <v>0</v>
      </c>
      <c r="K89" s="16">
        <f>SUM('3.3.6 Kustannukset K6'!L29:L31)</f>
        <v>0</v>
      </c>
      <c r="L89" s="16">
        <f>SUM('3.3.6 Kustannukset K6'!M29:M31)</f>
        <v>0</v>
      </c>
      <c r="M89" s="16">
        <f>SUM('3.3.6 Kustannukset K6'!N29:N31)</f>
        <v>0</v>
      </c>
      <c r="N89" s="160">
        <f t="shared" si="26"/>
        <v>0</v>
      </c>
      <c r="O89" s="61"/>
    </row>
    <row r="90" spans="1:15" x14ac:dyDescent="0.25">
      <c r="A90" s="258"/>
      <c r="B90" s="257"/>
      <c r="C90" s="15" t="s">
        <v>74</v>
      </c>
      <c r="D90" s="16">
        <f>SUM('3.3.6 Kustannukset K6'!E32:E34)</f>
        <v>0</v>
      </c>
      <c r="E90" s="16">
        <f>SUM('3.3.6 Kustannukset K6'!F32:F34)</f>
        <v>0</v>
      </c>
      <c r="F90" s="16">
        <f>SUM('3.3.6 Kustannukset K6'!G32:G34)</f>
        <v>0</v>
      </c>
      <c r="G90" s="16">
        <f>SUM('3.3.6 Kustannukset K6'!H32:H34)</f>
        <v>0</v>
      </c>
      <c r="H90" s="16">
        <f>SUM('3.3.6 Kustannukset K6'!I32:I34)</f>
        <v>0</v>
      </c>
      <c r="I90" s="16">
        <f>SUM('3.3.6 Kustannukset K6'!J32:J34)</f>
        <v>0</v>
      </c>
      <c r="J90" s="16">
        <f>SUM('3.3.6 Kustannukset K6'!K32:K34)</f>
        <v>0</v>
      </c>
      <c r="K90" s="16">
        <f>SUM('3.3.6 Kustannukset K6'!L32:L34)</f>
        <v>0</v>
      </c>
      <c r="L90" s="16">
        <f>SUM('3.3.6 Kustannukset K6'!M32:M34)</f>
        <v>0</v>
      </c>
      <c r="M90" s="16">
        <f>SUM('3.3.6 Kustannukset K6'!N32:N34)</f>
        <v>0</v>
      </c>
      <c r="N90" s="160">
        <f t="shared" si="26"/>
        <v>0</v>
      </c>
      <c r="O90" s="61"/>
    </row>
    <row r="91" spans="1:15" x14ac:dyDescent="0.25">
      <c r="A91" s="258"/>
      <c r="B91" s="257"/>
      <c r="C91" s="15" t="s">
        <v>56</v>
      </c>
      <c r="D91" s="16">
        <f>SUM('3.3.6 Kustannukset K6'!E35:E36)</f>
        <v>0</v>
      </c>
      <c r="E91" s="16">
        <f>SUM('3.3.6 Kustannukset K6'!F35:F36)</f>
        <v>0</v>
      </c>
      <c r="F91" s="16">
        <f>SUM('3.3.6 Kustannukset K6'!G35:G36)</f>
        <v>0</v>
      </c>
      <c r="G91" s="16">
        <f>SUM('3.3.6 Kustannukset K6'!H35:H36)</f>
        <v>0</v>
      </c>
      <c r="H91" s="16">
        <f>SUM('3.3.6 Kustannukset K6'!I35:I36)</f>
        <v>0</v>
      </c>
      <c r="I91" s="16">
        <f>SUM('3.3.6 Kustannukset K6'!J35:J36)</f>
        <v>0</v>
      </c>
      <c r="J91" s="16">
        <f>SUM('3.3.6 Kustannukset K6'!K35:K36)</f>
        <v>0</v>
      </c>
      <c r="K91" s="16">
        <f>SUM('3.3.6 Kustannukset K6'!L35:L36)</f>
        <v>0</v>
      </c>
      <c r="L91" s="16">
        <f>SUM('3.3.6 Kustannukset K6'!M35:M36)</f>
        <v>0</v>
      </c>
      <c r="M91" s="16">
        <f>SUM('3.3.6 Kustannukset K6'!N35:N36)</f>
        <v>0</v>
      </c>
      <c r="N91" s="160">
        <f t="shared" si="26"/>
        <v>0</v>
      </c>
      <c r="O91" s="61"/>
    </row>
    <row r="92" spans="1:15" x14ac:dyDescent="0.25">
      <c r="A92" s="258"/>
      <c r="B92" s="257"/>
      <c r="C92" s="15" t="s">
        <v>70</v>
      </c>
      <c r="D92" s="16">
        <f>SUM('3.3.6 Kustannukset K6'!E37:E39)</f>
        <v>0</v>
      </c>
      <c r="E92" s="16">
        <f>SUM('3.3.6 Kustannukset K6'!F37:F39)</f>
        <v>0</v>
      </c>
      <c r="F92" s="16">
        <f>SUM('3.3.6 Kustannukset K6'!G37:G39)</f>
        <v>0</v>
      </c>
      <c r="G92" s="16">
        <f>SUM('3.3.6 Kustannukset K6'!H37:H39)</f>
        <v>0</v>
      </c>
      <c r="H92" s="16">
        <f>SUM('3.3.6 Kustannukset K6'!I37:I39)</f>
        <v>0</v>
      </c>
      <c r="I92" s="16">
        <f>SUM('3.3.6 Kustannukset K6'!J37:J39)</f>
        <v>0</v>
      </c>
      <c r="J92" s="16">
        <f>SUM('3.3.6 Kustannukset K6'!K37:K39)</f>
        <v>0</v>
      </c>
      <c r="K92" s="16">
        <f>SUM('3.3.6 Kustannukset K6'!L37:L39)</f>
        <v>0</v>
      </c>
      <c r="L92" s="16">
        <f>SUM('3.3.6 Kustannukset K6'!M37:M39)</f>
        <v>0</v>
      </c>
      <c r="M92" s="16">
        <f>SUM('3.3.6 Kustannukset K6'!N37:N39)</f>
        <v>0</v>
      </c>
      <c r="N92" s="160">
        <f t="shared" si="26"/>
        <v>0</v>
      </c>
      <c r="O92" s="61"/>
    </row>
    <row r="93" spans="1:15" x14ac:dyDescent="0.25">
      <c r="A93" s="258"/>
      <c r="B93" s="259"/>
      <c r="C93" s="15" t="s">
        <v>121</v>
      </c>
      <c r="D93" s="16">
        <f>SUM('3.3.6 Kustannukset K6'!E40:E41)</f>
        <v>0</v>
      </c>
      <c r="E93" s="16">
        <f>SUM('3.3.6 Kustannukset K6'!F40:F41)</f>
        <v>0</v>
      </c>
      <c r="F93" s="16">
        <f>SUM('3.3.6 Kustannukset K6'!G40:G41)</f>
        <v>0</v>
      </c>
      <c r="G93" s="16">
        <f>SUM('3.3.6 Kustannukset K6'!H40:H41)</f>
        <v>0</v>
      </c>
      <c r="H93" s="16">
        <f>SUM('3.3.6 Kustannukset K6'!I40:I41)</f>
        <v>0</v>
      </c>
      <c r="I93" s="16">
        <f>SUM('3.3.6 Kustannukset K6'!J40:J41)</f>
        <v>0</v>
      </c>
      <c r="J93" s="16">
        <f>SUM('3.3.6 Kustannukset K6'!K40:K41)</f>
        <v>0</v>
      </c>
      <c r="K93" s="16">
        <f>SUM('3.3.6 Kustannukset K6'!L40:L41)</f>
        <v>0</v>
      </c>
      <c r="L93" s="16">
        <f>SUM('3.3.6 Kustannukset K6'!M40:M41)</f>
        <v>0</v>
      </c>
      <c r="M93" s="16">
        <f>SUM('3.3.6 Kustannukset K6'!N40:N41)</f>
        <v>0</v>
      </c>
      <c r="N93" s="160">
        <f t="shared" si="26"/>
        <v>0</v>
      </c>
      <c r="O93" s="61"/>
    </row>
    <row r="94" spans="1:15" ht="13" x14ac:dyDescent="0.3">
      <c r="A94" s="258"/>
      <c r="B94" s="55"/>
      <c r="C94" s="79" t="s">
        <v>75</v>
      </c>
      <c r="D94" s="38">
        <f>SUM(D85:D93)</f>
        <v>0</v>
      </c>
      <c r="E94" s="38">
        <f t="shared" ref="E94:M94" si="27">SUM(E85:E93)</f>
        <v>0</v>
      </c>
      <c r="F94" s="38">
        <f t="shared" si="27"/>
        <v>0</v>
      </c>
      <c r="G94" s="38">
        <f t="shared" si="27"/>
        <v>0</v>
      </c>
      <c r="H94" s="38">
        <f t="shared" si="27"/>
        <v>0</v>
      </c>
      <c r="I94" s="38">
        <f t="shared" si="27"/>
        <v>0</v>
      </c>
      <c r="J94" s="38">
        <f t="shared" si="27"/>
        <v>0</v>
      </c>
      <c r="K94" s="38">
        <f t="shared" si="27"/>
        <v>0</v>
      </c>
      <c r="L94" s="38">
        <f t="shared" si="27"/>
        <v>0</v>
      </c>
      <c r="M94" s="38">
        <f t="shared" si="27"/>
        <v>0</v>
      </c>
      <c r="N94" s="160">
        <f t="shared" si="26"/>
        <v>0</v>
      </c>
      <c r="O94" s="61"/>
    </row>
    <row r="95" spans="1:15" x14ac:dyDescent="0.25">
      <c r="A95" s="258"/>
      <c r="B95" s="55"/>
      <c r="C95" s="20" t="s">
        <v>49</v>
      </c>
      <c r="D95" s="39">
        <f>D94/(1+($B$4*(D84-$D$9)))</f>
        <v>0</v>
      </c>
      <c r="E95" s="39">
        <f t="shared" ref="E95:M95" si="28">E94/(1+($B$4*(E84-$D$9)))</f>
        <v>0</v>
      </c>
      <c r="F95" s="39">
        <f t="shared" si="28"/>
        <v>0</v>
      </c>
      <c r="G95" s="39">
        <f t="shared" si="28"/>
        <v>0</v>
      </c>
      <c r="H95" s="39">
        <f t="shared" si="28"/>
        <v>0</v>
      </c>
      <c r="I95" s="39">
        <f t="shared" si="28"/>
        <v>0</v>
      </c>
      <c r="J95" s="39">
        <f t="shared" si="28"/>
        <v>0</v>
      </c>
      <c r="K95" s="39">
        <f t="shared" si="28"/>
        <v>0</v>
      </c>
      <c r="L95" s="39">
        <f t="shared" si="28"/>
        <v>0</v>
      </c>
      <c r="M95" s="39">
        <f t="shared" si="28"/>
        <v>0</v>
      </c>
      <c r="N95" s="60">
        <f>SUM(D95:M95)</f>
        <v>0</v>
      </c>
      <c r="O95" s="61"/>
    </row>
    <row r="96" spans="1:15" ht="13" x14ac:dyDescent="0.3">
      <c r="A96" s="258"/>
      <c r="B96" s="59"/>
      <c r="C96" s="20" t="s">
        <v>43</v>
      </c>
      <c r="D96" s="215">
        <f>D94-'3.2 Nykykulut aikajana'!B87</f>
        <v>0</v>
      </c>
      <c r="E96" s="215">
        <f>E94-'3.2 Nykykulut aikajana'!C87</f>
        <v>0</v>
      </c>
      <c r="F96" s="215">
        <f>F94-'3.2 Nykykulut aikajana'!D87</f>
        <v>0</v>
      </c>
      <c r="G96" s="215">
        <f>G94-'3.2 Nykykulut aikajana'!E87</f>
        <v>0</v>
      </c>
      <c r="H96" s="215">
        <f>H94-'3.2 Nykykulut aikajana'!F87</f>
        <v>0</v>
      </c>
      <c r="I96" s="215">
        <f>I94-'3.2 Nykykulut aikajana'!G87</f>
        <v>0</v>
      </c>
      <c r="J96" s="215">
        <f>J94-'3.2 Nykykulut aikajana'!H87</f>
        <v>0</v>
      </c>
      <c r="K96" s="215">
        <f>K94-'3.2 Nykykulut aikajana'!I87</f>
        <v>0</v>
      </c>
      <c r="L96" s="215">
        <f>L94-'3.2 Nykykulut aikajana'!J87</f>
        <v>0</v>
      </c>
      <c r="M96" s="215">
        <f>M94-'3.2 Nykykulut aikajana'!K87</f>
        <v>0</v>
      </c>
      <c r="N96" s="40">
        <f>SUM(D96:M96)</f>
        <v>0</v>
      </c>
      <c r="O96" s="61"/>
    </row>
    <row r="97" spans="1:15" ht="13" x14ac:dyDescent="0.3">
      <c r="A97" s="58"/>
      <c r="B97" s="59"/>
      <c r="C97" s="55" t="s">
        <v>49</v>
      </c>
      <c r="D97" s="40">
        <f>D96/(1+($B$4*(D84-$D$9)))</f>
        <v>0</v>
      </c>
      <c r="E97" s="40">
        <f t="shared" ref="E97:M97" si="29">E96/(1+($B$4*(E84-$D$9)))</f>
        <v>0</v>
      </c>
      <c r="F97" s="40">
        <f t="shared" si="29"/>
        <v>0</v>
      </c>
      <c r="G97" s="40">
        <f t="shared" si="29"/>
        <v>0</v>
      </c>
      <c r="H97" s="40">
        <f t="shared" si="29"/>
        <v>0</v>
      </c>
      <c r="I97" s="40">
        <f t="shared" si="29"/>
        <v>0</v>
      </c>
      <c r="J97" s="40">
        <f t="shared" si="29"/>
        <v>0</v>
      </c>
      <c r="K97" s="40">
        <f t="shared" si="29"/>
        <v>0</v>
      </c>
      <c r="L97" s="40">
        <f t="shared" si="29"/>
        <v>0</v>
      </c>
      <c r="M97" s="40">
        <f t="shared" si="29"/>
        <v>0</v>
      </c>
      <c r="N97" s="40">
        <f>SUM(D97:M97)</f>
        <v>0</v>
      </c>
      <c r="O97" s="61"/>
    </row>
    <row r="98" spans="1:15" ht="13" x14ac:dyDescent="0.3">
      <c r="A98" s="63"/>
      <c r="B98" s="63"/>
      <c r="C98" s="64"/>
      <c r="D98" s="63"/>
      <c r="E98" s="63"/>
      <c r="F98" s="63"/>
      <c r="G98" s="63"/>
      <c r="H98" s="63"/>
      <c r="I98" s="63"/>
      <c r="J98" s="63"/>
      <c r="K98" s="63"/>
      <c r="L98" s="63"/>
      <c r="M98" s="63"/>
      <c r="N98" s="56"/>
      <c r="O98" s="10"/>
    </row>
    <row r="99" spans="1:15" ht="14.5" x14ac:dyDescent="0.35">
      <c r="A99" s="254" t="s">
        <v>171</v>
      </c>
      <c r="B99" s="17"/>
      <c r="C99" s="80" t="s">
        <v>76</v>
      </c>
      <c r="D99" s="14">
        <f>D84</f>
        <v>2018</v>
      </c>
      <c r="E99" s="14">
        <f t="shared" ref="E99:M99" si="30">E84</f>
        <v>2019</v>
      </c>
      <c r="F99" s="14">
        <f t="shared" si="30"/>
        <v>2020</v>
      </c>
      <c r="G99" s="14">
        <f t="shared" si="30"/>
        <v>2021</v>
      </c>
      <c r="H99" s="14">
        <f t="shared" si="30"/>
        <v>2022</v>
      </c>
      <c r="I99" s="14">
        <f t="shared" si="30"/>
        <v>2023</v>
      </c>
      <c r="J99" s="14">
        <f t="shared" si="30"/>
        <v>2024</v>
      </c>
      <c r="K99" s="14">
        <f t="shared" si="30"/>
        <v>2025</v>
      </c>
      <c r="L99" s="14">
        <f t="shared" si="30"/>
        <v>2026</v>
      </c>
      <c r="M99" s="14">
        <f t="shared" si="30"/>
        <v>2027</v>
      </c>
      <c r="N99" s="14" t="s">
        <v>5</v>
      </c>
      <c r="O99" s="69"/>
    </row>
    <row r="100" spans="1:15" x14ac:dyDescent="0.25">
      <c r="A100" s="255"/>
      <c r="B100" s="256" t="s">
        <v>91</v>
      </c>
      <c r="C100" s="15" t="s">
        <v>73</v>
      </c>
      <c r="D100" s="160">
        <f>SUM('3.3.7 Kustannukset K7'!E8:E20)</f>
        <v>0</v>
      </c>
      <c r="E100" s="160">
        <f>SUM('3.3.7 Kustannukset K7'!F8:F20)</f>
        <v>0</v>
      </c>
      <c r="F100" s="160">
        <f>SUM('3.3.7 Kustannukset K7'!G8:G20)</f>
        <v>0</v>
      </c>
      <c r="G100" s="160">
        <f>SUM('3.3.7 Kustannukset K7'!H8:H20)</f>
        <v>0</v>
      </c>
      <c r="H100" s="160">
        <f>SUM('3.3.7 Kustannukset K7'!I8:I20)</f>
        <v>0</v>
      </c>
      <c r="I100" s="160">
        <f>SUM('3.3.7 Kustannukset K7'!J8:J20)</f>
        <v>0</v>
      </c>
      <c r="J100" s="160">
        <f>SUM('3.3.7 Kustannukset K7'!K8:K20)</f>
        <v>0</v>
      </c>
      <c r="K100" s="160">
        <f>SUM('3.3.7 Kustannukset K7'!L8:L20)</f>
        <v>0</v>
      </c>
      <c r="L100" s="160">
        <f>SUM('3.3.7 Kustannukset K7'!M8:M20)</f>
        <v>0</v>
      </c>
      <c r="M100" s="160">
        <f>SUM('3.3.7 Kustannukset K7'!N8:N20)</f>
        <v>0</v>
      </c>
      <c r="N100" s="160">
        <f t="shared" ref="N100:N109" si="31">SUM(D100:M100)</f>
        <v>0</v>
      </c>
      <c r="O100" s="61"/>
    </row>
    <row r="101" spans="1:15" x14ac:dyDescent="0.25">
      <c r="A101" s="255"/>
      <c r="B101" s="257"/>
      <c r="C101" s="15" t="s">
        <v>112</v>
      </c>
      <c r="D101" s="16">
        <f>SUM('3.3.7 Kustannukset K7'!E21:E24)</f>
        <v>0</v>
      </c>
      <c r="E101" s="16">
        <f>SUM('3.3.7 Kustannukset K7'!F21:F24)</f>
        <v>0</v>
      </c>
      <c r="F101" s="16">
        <f>SUM('3.3.7 Kustannukset K7'!G21:G24)</f>
        <v>0</v>
      </c>
      <c r="G101" s="16">
        <f>SUM('3.3.7 Kustannukset K7'!H21:H24)</f>
        <v>0</v>
      </c>
      <c r="H101" s="16">
        <f>SUM('3.3.7 Kustannukset K7'!I21:I24)</f>
        <v>0</v>
      </c>
      <c r="I101" s="16">
        <f>SUM('3.3.7 Kustannukset K7'!J21:J24)</f>
        <v>0</v>
      </c>
      <c r="J101" s="16">
        <f>SUM('3.3.7 Kustannukset K7'!K21:K24)</f>
        <v>0</v>
      </c>
      <c r="K101" s="16">
        <f>SUM('3.3.7 Kustannukset K7'!L21:L24)</f>
        <v>0</v>
      </c>
      <c r="L101" s="16">
        <f>SUM('3.3.7 Kustannukset K7'!M21:M24)</f>
        <v>0</v>
      </c>
      <c r="M101" s="16">
        <f>SUM('3.3.7 Kustannukset K7'!N21:N24)</f>
        <v>0</v>
      </c>
      <c r="N101" s="160">
        <f t="shared" si="31"/>
        <v>0</v>
      </c>
      <c r="O101" s="61"/>
    </row>
    <row r="102" spans="1:15" x14ac:dyDescent="0.25">
      <c r="A102" s="258">
        <f>'3.1 Järjestelmien nykykulut'!$B$77</f>
        <v>0</v>
      </c>
      <c r="B102" s="257"/>
      <c r="C102" s="15" t="s">
        <v>72</v>
      </c>
      <c r="D102" s="16">
        <f>SUM('3.3.7 Kustannukset K7'!E25:E27)</f>
        <v>0</v>
      </c>
      <c r="E102" s="16">
        <f>SUM('3.3.7 Kustannukset K7'!F25:F27)</f>
        <v>0</v>
      </c>
      <c r="F102" s="16">
        <f>SUM('3.3.7 Kustannukset K7'!G25:G27)</f>
        <v>0</v>
      </c>
      <c r="G102" s="16">
        <f>SUM('3.3.7 Kustannukset K7'!H25:H27)</f>
        <v>0</v>
      </c>
      <c r="H102" s="16">
        <f>SUM('3.3.7 Kustannukset K7'!I25:I27)</f>
        <v>0</v>
      </c>
      <c r="I102" s="16">
        <f>SUM('3.3.7 Kustannukset K7'!J25:J27)</f>
        <v>0</v>
      </c>
      <c r="J102" s="16">
        <f>SUM('3.3.7 Kustannukset K7'!K25:K27)</f>
        <v>0</v>
      </c>
      <c r="K102" s="16">
        <f>SUM('3.3.7 Kustannukset K7'!L25:L27)</f>
        <v>0</v>
      </c>
      <c r="L102" s="16">
        <f>SUM('3.3.7 Kustannukset K7'!M25:M27)</f>
        <v>0</v>
      </c>
      <c r="M102" s="16">
        <f>SUM('3.3.7 Kustannukset K7'!N25:N27)</f>
        <v>0</v>
      </c>
      <c r="N102" s="160">
        <f t="shared" si="31"/>
        <v>0</v>
      </c>
      <c r="O102" s="61"/>
    </row>
    <row r="103" spans="1:15" x14ac:dyDescent="0.25">
      <c r="A103" s="258"/>
      <c r="B103" s="257"/>
      <c r="C103" s="15" t="s">
        <v>103</v>
      </c>
      <c r="D103" s="16">
        <f>SUM('3.3.7 Kustannukset K7'!E28:E28)</f>
        <v>0</v>
      </c>
      <c r="E103" s="16">
        <f>SUM('3.3.7 Kustannukset K7'!F28:F28)</f>
        <v>0</v>
      </c>
      <c r="F103" s="16">
        <f>SUM('3.3.7 Kustannukset K7'!G28:G28)</f>
        <v>0</v>
      </c>
      <c r="G103" s="16">
        <f>SUM('3.3.7 Kustannukset K7'!H28:H28)</f>
        <v>0</v>
      </c>
      <c r="H103" s="16">
        <f>SUM('3.3.7 Kustannukset K7'!I28:I28)</f>
        <v>0</v>
      </c>
      <c r="I103" s="16">
        <f>SUM('3.3.7 Kustannukset K7'!J28:J28)</f>
        <v>0</v>
      </c>
      <c r="J103" s="16">
        <f>SUM('3.3.7 Kustannukset K7'!K28:K28)</f>
        <v>0</v>
      </c>
      <c r="K103" s="16">
        <f>SUM('3.3.7 Kustannukset K7'!L28:L28)</f>
        <v>0</v>
      </c>
      <c r="L103" s="16">
        <f>SUM('3.3.7 Kustannukset K7'!M28:M28)</f>
        <v>0</v>
      </c>
      <c r="M103" s="16">
        <f>SUM('3.3.7 Kustannukset K7'!N28:N28)</f>
        <v>0</v>
      </c>
      <c r="N103" s="160">
        <f t="shared" si="31"/>
        <v>0</v>
      </c>
      <c r="O103" s="61"/>
    </row>
    <row r="104" spans="1:15" x14ac:dyDescent="0.25">
      <c r="A104" s="258"/>
      <c r="B104" s="256" t="s">
        <v>6</v>
      </c>
      <c r="C104" s="15" t="s">
        <v>71</v>
      </c>
      <c r="D104" s="16">
        <f>SUM('3.3.7 Kustannukset K7'!E29:E31)</f>
        <v>0</v>
      </c>
      <c r="E104" s="16">
        <f>SUM('3.3.7 Kustannukset K7'!F29:F31)</f>
        <v>0</v>
      </c>
      <c r="F104" s="16">
        <f>SUM('3.3.7 Kustannukset K7'!G29:G31)</f>
        <v>0</v>
      </c>
      <c r="G104" s="16">
        <f>SUM('3.3.7 Kustannukset K7'!H29:H31)</f>
        <v>0</v>
      </c>
      <c r="H104" s="16">
        <f>SUM('3.3.7 Kustannukset K7'!I29:I31)</f>
        <v>0</v>
      </c>
      <c r="I104" s="16">
        <f>SUM('3.3.7 Kustannukset K7'!J29:J31)</f>
        <v>0</v>
      </c>
      <c r="J104" s="16">
        <f>SUM('3.3.7 Kustannukset K7'!K29:K31)</f>
        <v>0</v>
      </c>
      <c r="K104" s="16">
        <f>SUM('3.3.7 Kustannukset K7'!L29:L31)</f>
        <v>0</v>
      </c>
      <c r="L104" s="16">
        <f>SUM('3.3.7 Kustannukset K7'!M29:M31)</f>
        <v>0</v>
      </c>
      <c r="M104" s="16">
        <f>SUM('3.3.7 Kustannukset K7'!N29:N31)</f>
        <v>0</v>
      </c>
      <c r="N104" s="160">
        <f t="shared" si="31"/>
        <v>0</v>
      </c>
      <c r="O104" s="61"/>
    </row>
    <row r="105" spans="1:15" x14ac:dyDescent="0.25">
      <c r="A105" s="258"/>
      <c r="B105" s="257"/>
      <c r="C105" s="15" t="s">
        <v>74</v>
      </c>
      <c r="D105" s="16">
        <f>SUM('3.3.7 Kustannukset K7'!E32:E34)</f>
        <v>0</v>
      </c>
      <c r="E105" s="16">
        <f>SUM('3.3.7 Kustannukset K7'!F32:F34)</f>
        <v>0</v>
      </c>
      <c r="F105" s="16">
        <f>SUM('3.3.7 Kustannukset K7'!G32:G34)</f>
        <v>0</v>
      </c>
      <c r="G105" s="16">
        <f>SUM('3.3.7 Kustannukset K7'!H32:H34)</f>
        <v>0</v>
      </c>
      <c r="H105" s="16">
        <f>SUM('3.3.7 Kustannukset K7'!I32:I34)</f>
        <v>0</v>
      </c>
      <c r="I105" s="16">
        <f>SUM('3.3.7 Kustannukset K7'!J32:J34)</f>
        <v>0</v>
      </c>
      <c r="J105" s="16">
        <f>SUM('3.3.7 Kustannukset K7'!K32:K34)</f>
        <v>0</v>
      </c>
      <c r="K105" s="16">
        <f>SUM('3.3.7 Kustannukset K7'!L32:L34)</f>
        <v>0</v>
      </c>
      <c r="L105" s="16">
        <f>SUM('3.3.7 Kustannukset K7'!M32:M34)</f>
        <v>0</v>
      </c>
      <c r="M105" s="16">
        <f>SUM('3.3.7 Kustannukset K7'!N32:N34)</f>
        <v>0</v>
      </c>
      <c r="N105" s="160">
        <f t="shared" si="31"/>
        <v>0</v>
      </c>
      <c r="O105" s="61"/>
    </row>
    <row r="106" spans="1:15" x14ac:dyDescent="0.25">
      <c r="A106" s="258"/>
      <c r="B106" s="257"/>
      <c r="C106" s="15" t="s">
        <v>56</v>
      </c>
      <c r="D106" s="16">
        <f>SUM('3.3.7 Kustannukset K7'!E35:E36)</f>
        <v>0</v>
      </c>
      <c r="E106" s="16">
        <f>SUM('3.3.7 Kustannukset K7'!F35:F36)</f>
        <v>0</v>
      </c>
      <c r="F106" s="16">
        <f>SUM('3.3.7 Kustannukset K7'!G35:G36)</f>
        <v>0</v>
      </c>
      <c r="G106" s="16">
        <f>SUM('3.3.7 Kustannukset K7'!H35:H36)</f>
        <v>0</v>
      </c>
      <c r="H106" s="16">
        <f>SUM('3.3.7 Kustannukset K7'!I35:I36)</f>
        <v>0</v>
      </c>
      <c r="I106" s="16">
        <f>SUM('3.3.7 Kustannukset K7'!J35:J36)</f>
        <v>0</v>
      </c>
      <c r="J106" s="16">
        <f>SUM('3.3.7 Kustannukset K7'!K35:K36)</f>
        <v>0</v>
      </c>
      <c r="K106" s="16">
        <f>SUM('3.3.7 Kustannukset K7'!L35:L36)</f>
        <v>0</v>
      </c>
      <c r="L106" s="16">
        <f>SUM('3.3.7 Kustannukset K7'!M35:M36)</f>
        <v>0</v>
      </c>
      <c r="M106" s="16">
        <f>SUM('3.3.7 Kustannukset K7'!N35:N36)</f>
        <v>0</v>
      </c>
      <c r="N106" s="160">
        <f t="shared" si="31"/>
        <v>0</v>
      </c>
      <c r="O106" s="61"/>
    </row>
    <row r="107" spans="1:15" x14ac:dyDescent="0.25">
      <c r="A107" s="258"/>
      <c r="B107" s="257"/>
      <c r="C107" s="15" t="s">
        <v>70</v>
      </c>
      <c r="D107" s="16">
        <f>SUM('3.3.7 Kustannukset K7'!E37:E39)</f>
        <v>0</v>
      </c>
      <c r="E107" s="16">
        <f>SUM('3.3.7 Kustannukset K7'!F37:F39)</f>
        <v>0</v>
      </c>
      <c r="F107" s="16">
        <f>SUM('3.3.7 Kustannukset K7'!G37:G39)</f>
        <v>0</v>
      </c>
      <c r="G107" s="16">
        <f>SUM('3.3.7 Kustannukset K7'!H37:H39)</f>
        <v>0</v>
      </c>
      <c r="H107" s="16">
        <f>SUM('3.3.7 Kustannukset K7'!I37:I39)</f>
        <v>0</v>
      </c>
      <c r="I107" s="16">
        <f>SUM('3.3.7 Kustannukset K7'!J37:J39)</f>
        <v>0</v>
      </c>
      <c r="J107" s="16">
        <f>SUM('3.3.7 Kustannukset K7'!K37:K39)</f>
        <v>0</v>
      </c>
      <c r="K107" s="16">
        <f>SUM('3.3.7 Kustannukset K7'!L37:L39)</f>
        <v>0</v>
      </c>
      <c r="L107" s="16">
        <f>SUM('3.3.7 Kustannukset K7'!M37:M39)</f>
        <v>0</v>
      </c>
      <c r="M107" s="16">
        <f>SUM('3.3.7 Kustannukset K7'!N37:N39)</f>
        <v>0</v>
      </c>
      <c r="N107" s="160">
        <f t="shared" si="31"/>
        <v>0</v>
      </c>
      <c r="O107" s="61"/>
    </row>
    <row r="108" spans="1:15" x14ac:dyDescent="0.25">
      <c r="A108" s="258"/>
      <c r="B108" s="259"/>
      <c r="C108" s="15" t="s">
        <v>121</v>
      </c>
      <c r="D108" s="16">
        <f>SUM('3.3.7 Kustannukset K7'!E40:E41)</f>
        <v>0</v>
      </c>
      <c r="E108" s="16">
        <f>SUM('3.3.7 Kustannukset K7'!F40:F41)</f>
        <v>0</v>
      </c>
      <c r="F108" s="16">
        <f>SUM('3.3.7 Kustannukset K7'!G40:G41)</f>
        <v>0</v>
      </c>
      <c r="G108" s="16">
        <f>SUM('3.3.7 Kustannukset K7'!H40:H41)</f>
        <v>0</v>
      </c>
      <c r="H108" s="16">
        <f>SUM('3.3.7 Kustannukset K7'!I40:I41)</f>
        <v>0</v>
      </c>
      <c r="I108" s="16">
        <f>SUM('3.3.7 Kustannukset K7'!J40:J41)</f>
        <v>0</v>
      </c>
      <c r="J108" s="16">
        <f>SUM('3.3.7 Kustannukset K7'!K40:K41)</f>
        <v>0</v>
      </c>
      <c r="K108" s="16">
        <f>SUM('3.3.7 Kustannukset K7'!L40:L41)</f>
        <v>0</v>
      </c>
      <c r="L108" s="16">
        <f>SUM('3.3.7 Kustannukset K7'!M40:M41)</f>
        <v>0</v>
      </c>
      <c r="M108" s="16">
        <f>SUM('3.3.7 Kustannukset K7'!N40:N41)</f>
        <v>0</v>
      </c>
      <c r="N108" s="160">
        <f t="shared" si="31"/>
        <v>0</v>
      </c>
      <c r="O108" s="61"/>
    </row>
    <row r="109" spans="1:15" ht="13" x14ac:dyDescent="0.3">
      <c r="A109" s="258"/>
      <c r="B109" s="55"/>
      <c r="C109" s="79" t="s">
        <v>75</v>
      </c>
      <c r="D109" s="38">
        <f>SUM(D100:D108)</f>
        <v>0</v>
      </c>
      <c r="E109" s="38">
        <f t="shared" ref="E109:M109" si="32">SUM(E100:E108)</f>
        <v>0</v>
      </c>
      <c r="F109" s="38">
        <f t="shared" si="32"/>
        <v>0</v>
      </c>
      <c r="G109" s="38">
        <f t="shared" si="32"/>
        <v>0</v>
      </c>
      <c r="H109" s="38">
        <f t="shared" si="32"/>
        <v>0</v>
      </c>
      <c r="I109" s="38">
        <f t="shared" si="32"/>
        <v>0</v>
      </c>
      <c r="J109" s="38">
        <f t="shared" si="32"/>
        <v>0</v>
      </c>
      <c r="K109" s="38">
        <f t="shared" si="32"/>
        <v>0</v>
      </c>
      <c r="L109" s="38">
        <f t="shared" si="32"/>
        <v>0</v>
      </c>
      <c r="M109" s="38">
        <f t="shared" si="32"/>
        <v>0</v>
      </c>
      <c r="N109" s="160">
        <f t="shared" si="31"/>
        <v>0</v>
      </c>
      <c r="O109" s="61"/>
    </row>
    <row r="110" spans="1:15" x14ac:dyDescent="0.25">
      <c r="A110" s="258"/>
      <c r="B110" s="55"/>
      <c r="C110" s="20" t="s">
        <v>49</v>
      </c>
      <c r="D110" s="39">
        <f>D109/(1+($B$4*(D99-$D$9)))</f>
        <v>0</v>
      </c>
      <c r="E110" s="39">
        <f t="shared" ref="E110:M110" si="33">E109/(1+($B$4*(E99-$D$9)))</f>
        <v>0</v>
      </c>
      <c r="F110" s="39">
        <f t="shared" si="33"/>
        <v>0</v>
      </c>
      <c r="G110" s="39">
        <f t="shared" si="33"/>
        <v>0</v>
      </c>
      <c r="H110" s="39">
        <f t="shared" si="33"/>
        <v>0</v>
      </c>
      <c r="I110" s="39">
        <f t="shared" si="33"/>
        <v>0</v>
      </c>
      <c r="J110" s="39">
        <f t="shared" si="33"/>
        <v>0</v>
      </c>
      <c r="K110" s="39">
        <f t="shared" si="33"/>
        <v>0</v>
      </c>
      <c r="L110" s="39">
        <f t="shared" si="33"/>
        <v>0</v>
      </c>
      <c r="M110" s="39">
        <f t="shared" si="33"/>
        <v>0</v>
      </c>
      <c r="N110" s="60">
        <f>SUM(D110:M110)</f>
        <v>0</v>
      </c>
      <c r="O110" s="61"/>
    </row>
    <row r="111" spans="1:15" ht="13" x14ac:dyDescent="0.3">
      <c r="A111" s="258"/>
      <c r="B111" s="59"/>
      <c r="C111" s="20" t="s">
        <v>43</v>
      </c>
      <c r="D111" s="215">
        <f>D109-'3.2 Nykykulut aikajana'!B99</f>
        <v>0</v>
      </c>
      <c r="E111" s="215">
        <f>E109-'3.2 Nykykulut aikajana'!C99</f>
        <v>0</v>
      </c>
      <c r="F111" s="215">
        <f>F109-'3.2 Nykykulut aikajana'!D99</f>
        <v>0</v>
      </c>
      <c r="G111" s="215">
        <f>G109-'3.2 Nykykulut aikajana'!E99</f>
        <v>0</v>
      </c>
      <c r="H111" s="215">
        <f>H109-'3.2 Nykykulut aikajana'!F99</f>
        <v>0</v>
      </c>
      <c r="I111" s="215">
        <f>I109-'3.2 Nykykulut aikajana'!G99</f>
        <v>0</v>
      </c>
      <c r="J111" s="215">
        <f>J109-'3.2 Nykykulut aikajana'!H99</f>
        <v>0</v>
      </c>
      <c r="K111" s="215">
        <f>K109-'3.2 Nykykulut aikajana'!I99</f>
        <v>0</v>
      </c>
      <c r="L111" s="215">
        <f>L109-'3.2 Nykykulut aikajana'!J99</f>
        <v>0</v>
      </c>
      <c r="M111" s="215">
        <f>M109-'3.2 Nykykulut aikajana'!K99</f>
        <v>0</v>
      </c>
      <c r="N111" s="40">
        <f>SUM(D111:M111)</f>
        <v>0</v>
      </c>
      <c r="O111" s="61"/>
    </row>
    <row r="112" spans="1:15" ht="13" x14ac:dyDescent="0.3">
      <c r="A112" s="58"/>
      <c r="B112" s="59"/>
      <c r="C112" s="55" t="s">
        <v>49</v>
      </c>
      <c r="D112" s="40">
        <f>D111/(1+($B$4*(D99-$D$9)))</f>
        <v>0</v>
      </c>
      <c r="E112" s="40">
        <f t="shared" ref="E112:M112" si="34">E111/(1+($B$4*(E99-$D$9)))</f>
        <v>0</v>
      </c>
      <c r="F112" s="40">
        <f t="shared" si="34"/>
        <v>0</v>
      </c>
      <c r="G112" s="40">
        <f t="shared" si="34"/>
        <v>0</v>
      </c>
      <c r="H112" s="40">
        <f t="shared" si="34"/>
        <v>0</v>
      </c>
      <c r="I112" s="40">
        <f t="shared" si="34"/>
        <v>0</v>
      </c>
      <c r="J112" s="40">
        <f t="shared" si="34"/>
        <v>0</v>
      </c>
      <c r="K112" s="40">
        <f t="shared" si="34"/>
        <v>0</v>
      </c>
      <c r="L112" s="40">
        <f t="shared" si="34"/>
        <v>0</v>
      </c>
      <c r="M112" s="40">
        <f t="shared" si="34"/>
        <v>0</v>
      </c>
      <c r="N112" s="40">
        <f>SUM(D112:M112)</f>
        <v>0</v>
      </c>
      <c r="O112" s="61"/>
    </row>
    <row r="113" spans="1:15" ht="13" x14ac:dyDescent="0.3">
      <c r="A113" s="63"/>
      <c r="B113" s="63"/>
      <c r="C113" s="64"/>
      <c r="D113" s="63"/>
      <c r="E113" s="63"/>
      <c r="F113" s="63"/>
      <c r="G113" s="63"/>
      <c r="H113" s="63"/>
      <c r="I113" s="63"/>
      <c r="J113" s="63"/>
      <c r="K113" s="63"/>
      <c r="L113" s="63"/>
      <c r="M113" s="63"/>
      <c r="N113" s="56"/>
      <c r="O113" s="10"/>
    </row>
    <row r="114" spans="1:15" ht="14.5" x14ac:dyDescent="0.35">
      <c r="A114" s="254" t="s">
        <v>172</v>
      </c>
      <c r="B114" s="17"/>
      <c r="C114" s="80" t="s">
        <v>76</v>
      </c>
      <c r="D114" s="14">
        <f>D99</f>
        <v>2018</v>
      </c>
      <c r="E114" s="14">
        <f t="shared" ref="E114:M114" si="35">E99</f>
        <v>2019</v>
      </c>
      <c r="F114" s="14">
        <f t="shared" si="35"/>
        <v>2020</v>
      </c>
      <c r="G114" s="14">
        <f t="shared" si="35"/>
        <v>2021</v>
      </c>
      <c r="H114" s="14">
        <f t="shared" si="35"/>
        <v>2022</v>
      </c>
      <c r="I114" s="14">
        <f t="shared" si="35"/>
        <v>2023</v>
      </c>
      <c r="J114" s="14">
        <f t="shared" si="35"/>
        <v>2024</v>
      </c>
      <c r="K114" s="14">
        <f t="shared" si="35"/>
        <v>2025</v>
      </c>
      <c r="L114" s="14">
        <f t="shared" si="35"/>
        <v>2026</v>
      </c>
      <c r="M114" s="14">
        <f t="shared" si="35"/>
        <v>2027</v>
      </c>
      <c r="N114" s="14" t="s">
        <v>5</v>
      </c>
      <c r="O114" s="69"/>
    </row>
    <row r="115" spans="1:15" x14ac:dyDescent="0.25">
      <c r="A115" s="255"/>
      <c r="B115" s="256" t="s">
        <v>91</v>
      </c>
      <c r="C115" s="15" t="s">
        <v>73</v>
      </c>
      <c r="D115" s="160">
        <f>SUM('3.3.8 Kustannukset K8'!E8:E20)</f>
        <v>0</v>
      </c>
      <c r="E115" s="160">
        <f>SUM('3.3.8 Kustannukset K8'!F8:F20)</f>
        <v>0</v>
      </c>
      <c r="F115" s="160">
        <f>SUM('3.3.8 Kustannukset K8'!G8:G20)</f>
        <v>0</v>
      </c>
      <c r="G115" s="160">
        <f>SUM('3.3.8 Kustannukset K8'!H8:H20)</f>
        <v>0</v>
      </c>
      <c r="H115" s="160">
        <f>SUM('3.3.8 Kustannukset K8'!I8:I20)</f>
        <v>0</v>
      </c>
      <c r="I115" s="160">
        <f>SUM('3.3.8 Kustannukset K8'!J8:J20)</f>
        <v>0</v>
      </c>
      <c r="J115" s="160">
        <f>SUM('3.3.8 Kustannukset K8'!K8:K20)</f>
        <v>0</v>
      </c>
      <c r="K115" s="160">
        <f>SUM('3.3.8 Kustannukset K8'!L8:L20)</f>
        <v>0</v>
      </c>
      <c r="L115" s="160">
        <f>SUM('3.3.8 Kustannukset K8'!M8:M20)</f>
        <v>0</v>
      </c>
      <c r="M115" s="160">
        <f>SUM('3.3.8 Kustannukset K8'!N8:N20)</f>
        <v>0</v>
      </c>
      <c r="N115" s="160">
        <f t="shared" ref="N115:N124" si="36">SUM(D115:M115)</f>
        <v>0</v>
      </c>
      <c r="O115" s="61"/>
    </row>
    <row r="116" spans="1:15" x14ac:dyDescent="0.25">
      <c r="A116" s="255"/>
      <c r="B116" s="257"/>
      <c r="C116" s="15" t="s">
        <v>112</v>
      </c>
      <c r="D116" s="16">
        <f>SUM('3.3.8 Kustannukset K8'!E21:E24)</f>
        <v>0</v>
      </c>
      <c r="E116" s="16">
        <f>SUM('3.3.8 Kustannukset K8'!F21:F24)</f>
        <v>0</v>
      </c>
      <c r="F116" s="16">
        <f>SUM('3.3.8 Kustannukset K8'!G21:G24)</f>
        <v>0</v>
      </c>
      <c r="G116" s="16">
        <f>SUM('3.3.8 Kustannukset K8'!H21:H24)</f>
        <v>0</v>
      </c>
      <c r="H116" s="16">
        <f>SUM('3.3.8 Kustannukset K8'!I21:I24)</f>
        <v>0</v>
      </c>
      <c r="I116" s="16">
        <f>SUM('3.3.8 Kustannukset K8'!J21:J24)</f>
        <v>0</v>
      </c>
      <c r="J116" s="16">
        <f>SUM('3.3.8 Kustannukset K8'!K21:K24)</f>
        <v>0</v>
      </c>
      <c r="K116" s="16">
        <f>SUM('3.3.8 Kustannukset K8'!L21:L24)</f>
        <v>0</v>
      </c>
      <c r="L116" s="16">
        <f>SUM('3.3.8 Kustannukset K8'!M21:M24)</f>
        <v>0</v>
      </c>
      <c r="M116" s="16">
        <f>SUM('3.3.8 Kustannukset K8'!N21:N24)</f>
        <v>0</v>
      </c>
      <c r="N116" s="160">
        <f t="shared" si="36"/>
        <v>0</v>
      </c>
      <c r="O116" s="61"/>
    </row>
    <row r="117" spans="1:15" x14ac:dyDescent="0.25">
      <c r="A117" s="258">
        <f>'3.1 Järjestelmien nykykulut'!$B$87</f>
        <v>0</v>
      </c>
      <c r="B117" s="257"/>
      <c r="C117" s="15" t="s">
        <v>72</v>
      </c>
      <c r="D117" s="16">
        <f>SUM('3.3.8 Kustannukset K8'!E25:E27)</f>
        <v>0</v>
      </c>
      <c r="E117" s="16">
        <f>SUM('3.3.8 Kustannukset K8'!F25:F27)</f>
        <v>0</v>
      </c>
      <c r="F117" s="16">
        <f>SUM('3.3.8 Kustannukset K8'!G25:G27)</f>
        <v>0</v>
      </c>
      <c r="G117" s="16">
        <f>SUM('3.3.8 Kustannukset K8'!H25:H27)</f>
        <v>0</v>
      </c>
      <c r="H117" s="16">
        <f>SUM('3.3.8 Kustannukset K8'!I25:I27)</f>
        <v>0</v>
      </c>
      <c r="I117" s="16">
        <f>SUM('3.3.8 Kustannukset K8'!J25:J27)</f>
        <v>0</v>
      </c>
      <c r="J117" s="16">
        <f>SUM('3.3.8 Kustannukset K8'!K25:K27)</f>
        <v>0</v>
      </c>
      <c r="K117" s="16">
        <f>SUM('3.3.8 Kustannukset K8'!L25:L27)</f>
        <v>0</v>
      </c>
      <c r="L117" s="16">
        <f>SUM('3.3.8 Kustannukset K8'!M25:M27)</f>
        <v>0</v>
      </c>
      <c r="M117" s="16">
        <f>SUM('3.3.8 Kustannukset K8'!N25:N27)</f>
        <v>0</v>
      </c>
      <c r="N117" s="160">
        <f t="shared" si="36"/>
        <v>0</v>
      </c>
      <c r="O117" s="61"/>
    </row>
    <row r="118" spans="1:15" x14ac:dyDescent="0.25">
      <c r="A118" s="258"/>
      <c r="B118" s="257"/>
      <c r="C118" s="15" t="s">
        <v>103</v>
      </c>
      <c r="D118" s="16">
        <f>SUM('3.3.8 Kustannukset K8'!E28:E28)</f>
        <v>0</v>
      </c>
      <c r="E118" s="16">
        <f>SUM('3.3.8 Kustannukset K8'!F28:F28)</f>
        <v>0</v>
      </c>
      <c r="F118" s="16">
        <f>SUM('3.3.8 Kustannukset K8'!G28:G28)</f>
        <v>0</v>
      </c>
      <c r="G118" s="16">
        <f>SUM('3.3.8 Kustannukset K8'!H28:H28)</f>
        <v>0</v>
      </c>
      <c r="H118" s="16">
        <f>SUM('3.3.8 Kustannukset K8'!I28:I28)</f>
        <v>0</v>
      </c>
      <c r="I118" s="16">
        <f>SUM('3.3.8 Kustannukset K8'!J28:J28)</f>
        <v>0</v>
      </c>
      <c r="J118" s="16">
        <f>SUM('3.3.8 Kustannukset K8'!K28:K28)</f>
        <v>0</v>
      </c>
      <c r="K118" s="16">
        <f>SUM('3.3.8 Kustannukset K8'!L28:L28)</f>
        <v>0</v>
      </c>
      <c r="L118" s="16">
        <f>SUM('3.3.8 Kustannukset K8'!M28:M28)</f>
        <v>0</v>
      </c>
      <c r="M118" s="16">
        <f>SUM('3.3.8 Kustannukset K8'!N28:N28)</f>
        <v>0</v>
      </c>
      <c r="N118" s="160">
        <f t="shared" si="36"/>
        <v>0</v>
      </c>
      <c r="O118" s="61"/>
    </row>
    <row r="119" spans="1:15" x14ac:dyDescent="0.25">
      <c r="A119" s="258"/>
      <c r="B119" s="256" t="s">
        <v>6</v>
      </c>
      <c r="C119" s="15" t="s">
        <v>71</v>
      </c>
      <c r="D119" s="16">
        <f>SUM('3.3.8 Kustannukset K8'!E29:E31)</f>
        <v>0</v>
      </c>
      <c r="E119" s="16">
        <f>SUM('3.3.8 Kustannukset K8'!F29:F31)</f>
        <v>0</v>
      </c>
      <c r="F119" s="16">
        <f>SUM('3.3.8 Kustannukset K8'!G29:G31)</f>
        <v>0</v>
      </c>
      <c r="G119" s="16">
        <f>SUM('3.3.8 Kustannukset K8'!H29:H31)</f>
        <v>0</v>
      </c>
      <c r="H119" s="16">
        <f>SUM('3.3.8 Kustannukset K8'!I29:I31)</f>
        <v>0</v>
      </c>
      <c r="I119" s="16">
        <f>SUM('3.3.8 Kustannukset K8'!J29:J31)</f>
        <v>0</v>
      </c>
      <c r="J119" s="16">
        <f>SUM('3.3.8 Kustannukset K8'!K29:K31)</f>
        <v>0</v>
      </c>
      <c r="K119" s="16">
        <f>SUM('3.3.8 Kustannukset K8'!L29:L31)</f>
        <v>0</v>
      </c>
      <c r="L119" s="16">
        <f>SUM('3.3.8 Kustannukset K8'!M29:M31)</f>
        <v>0</v>
      </c>
      <c r="M119" s="16">
        <f>SUM('3.3.8 Kustannukset K8'!N29:N31)</f>
        <v>0</v>
      </c>
      <c r="N119" s="160">
        <f t="shared" si="36"/>
        <v>0</v>
      </c>
      <c r="O119" s="61"/>
    </row>
    <row r="120" spans="1:15" x14ac:dyDescent="0.25">
      <c r="A120" s="258"/>
      <c r="B120" s="257"/>
      <c r="C120" s="15" t="s">
        <v>74</v>
      </c>
      <c r="D120" s="16">
        <f>SUM('3.3.8 Kustannukset K8'!E32:E34)</f>
        <v>0</v>
      </c>
      <c r="E120" s="16">
        <f>SUM('3.3.8 Kustannukset K8'!F32:F34)</f>
        <v>0</v>
      </c>
      <c r="F120" s="16">
        <f>SUM('3.3.8 Kustannukset K8'!G32:G34)</f>
        <v>0</v>
      </c>
      <c r="G120" s="16">
        <f>SUM('3.3.8 Kustannukset K8'!H32:H34)</f>
        <v>0</v>
      </c>
      <c r="H120" s="16">
        <f>SUM('3.3.8 Kustannukset K8'!I32:I34)</f>
        <v>0</v>
      </c>
      <c r="I120" s="16">
        <f>SUM('3.3.8 Kustannukset K8'!J32:J34)</f>
        <v>0</v>
      </c>
      <c r="J120" s="16">
        <f>SUM('3.3.8 Kustannukset K8'!K32:K34)</f>
        <v>0</v>
      </c>
      <c r="K120" s="16">
        <f>SUM('3.3.8 Kustannukset K8'!L32:L34)</f>
        <v>0</v>
      </c>
      <c r="L120" s="16">
        <f>SUM('3.3.8 Kustannukset K8'!M32:M34)</f>
        <v>0</v>
      </c>
      <c r="M120" s="16">
        <f>SUM('3.3.8 Kustannukset K8'!N32:N34)</f>
        <v>0</v>
      </c>
      <c r="N120" s="160">
        <f t="shared" si="36"/>
        <v>0</v>
      </c>
      <c r="O120" s="61"/>
    </row>
    <row r="121" spans="1:15" x14ac:dyDescent="0.25">
      <c r="A121" s="258"/>
      <c r="B121" s="257"/>
      <c r="C121" s="15" t="s">
        <v>56</v>
      </c>
      <c r="D121" s="16">
        <f>SUM('3.3.8 Kustannukset K8'!E35:E36)</f>
        <v>0</v>
      </c>
      <c r="E121" s="16">
        <f>SUM('3.3.8 Kustannukset K8'!F35:F36)</f>
        <v>0</v>
      </c>
      <c r="F121" s="16">
        <f>SUM('3.3.8 Kustannukset K8'!G35:G36)</f>
        <v>0</v>
      </c>
      <c r="G121" s="16">
        <f>SUM('3.3.8 Kustannukset K8'!H35:H36)</f>
        <v>0</v>
      </c>
      <c r="H121" s="16">
        <f>SUM('3.3.8 Kustannukset K8'!I35:I36)</f>
        <v>0</v>
      </c>
      <c r="I121" s="16">
        <f>SUM('3.3.8 Kustannukset K8'!J35:J36)</f>
        <v>0</v>
      </c>
      <c r="J121" s="16">
        <f>SUM('3.3.8 Kustannukset K8'!K35:K36)</f>
        <v>0</v>
      </c>
      <c r="K121" s="16">
        <f>SUM('3.3.8 Kustannukset K8'!L35:L36)</f>
        <v>0</v>
      </c>
      <c r="L121" s="16">
        <f>SUM('3.3.8 Kustannukset K8'!M35:M36)</f>
        <v>0</v>
      </c>
      <c r="M121" s="16">
        <f>SUM('3.3.8 Kustannukset K8'!N35:N36)</f>
        <v>0</v>
      </c>
      <c r="N121" s="160">
        <f t="shared" si="36"/>
        <v>0</v>
      </c>
      <c r="O121" s="61"/>
    </row>
    <row r="122" spans="1:15" x14ac:dyDescent="0.25">
      <c r="A122" s="258"/>
      <c r="B122" s="257"/>
      <c r="C122" s="15" t="s">
        <v>70</v>
      </c>
      <c r="D122" s="16">
        <f>SUM('3.3.8 Kustannukset K8'!E37:E39)</f>
        <v>0</v>
      </c>
      <c r="E122" s="16">
        <f>SUM('3.3.8 Kustannukset K8'!F37:F39)</f>
        <v>0</v>
      </c>
      <c r="F122" s="16">
        <f>SUM('3.3.8 Kustannukset K8'!G37:G39)</f>
        <v>0</v>
      </c>
      <c r="G122" s="16">
        <f>SUM('3.3.8 Kustannukset K8'!H37:H39)</f>
        <v>0</v>
      </c>
      <c r="H122" s="16">
        <f>SUM('3.3.8 Kustannukset K8'!I37:I39)</f>
        <v>0</v>
      </c>
      <c r="I122" s="16">
        <f>SUM('3.3.8 Kustannukset K8'!J37:J39)</f>
        <v>0</v>
      </c>
      <c r="J122" s="16">
        <f>SUM('3.3.8 Kustannukset K8'!K37:K39)</f>
        <v>0</v>
      </c>
      <c r="K122" s="16">
        <f>SUM('3.3.8 Kustannukset K8'!L37:L39)</f>
        <v>0</v>
      </c>
      <c r="L122" s="16">
        <f>SUM('3.3.8 Kustannukset K8'!M37:M39)</f>
        <v>0</v>
      </c>
      <c r="M122" s="16">
        <f>SUM('3.3.8 Kustannukset K8'!N37:N39)</f>
        <v>0</v>
      </c>
      <c r="N122" s="160">
        <f t="shared" si="36"/>
        <v>0</v>
      </c>
      <c r="O122" s="61"/>
    </row>
    <row r="123" spans="1:15" x14ac:dyDescent="0.25">
      <c r="A123" s="258"/>
      <c r="B123" s="259"/>
      <c r="C123" s="15" t="s">
        <v>121</v>
      </c>
      <c r="D123" s="16">
        <f>SUM('3.3.8 Kustannukset K8'!E40:E41)</f>
        <v>0</v>
      </c>
      <c r="E123" s="16">
        <f>SUM('3.3.8 Kustannukset K8'!F40:F41)</f>
        <v>0</v>
      </c>
      <c r="F123" s="16">
        <f>SUM('3.3.8 Kustannukset K8'!G40:G41)</f>
        <v>0</v>
      </c>
      <c r="G123" s="16">
        <f>SUM('3.3.8 Kustannukset K8'!H40:H41)</f>
        <v>0</v>
      </c>
      <c r="H123" s="16">
        <f>SUM('3.3.8 Kustannukset K8'!I40:I41)</f>
        <v>0</v>
      </c>
      <c r="I123" s="16">
        <f>SUM('3.3.8 Kustannukset K8'!J40:J41)</f>
        <v>0</v>
      </c>
      <c r="J123" s="16">
        <f>SUM('3.3.8 Kustannukset K8'!K40:K41)</f>
        <v>0</v>
      </c>
      <c r="K123" s="16">
        <f>SUM('3.3.8 Kustannukset K8'!L40:L41)</f>
        <v>0</v>
      </c>
      <c r="L123" s="16">
        <f>SUM('3.3.8 Kustannukset K8'!M40:M41)</f>
        <v>0</v>
      </c>
      <c r="M123" s="16">
        <f>SUM('3.3.8 Kustannukset K8'!N40:N41)</f>
        <v>0</v>
      </c>
      <c r="N123" s="160">
        <f t="shared" si="36"/>
        <v>0</v>
      </c>
      <c r="O123" s="61"/>
    </row>
    <row r="124" spans="1:15" ht="13" x14ac:dyDescent="0.3">
      <c r="A124" s="258"/>
      <c r="B124" s="55"/>
      <c r="C124" s="79" t="s">
        <v>75</v>
      </c>
      <c r="D124" s="38">
        <f>SUM(D115:D123)</f>
        <v>0</v>
      </c>
      <c r="E124" s="38">
        <f t="shared" ref="E124:M124" si="37">SUM(E115:E123)</f>
        <v>0</v>
      </c>
      <c r="F124" s="38">
        <f t="shared" si="37"/>
        <v>0</v>
      </c>
      <c r="G124" s="38">
        <f t="shared" si="37"/>
        <v>0</v>
      </c>
      <c r="H124" s="38">
        <f t="shared" si="37"/>
        <v>0</v>
      </c>
      <c r="I124" s="38">
        <f t="shared" si="37"/>
        <v>0</v>
      </c>
      <c r="J124" s="38">
        <f t="shared" si="37"/>
        <v>0</v>
      </c>
      <c r="K124" s="38">
        <f t="shared" si="37"/>
        <v>0</v>
      </c>
      <c r="L124" s="38">
        <f t="shared" si="37"/>
        <v>0</v>
      </c>
      <c r="M124" s="38">
        <f t="shared" si="37"/>
        <v>0</v>
      </c>
      <c r="N124" s="160">
        <f t="shared" si="36"/>
        <v>0</v>
      </c>
      <c r="O124" s="61"/>
    </row>
    <row r="125" spans="1:15" x14ac:dyDescent="0.25">
      <c r="A125" s="258"/>
      <c r="B125" s="55"/>
      <c r="C125" s="20" t="s">
        <v>49</v>
      </c>
      <c r="D125" s="39">
        <f>D124/(1+($B$4*(D114-$D$9)))</f>
        <v>0</v>
      </c>
      <c r="E125" s="39">
        <f t="shared" ref="E125:M125" si="38">E124/(1+($B$4*(E114-$D$9)))</f>
        <v>0</v>
      </c>
      <c r="F125" s="39">
        <f t="shared" si="38"/>
        <v>0</v>
      </c>
      <c r="G125" s="39">
        <f t="shared" si="38"/>
        <v>0</v>
      </c>
      <c r="H125" s="39">
        <f t="shared" si="38"/>
        <v>0</v>
      </c>
      <c r="I125" s="39">
        <f t="shared" si="38"/>
        <v>0</v>
      </c>
      <c r="J125" s="39">
        <f t="shared" si="38"/>
        <v>0</v>
      </c>
      <c r="K125" s="39">
        <f t="shared" si="38"/>
        <v>0</v>
      </c>
      <c r="L125" s="39">
        <f t="shared" si="38"/>
        <v>0</v>
      </c>
      <c r="M125" s="39">
        <f t="shared" si="38"/>
        <v>0</v>
      </c>
      <c r="N125" s="60">
        <f>SUM(D125:M125)</f>
        <v>0</v>
      </c>
      <c r="O125" s="61"/>
    </row>
    <row r="126" spans="1:15" ht="13" x14ac:dyDescent="0.3">
      <c r="A126" s="258"/>
      <c r="B126" s="59"/>
      <c r="C126" s="20" t="s">
        <v>43</v>
      </c>
      <c r="D126" s="215">
        <f>D124-'3.2 Nykykulut aikajana'!B111</f>
        <v>0</v>
      </c>
      <c r="E126" s="215">
        <f>E124-'3.2 Nykykulut aikajana'!C111</f>
        <v>0</v>
      </c>
      <c r="F126" s="215">
        <f>F124-'3.2 Nykykulut aikajana'!D111</f>
        <v>0</v>
      </c>
      <c r="G126" s="215">
        <f>G124-'3.2 Nykykulut aikajana'!E111</f>
        <v>0</v>
      </c>
      <c r="H126" s="215">
        <f>H124-'3.2 Nykykulut aikajana'!F111</f>
        <v>0</v>
      </c>
      <c r="I126" s="215">
        <f>I124-'3.2 Nykykulut aikajana'!G111</f>
        <v>0</v>
      </c>
      <c r="J126" s="215">
        <f>J124-'3.2 Nykykulut aikajana'!H111</f>
        <v>0</v>
      </c>
      <c r="K126" s="215">
        <f>K124-'3.2 Nykykulut aikajana'!I111</f>
        <v>0</v>
      </c>
      <c r="L126" s="215">
        <f>L124-'3.2 Nykykulut aikajana'!J111</f>
        <v>0</v>
      </c>
      <c r="M126" s="215">
        <f>M124-'3.2 Nykykulut aikajana'!K111</f>
        <v>0</v>
      </c>
      <c r="N126" s="40">
        <f>SUM(D126:M126)</f>
        <v>0</v>
      </c>
      <c r="O126" s="61"/>
    </row>
    <row r="127" spans="1:15" ht="13" x14ac:dyDescent="0.3">
      <c r="A127" s="58"/>
      <c r="B127" s="59"/>
      <c r="C127" s="55" t="s">
        <v>49</v>
      </c>
      <c r="D127" s="40">
        <f>D126/(1+($B$4*(D114-$D$9)))</f>
        <v>0</v>
      </c>
      <c r="E127" s="40">
        <f t="shared" ref="E127:M127" si="39">E126/(1+($B$4*(E114-$D$9)))</f>
        <v>0</v>
      </c>
      <c r="F127" s="40">
        <f t="shared" si="39"/>
        <v>0</v>
      </c>
      <c r="G127" s="40">
        <f t="shared" si="39"/>
        <v>0</v>
      </c>
      <c r="H127" s="40">
        <f t="shared" si="39"/>
        <v>0</v>
      </c>
      <c r="I127" s="40">
        <f t="shared" si="39"/>
        <v>0</v>
      </c>
      <c r="J127" s="40">
        <f t="shared" si="39"/>
        <v>0</v>
      </c>
      <c r="K127" s="40">
        <f t="shared" si="39"/>
        <v>0</v>
      </c>
      <c r="L127" s="40">
        <f t="shared" si="39"/>
        <v>0</v>
      </c>
      <c r="M127" s="40">
        <f t="shared" si="39"/>
        <v>0</v>
      </c>
      <c r="N127" s="40">
        <f>SUM(D127:M127)</f>
        <v>0</v>
      </c>
      <c r="O127" s="61"/>
    </row>
    <row r="128" spans="1:15" ht="13" x14ac:dyDescent="0.3">
      <c r="A128" s="63"/>
      <c r="B128" s="63"/>
      <c r="C128" s="64"/>
      <c r="D128" s="63"/>
      <c r="E128" s="63"/>
      <c r="F128" s="63"/>
      <c r="G128" s="63"/>
      <c r="H128" s="63"/>
      <c r="I128" s="63"/>
      <c r="J128" s="63"/>
      <c r="K128" s="63"/>
      <c r="L128" s="63"/>
      <c r="M128" s="63"/>
      <c r="N128" s="56"/>
      <c r="O128" s="10"/>
    </row>
    <row r="129" spans="1:15" ht="14.5" x14ac:dyDescent="0.35">
      <c r="A129" s="254" t="s">
        <v>173</v>
      </c>
      <c r="B129" s="17"/>
      <c r="C129" s="80" t="s">
        <v>76</v>
      </c>
      <c r="D129" s="14">
        <f>D114</f>
        <v>2018</v>
      </c>
      <c r="E129" s="14">
        <f t="shared" ref="E129:M129" si="40">E114</f>
        <v>2019</v>
      </c>
      <c r="F129" s="14">
        <f t="shared" si="40"/>
        <v>2020</v>
      </c>
      <c r="G129" s="14">
        <f t="shared" si="40"/>
        <v>2021</v>
      </c>
      <c r="H129" s="14">
        <f t="shared" si="40"/>
        <v>2022</v>
      </c>
      <c r="I129" s="14">
        <f t="shared" si="40"/>
        <v>2023</v>
      </c>
      <c r="J129" s="14">
        <f t="shared" si="40"/>
        <v>2024</v>
      </c>
      <c r="K129" s="14">
        <f t="shared" si="40"/>
        <v>2025</v>
      </c>
      <c r="L129" s="14">
        <f t="shared" si="40"/>
        <v>2026</v>
      </c>
      <c r="M129" s="14">
        <f t="shared" si="40"/>
        <v>2027</v>
      </c>
      <c r="N129" s="14" t="s">
        <v>5</v>
      </c>
      <c r="O129" s="69"/>
    </row>
    <row r="130" spans="1:15" x14ac:dyDescent="0.25">
      <c r="A130" s="255"/>
      <c r="B130" s="256" t="s">
        <v>91</v>
      </c>
      <c r="C130" s="15" t="s">
        <v>73</v>
      </c>
      <c r="D130" s="160">
        <f>SUM('3.3.9 Kustannukset K9'!E8:E20)</f>
        <v>0</v>
      </c>
      <c r="E130" s="160">
        <f>SUM('3.3.9 Kustannukset K9'!F8:F20)</f>
        <v>0</v>
      </c>
      <c r="F130" s="160">
        <f>SUM('3.3.9 Kustannukset K9'!G8:G20)</f>
        <v>0</v>
      </c>
      <c r="G130" s="160">
        <f>SUM('3.3.9 Kustannukset K9'!H8:H20)</f>
        <v>0</v>
      </c>
      <c r="H130" s="160">
        <f>SUM('3.3.9 Kustannukset K9'!I8:I20)</f>
        <v>0</v>
      </c>
      <c r="I130" s="160">
        <f>SUM('3.3.9 Kustannukset K9'!J8:J20)</f>
        <v>0</v>
      </c>
      <c r="J130" s="160">
        <f>SUM('3.3.9 Kustannukset K9'!K8:K20)</f>
        <v>0</v>
      </c>
      <c r="K130" s="160">
        <f>SUM('3.3.9 Kustannukset K9'!L8:L20)</f>
        <v>0</v>
      </c>
      <c r="L130" s="160">
        <f>SUM('3.3.9 Kustannukset K9'!M8:M20)</f>
        <v>0</v>
      </c>
      <c r="M130" s="160">
        <f>SUM('3.3.9 Kustannukset K9'!N8:N20)</f>
        <v>0</v>
      </c>
      <c r="N130" s="160">
        <f t="shared" ref="N130:N139" si="41">SUM(D130:M130)</f>
        <v>0</v>
      </c>
      <c r="O130" s="61"/>
    </row>
    <row r="131" spans="1:15" x14ac:dyDescent="0.25">
      <c r="A131" s="255"/>
      <c r="B131" s="257"/>
      <c r="C131" s="15" t="s">
        <v>112</v>
      </c>
      <c r="D131" s="16">
        <f>SUM('3.3.9 Kustannukset K9'!E21:E24)</f>
        <v>0</v>
      </c>
      <c r="E131" s="16">
        <f>SUM('3.3.9 Kustannukset K9'!F21:F24)</f>
        <v>0</v>
      </c>
      <c r="F131" s="16">
        <f>SUM('3.3.9 Kustannukset K9'!G21:G24)</f>
        <v>0</v>
      </c>
      <c r="G131" s="16">
        <f>SUM('3.3.9 Kustannukset K9'!H21:H24)</f>
        <v>0</v>
      </c>
      <c r="H131" s="16">
        <f>SUM('3.3.9 Kustannukset K9'!I21:I24)</f>
        <v>0</v>
      </c>
      <c r="I131" s="16">
        <f>SUM('3.3.9 Kustannukset K9'!J21:J24)</f>
        <v>0</v>
      </c>
      <c r="J131" s="16">
        <f>SUM('3.3.9 Kustannukset K9'!K21:K24)</f>
        <v>0</v>
      </c>
      <c r="K131" s="16">
        <f>SUM('3.3.9 Kustannukset K9'!L21:L24)</f>
        <v>0</v>
      </c>
      <c r="L131" s="16">
        <f>SUM('3.3.9 Kustannukset K9'!M21:M24)</f>
        <v>0</v>
      </c>
      <c r="M131" s="16">
        <f>SUM('3.3.9 Kustannukset K9'!N21:N24)</f>
        <v>0</v>
      </c>
      <c r="N131" s="160">
        <f t="shared" si="41"/>
        <v>0</v>
      </c>
      <c r="O131" s="61"/>
    </row>
    <row r="132" spans="1:15" x14ac:dyDescent="0.25">
      <c r="A132" s="258">
        <f>'3.1 Järjestelmien nykykulut'!$B$97</f>
        <v>0</v>
      </c>
      <c r="B132" s="257"/>
      <c r="C132" s="15" t="s">
        <v>72</v>
      </c>
      <c r="D132" s="16">
        <f>SUM('3.3.9 Kustannukset K9'!E25:E27)</f>
        <v>0</v>
      </c>
      <c r="E132" s="16">
        <f>SUM('3.3.9 Kustannukset K9'!F25:F27)</f>
        <v>0</v>
      </c>
      <c r="F132" s="16">
        <f>SUM('3.3.9 Kustannukset K9'!G25:G27)</f>
        <v>0</v>
      </c>
      <c r="G132" s="16">
        <f>SUM('3.3.9 Kustannukset K9'!H25:H27)</f>
        <v>0</v>
      </c>
      <c r="H132" s="16">
        <f>SUM('3.3.9 Kustannukset K9'!I25:I27)</f>
        <v>0</v>
      </c>
      <c r="I132" s="16">
        <f>SUM('3.3.9 Kustannukset K9'!J25:J27)</f>
        <v>0</v>
      </c>
      <c r="J132" s="16">
        <f>SUM('3.3.9 Kustannukset K9'!K25:K27)</f>
        <v>0</v>
      </c>
      <c r="K132" s="16">
        <f>SUM('3.3.9 Kustannukset K9'!L25:L27)</f>
        <v>0</v>
      </c>
      <c r="L132" s="16">
        <f>SUM('3.3.9 Kustannukset K9'!M25:M27)</f>
        <v>0</v>
      </c>
      <c r="M132" s="16">
        <f>SUM('3.3.9 Kustannukset K9'!N25:N27)</f>
        <v>0</v>
      </c>
      <c r="N132" s="160">
        <f t="shared" si="41"/>
        <v>0</v>
      </c>
      <c r="O132" s="61"/>
    </row>
    <row r="133" spans="1:15" x14ac:dyDescent="0.25">
      <c r="A133" s="258"/>
      <c r="B133" s="257"/>
      <c r="C133" s="15" t="s">
        <v>103</v>
      </c>
      <c r="D133" s="16">
        <f>SUM('3.3.9 Kustannukset K9'!E28:E28)</f>
        <v>0</v>
      </c>
      <c r="E133" s="16">
        <f>SUM('3.3.9 Kustannukset K9'!F28:F28)</f>
        <v>0</v>
      </c>
      <c r="F133" s="16">
        <f>SUM('3.3.9 Kustannukset K9'!G28:G28)</f>
        <v>0</v>
      </c>
      <c r="G133" s="16">
        <f>SUM('3.3.9 Kustannukset K9'!H28:H28)</f>
        <v>0</v>
      </c>
      <c r="H133" s="16">
        <f>SUM('3.3.9 Kustannukset K9'!I28:I28)</f>
        <v>0</v>
      </c>
      <c r="I133" s="16">
        <f>SUM('3.3.9 Kustannukset K9'!J28:J28)</f>
        <v>0</v>
      </c>
      <c r="J133" s="16">
        <f>SUM('3.3.9 Kustannukset K9'!K28:K28)</f>
        <v>0</v>
      </c>
      <c r="K133" s="16">
        <f>SUM('3.3.9 Kustannukset K9'!L28:L28)</f>
        <v>0</v>
      </c>
      <c r="L133" s="16">
        <f>SUM('3.3.9 Kustannukset K9'!M28:M28)</f>
        <v>0</v>
      </c>
      <c r="M133" s="16">
        <f>SUM('3.3.9 Kustannukset K9'!N28:N28)</f>
        <v>0</v>
      </c>
      <c r="N133" s="160">
        <f t="shared" si="41"/>
        <v>0</v>
      </c>
      <c r="O133" s="61"/>
    </row>
    <row r="134" spans="1:15" x14ac:dyDescent="0.25">
      <c r="A134" s="258"/>
      <c r="B134" s="256" t="s">
        <v>6</v>
      </c>
      <c r="C134" s="15" t="s">
        <v>71</v>
      </c>
      <c r="D134" s="16">
        <f>SUM('3.3.9 Kustannukset K9'!E29:E31)</f>
        <v>0</v>
      </c>
      <c r="E134" s="16">
        <f>SUM('3.3.9 Kustannukset K9'!F29:F31)</f>
        <v>0</v>
      </c>
      <c r="F134" s="16">
        <f>SUM('3.3.9 Kustannukset K9'!G29:G31)</f>
        <v>0</v>
      </c>
      <c r="G134" s="16">
        <f>SUM('3.3.9 Kustannukset K9'!H29:H31)</f>
        <v>0</v>
      </c>
      <c r="H134" s="16">
        <f>SUM('3.3.9 Kustannukset K9'!I29:I31)</f>
        <v>0</v>
      </c>
      <c r="I134" s="16">
        <f>SUM('3.3.9 Kustannukset K9'!J29:J31)</f>
        <v>0</v>
      </c>
      <c r="J134" s="16">
        <f>SUM('3.3.9 Kustannukset K9'!K29:K31)</f>
        <v>0</v>
      </c>
      <c r="K134" s="16">
        <f>SUM('3.3.9 Kustannukset K9'!L29:L31)</f>
        <v>0</v>
      </c>
      <c r="L134" s="16">
        <f>SUM('3.3.9 Kustannukset K9'!M29:M31)</f>
        <v>0</v>
      </c>
      <c r="M134" s="16">
        <f>SUM('3.3.9 Kustannukset K9'!N29:N31)</f>
        <v>0</v>
      </c>
      <c r="N134" s="160">
        <f t="shared" si="41"/>
        <v>0</v>
      </c>
      <c r="O134" s="61"/>
    </row>
    <row r="135" spans="1:15" x14ac:dyDescent="0.25">
      <c r="A135" s="258"/>
      <c r="B135" s="257"/>
      <c r="C135" s="15" t="s">
        <v>74</v>
      </c>
      <c r="D135" s="16">
        <f>SUM('3.3.9 Kustannukset K9'!E32:E34)</f>
        <v>0</v>
      </c>
      <c r="E135" s="16">
        <f>SUM('3.3.9 Kustannukset K9'!F32:F34)</f>
        <v>0</v>
      </c>
      <c r="F135" s="16">
        <f>SUM('3.3.9 Kustannukset K9'!G32:G34)</f>
        <v>0</v>
      </c>
      <c r="G135" s="16">
        <f>SUM('3.3.9 Kustannukset K9'!H32:H34)</f>
        <v>0</v>
      </c>
      <c r="H135" s="16">
        <f>SUM('3.3.9 Kustannukset K9'!I32:I34)</f>
        <v>0</v>
      </c>
      <c r="I135" s="16">
        <f>SUM('3.3.9 Kustannukset K9'!J32:J34)</f>
        <v>0</v>
      </c>
      <c r="J135" s="16">
        <f>SUM('3.3.9 Kustannukset K9'!K32:K34)</f>
        <v>0</v>
      </c>
      <c r="K135" s="16">
        <f>SUM('3.3.9 Kustannukset K9'!L32:L34)</f>
        <v>0</v>
      </c>
      <c r="L135" s="16">
        <f>SUM('3.3.9 Kustannukset K9'!M32:M34)</f>
        <v>0</v>
      </c>
      <c r="M135" s="16">
        <f>SUM('3.3.9 Kustannukset K9'!N32:N34)</f>
        <v>0</v>
      </c>
      <c r="N135" s="160">
        <f t="shared" si="41"/>
        <v>0</v>
      </c>
      <c r="O135" s="61"/>
    </row>
    <row r="136" spans="1:15" x14ac:dyDescent="0.25">
      <c r="A136" s="258"/>
      <c r="B136" s="257"/>
      <c r="C136" s="15" t="s">
        <v>56</v>
      </c>
      <c r="D136" s="16">
        <f>SUM('3.3.9 Kustannukset K9'!E35:E36)</f>
        <v>0</v>
      </c>
      <c r="E136" s="16">
        <f>SUM('3.3.9 Kustannukset K9'!F35:F36)</f>
        <v>0</v>
      </c>
      <c r="F136" s="16">
        <f>SUM('3.3.9 Kustannukset K9'!G35:G36)</f>
        <v>0</v>
      </c>
      <c r="G136" s="16">
        <f>SUM('3.3.9 Kustannukset K9'!H35:H36)</f>
        <v>0</v>
      </c>
      <c r="H136" s="16">
        <f>SUM('3.3.9 Kustannukset K9'!I35:I36)</f>
        <v>0</v>
      </c>
      <c r="I136" s="16">
        <f>SUM('3.3.9 Kustannukset K9'!J35:J36)</f>
        <v>0</v>
      </c>
      <c r="J136" s="16">
        <f>SUM('3.3.9 Kustannukset K9'!K35:K36)</f>
        <v>0</v>
      </c>
      <c r="K136" s="16">
        <f>SUM('3.3.9 Kustannukset K9'!L35:L36)</f>
        <v>0</v>
      </c>
      <c r="L136" s="16">
        <f>SUM('3.3.9 Kustannukset K9'!M35:M36)</f>
        <v>0</v>
      </c>
      <c r="M136" s="16">
        <f>SUM('3.3.9 Kustannukset K9'!N35:N36)</f>
        <v>0</v>
      </c>
      <c r="N136" s="160">
        <f t="shared" si="41"/>
        <v>0</v>
      </c>
      <c r="O136" s="61"/>
    </row>
    <row r="137" spans="1:15" x14ac:dyDescent="0.25">
      <c r="A137" s="258"/>
      <c r="B137" s="257"/>
      <c r="C137" s="15" t="s">
        <v>70</v>
      </c>
      <c r="D137" s="16">
        <f>SUM('3.3.9 Kustannukset K9'!E37:E39)</f>
        <v>0</v>
      </c>
      <c r="E137" s="16">
        <f>SUM('3.3.9 Kustannukset K9'!F37:F39)</f>
        <v>0</v>
      </c>
      <c r="F137" s="16">
        <f>SUM('3.3.9 Kustannukset K9'!G37:G39)</f>
        <v>0</v>
      </c>
      <c r="G137" s="16">
        <f>SUM('3.3.9 Kustannukset K9'!H37:H39)</f>
        <v>0</v>
      </c>
      <c r="H137" s="16">
        <f>SUM('3.3.9 Kustannukset K9'!I37:I39)</f>
        <v>0</v>
      </c>
      <c r="I137" s="16">
        <f>SUM('3.3.9 Kustannukset K9'!J37:J39)</f>
        <v>0</v>
      </c>
      <c r="J137" s="16">
        <f>SUM('3.3.9 Kustannukset K9'!K37:K39)</f>
        <v>0</v>
      </c>
      <c r="K137" s="16">
        <f>SUM('3.3.9 Kustannukset K9'!L37:L39)</f>
        <v>0</v>
      </c>
      <c r="L137" s="16">
        <f>SUM('3.3.9 Kustannukset K9'!M37:M39)</f>
        <v>0</v>
      </c>
      <c r="M137" s="16">
        <f>SUM('3.3.9 Kustannukset K9'!N37:N39)</f>
        <v>0</v>
      </c>
      <c r="N137" s="160">
        <f t="shared" si="41"/>
        <v>0</v>
      </c>
      <c r="O137" s="61"/>
    </row>
    <row r="138" spans="1:15" x14ac:dyDescent="0.25">
      <c r="A138" s="258"/>
      <c r="B138" s="259"/>
      <c r="C138" s="15" t="s">
        <v>121</v>
      </c>
      <c r="D138" s="16">
        <f>SUM('3.3.9 Kustannukset K9'!E40:E41)</f>
        <v>0</v>
      </c>
      <c r="E138" s="16">
        <f>SUM('3.3.9 Kustannukset K9'!F40:F41)</f>
        <v>0</v>
      </c>
      <c r="F138" s="16">
        <f>SUM('3.3.9 Kustannukset K9'!G40:G41)</f>
        <v>0</v>
      </c>
      <c r="G138" s="16">
        <f>SUM('3.3.9 Kustannukset K9'!H40:H41)</f>
        <v>0</v>
      </c>
      <c r="H138" s="16">
        <f>SUM('3.3.9 Kustannukset K9'!I40:I41)</f>
        <v>0</v>
      </c>
      <c r="I138" s="16">
        <f>SUM('3.3.9 Kustannukset K9'!J40:J41)</f>
        <v>0</v>
      </c>
      <c r="J138" s="16">
        <f>SUM('3.3.9 Kustannukset K9'!K40:K41)</f>
        <v>0</v>
      </c>
      <c r="K138" s="16">
        <f>SUM('3.3.9 Kustannukset K9'!L40:L41)</f>
        <v>0</v>
      </c>
      <c r="L138" s="16">
        <f>SUM('3.3.9 Kustannukset K9'!M40:M41)</f>
        <v>0</v>
      </c>
      <c r="M138" s="16">
        <f>SUM('3.3.9 Kustannukset K9'!N40:N41)</f>
        <v>0</v>
      </c>
      <c r="N138" s="160">
        <f t="shared" si="41"/>
        <v>0</v>
      </c>
      <c r="O138" s="61"/>
    </row>
    <row r="139" spans="1:15" ht="13" x14ac:dyDescent="0.3">
      <c r="A139" s="258"/>
      <c r="B139" s="55"/>
      <c r="C139" s="79" t="s">
        <v>75</v>
      </c>
      <c r="D139" s="38">
        <f>SUM(D130:D138)</f>
        <v>0</v>
      </c>
      <c r="E139" s="38">
        <f t="shared" ref="E139:M139" si="42">SUM(E130:E138)</f>
        <v>0</v>
      </c>
      <c r="F139" s="38">
        <f t="shared" si="42"/>
        <v>0</v>
      </c>
      <c r="G139" s="38">
        <f t="shared" si="42"/>
        <v>0</v>
      </c>
      <c r="H139" s="38">
        <f t="shared" si="42"/>
        <v>0</v>
      </c>
      <c r="I139" s="38">
        <f t="shared" si="42"/>
        <v>0</v>
      </c>
      <c r="J139" s="38">
        <f t="shared" si="42"/>
        <v>0</v>
      </c>
      <c r="K139" s="38">
        <f t="shared" si="42"/>
        <v>0</v>
      </c>
      <c r="L139" s="38">
        <f t="shared" si="42"/>
        <v>0</v>
      </c>
      <c r="M139" s="38">
        <f t="shared" si="42"/>
        <v>0</v>
      </c>
      <c r="N139" s="160">
        <f t="shared" si="41"/>
        <v>0</v>
      </c>
      <c r="O139" s="61"/>
    </row>
    <row r="140" spans="1:15" x14ac:dyDescent="0.25">
      <c r="A140" s="258"/>
      <c r="B140" s="55"/>
      <c r="C140" s="20" t="s">
        <v>49</v>
      </c>
      <c r="D140" s="39">
        <f>D139/(1+($B$4*(D129-$D$9)))</f>
        <v>0</v>
      </c>
      <c r="E140" s="39">
        <f t="shared" ref="E140:M140" si="43">E139/(1+($B$4*(E129-$D$9)))</f>
        <v>0</v>
      </c>
      <c r="F140" s="39">
        <f t="shared" si="43"/>
        <v>0</v>
      </c>
      <c r="G140" s="39">
        <f t="shared" si="43"/>
        <v>0</v>
      </c>
      <c r="H140" s="39">
        <f t="shared" si="43"/>
        <v>0</v>
      </c>
      <c r="I140" s="39">
        <f t="shared" si="43"/>
        <v>0</v>
      </c>
      <c r="J140" s="39">
        <f t="shared" si="43"/>
        <v>0</v>
      </c>
      <c r="K140" s="39">
        <f t="shared" si="43"/>
        <v>0</v>
      </c>
      <c r="L140" s="39">
        <f t="shared" si="43"/>
        <v>0</v>
      </c>
      <c r="M140" s="39">
        <f t="shared" si="43"/>
        <v>0</v>
      </c>
      <c r="N140" s="60">
        <f>SUM(D140:M140)</f>
        <v>0</v>
      </c>
      <c r="O140" s="61"/>
    </row>
    <row r="141" spans="1:15" ht="13" x14ac:dyDescent="0.3">
      <c r="A141" s="258"/>
      <c r="B141" s="59"/>
      <c r="C141" s="20" t="s">
        <v>43</v>
      </c>
      <c r="D141" s="215">
        <f>D139-'3.2 Nykykulut aikajana'!B123</f>
        <v>0</v>
      </c>
      <c r="E141" s="215">
        <f>E139-'3.2 Nykykulut aikajana'!C123</f>
        <v>0</v>
      </c>
      <c r="F141" s="215">
        <f>F139-'3.2 Nykykulut aikajana'!D123</f>
        <v>0</v>
      </c>
      <c r="G141" s="215">
        <f>G139-'3.2 Nykykulut aikajana'!E123</f>
        <v>0</v>
      </c>
      <c r="H141" s="215">
        <f>H139-'3.2 Nykykulut aikajana'!F123</f>
        <v>0</v>
      </c>
      <c r="I141" s="215">
        <f>I139-'3.2 Nykykulut aikajana'!G123</f>
        <v>0</v>
      </c>
      <c r="J141" s="215">
        <f>J139-'3.2 Nykykulut aikajana'!H123</f>
        <v>0</v>
      </c>
      <c r="K141" s="215">
        <f>K139-'3.2 Nykykulut aikajana'!I123</f>
        <v>0</v>
      </c>
      <c r="L141" s="215">
        <f>L139-'3.2 Nykykulut aikajana'!J123</f>
        <v>0</v>
      </c>
      <c r="M141" s="215">
        <f>M139-'3.2 Nykykulut aikajana'!K123</f>
        <v>0</v>
      </c>
      <c r="N141" s="40">
        <f>SUM(D141:M141)</f>
        <v>0</v>
      </c>
      <c r="O141" s="61"/>
    </row>
    <row r="142" spans="1:15" ht="13" x14ac:dyDescent="0.3">
      <c r="A142" s="58"/>
      <c r="B142" s="59"/>
      <c r="C142" s="55" t="s">
        <v>49</v>
      </c>
      <c r="D142" s="40">
        <f>D141/(1+($B$4*(D129-$D$9)))</f>
        <v>0</v>
      </c>
      <c r="E142" s="40">
        <f t="shared" ref="E142:M142" si="44">E141/(1+($B$4*(E129-$D$9)))</f>
        <v>0</v>
      </c>
      <c r="F142" s="40">
        <f t="shared" si="44"/>
        <v>0</v>
      </c>
      <c r="G142" s="40">
        <f t="shared" si="44"/>
        <v>0</v>
      </c>
      <c r="H142" s="40">
        <f t="shared" si="44"/>
        <v>0</v>
      </c>
      <c r="I142" s="40">
        <f t="shared" si="44"/>
        <v>0</v>
      </c>
      <c r="J142" s="40">
        <f t="shared" si="44"/>
        <v>0</v>
      </c>
      <c r="K142" s="40">
        <f t="shared" si="44"/>
        <v>0</v>
      </c>
      <c r="L142" s="40">
        <f t="shared" si="44"/>
        <v>0</v>
      </c>
      <c r="M142" s="40">
        <f t="shared" si="44"/>
        <v>0</v>
      </c>
      <c r="N142" s="40">
        <f>SUM(D142:M142)</f>
        <v>0</v>
      </c>
      <c r="O142" s="61"/>
    </row>
    <row r="143" spans="1:15" ht="13" x14ac:dyDescent="0.3">
      <c r="A143" s="63"/>
      <c r="B143" s="63"/>
      <c r="C143" s="64"/>
      <c r="D143" s="63"/>
      <c r="E143" s="63"/>
      <c r="F143" s="63"/>
      <c r="G143" s="63"/>
      <c r="H143" s="63"/>
      <c r="I143" s="63"/>
      <c r="J143" s="63"/>
      <c r="K143" s="63"/>
      <c r="L143" s="63"/>
      <c r="M143" s="63"/>
      <c r="N143" s="56"/>
      <c r="O143" s="10"/>
    </row>
  </sheetData>
  <sheetProtection sheet="1" objects="1" scenarios="1"/>
  <mergeCells count="36">
    <mergeCell ref="A69:A71"/>
    <mergeCell ref="B70:B73"/>
    <mergeCell ref="A72:A81"/>
    <mergeCell ref="B74:B78"/>
    <mergeCell ref="A84:A86"/>
    <mergeCell ref="B85:B88"/>
    <mergeCell ref="A87:A96"/>
    <mergeCell ref="B89:B93"/>
    <mergeCell ref="A9:A11"/>
    <mergeCell ref="A12:A21"/>
    <mergeCell ref="B10:B13"/>
    <mergeCell ref="B14:B18"/>
    <mergeCell ref="A54:A56"/>
    <mergeCell ref="B55:B58"/>
    <mergeCell ref="A57:A66"/>
    <mergeCell ref="B59:B63"/>
    <mergeCell ref="A24:A26"/>
    <mergeCell ref="B25:B28"/>
    <mergeCell ref="A27:A36"/>
    <mergeCell ref="B29:B33"/>
    <mergeCell ref="A39:A41"/>
    <mergeCell ref="B40:B43"/>
    <mergeCell ref="A42:A51"/>
    <mergeCell ref="B44:B48"/>
    <mergeCell ref="A129:A131"/>
    <mergeCell ref="B130:B133"/>
    <mergeCell ref="A132:A141"/>
    <mergeCell ref="B134:B138"/>
    <mergeCell ref="A99:A101"/>
    <mergeCell ref="B100:B103"/>
    <mergeCell ref="A102:A111"/>
    <mergeCell ref="B104:B108"/>
    <mergeCell ref="A114:A116"/>
    <mergeCell ref="B115:B118"/>
    <mergeCell ref="A117:A126"/>
    <mergeCell ref="B119:B123"/>
  </mergeCells>
  <pageMargins left="0.75" right="0.75" top="1" bottom="1" header="0.5" footer="0.5"/>
  <pageSetup paperSize="9" orientation="portrait" verticalDpi="0" r:id="rId1"/>
  <headerFooter alignWithMargins="0"/>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00B050"/>
  </sheetPr>
  <dimension ref="A1:R157"/>
  <sheetViews>
    <sheetView zoomScaleNormal="100" workbookViewId="0"/>
  </sheetViews>
  <sheetFormatPr defaultColWidth="9.1796875" defaultRowHeight="14" x14ac:dyDescent="0.3"/>
  <cols>
    <col min="1" max="1" width="23.7265625" style="101" customWidth="1"/>
    <col min="2" max="2" width="25.54296875" style="115" customWidth="1"/>
    <col min="3" max="3" width="28.81640625" style="116" customWidth="1"/>
    <col min="4" max="4" width="53.81640625" style="116" customWidth="1"/>
    <col min="5" max="14" width="16.7265625" style="101" customWidth="1"/>
    <col min="15" max="15" width="20.453125" style="101" customWidth="1"/>
    <col min="16" max="17" width="9.1796875" style="101"/>
    <col min="18" max="18" width="16.453125" style="101" bestFit="1" customWidth="1"/>
    <col min="19" max="16384" width="9.1796875" style="101"/>
  </cols>
  <sheetData>
    <row r="1" spans="1:15" s="98" customFormat="1" ht="18" x14ac:dyDescent="0.4">
      <c r="A1" s="98" t="s">
        <v>350</v>
      </c>
    </row>
    <row r="2" spans="1:15" s="99" customFormat="1" ht="3.65" customHeight="1" x14ac:dyDescent="0.4">
      <c r="A2" s="22"/>
      <c r="B2" s="22"/>
      <c r="C2" s="22"/>
      <c r="D2" s="23"/>
      <c r="E2" s="24"/>
      <c r="F2" s="24"/>
      <c r="G2" s="24"/>
      <c r="H2" s="24"/>
      <c r="I2" s="24"/>
      <c r="J2" s="24"/>
    </row>
    <row r="3" spans="1:15" x14ac:dyDescent="0.3">
      <c r="A3" s="100"/>
      <c r="B3" s="100"/>
      <c r="C3" s="100"/>
      <c r="D3" s="100"/>
      <c r="E3" s="100"/>
      <c r="F3" s="100"/>
      <c r="G3" s="100"/>
      <c r="H3" s="100"/>
      <c r="I3" s="100"/>
      <c r="J3" s="100"/>
    </row>
    <row r="4" spans="1:15" x14ac:dyDescent="0.3">
      <c r="A4" s="7"/>
      <c r="B4" s="100"/>
      <c r="C4" s="100"/>
      <c r="D4" s="100"/>
      <c r="E4" s="101" t="s">
        <v>102</v>
      </c>
      <c r="F4" s="100"/>
      <c r="G4" s="100"/>
      <c r="H4" s="100"/>
      <c r="I4" s="100"/>
      <c r="J4" s="100"/>
    </row>
    <row r="5" spans="1:15" x14ac:dyDescent="0.3">
      <c r="A5" s="7" t="s">
        <v>174</v>
      </c>
      <c r="B5" s="100">
        <v>1</v>
      </c>
      <c r="C5" s="100"/>
      <c r="D5" s="100"/>
      <c r="E5" s="100"/>
      <c r="F5" s="100"/>
      <c r="G5" s="100"/>
      <c r="H5" s="100"/>
      <c r="I5" s="100"/>
      <c r="J5" s="100"/>
    </row>
    <row r="6" spans="1:15" ht="14.5" thickBot="1" x14ac:dyDescent="0.35">
      <c r="E6" s="101" t="s">
        <v>80</v>
      </c>
    </row>
    <row r="7" spans="1:15" ht="14.5" thickTop="1" x14ac:dyDescent="0.3">
      <c r="A7" s="117" t="s">
        <v>188</v>
      </c>
      <c r="B7" s="117" t="s">
        <v>77</v>
      </c>
      <c r="C7" s="117" t="s">
        <v>78</v>
      </c>
      <c r="D7" s="117" t="s">
        <v>79</v>
      </c>
      <c r="E7" s="118">
        <f>'3.3 Muutoksen ja uudet kust.'!B5</f>
        <v>2018</v>
      </c>
      <c r="F7" s="118">
        <f>E7+1</f>
        <v>2019</v>
      </c>
      <c r="G7" s="118">
        <f t="shared" ref="G7:N7" si="0">F7+1</f>
        <v>2020</v>
      </c>
      <c r="H7" s="118">
        <f t="shared" si="0"/>
        <v>2021</v>
      </c>
      <c r="I7" s="118">
        <f t="shared" si="0"/>
        <v>2022</v>
      </c>
      <c r="J7" s="118">
        <f t="shared" si="0"/>
        <v>2023</v>
      </c>
      <c r="K7" s="118">
        <f t="shared" si="0"/>
        <v>2024</v>
      </c>
      <c r="L7" s="118">
        <f t="shared" si="0"/>
        <v>2025</v>
      </c>
      <c r="M7" s="118">
        <f t="shared" si="0"/>
        <v>2026</v>
      </c>
      <c r="N7" s="118">
        <f t="shared" si="0"/>
        <v>2027</v>
      </c>
      <c r="O7" s="118" t="s">
        <v>2</v>
      </c>
    </row>
    <row r="8" spans="1:15" ht="152.25" customHeight="1" x14ac:dyDescent="0.3">
      <c r="A8" s="263" t="s">
        <v>256</v>
      </c>
      <c r="B8" s="273" t="s">
        <v>73</v>
      </c>
      <c r="C8" s="275" t="s">
        <v>110</v>
      </c>
      <c r="D8" s="119" t="s">
        <v>113</v>
      </c>
      <c r="E8" s="208"/>
      <c r="F8" s="208"/>
      <c r="G8" s="208"/>
      <c r="H8" s="208"/>
      <c r="I8" s="208"/>
      <c r="J8" s="208"/>
      <c r="K8" s="208"/>
      <c r="L8" s="208"/>
      <c r="M8" s="208"/>
      <c r="N8" s="208"/>
      <c r="O8" s="161">
        <f>SUM(E8:N8)</f>
        <v>0</v>
      </c>
    </row>
    <row r="9" spans="1:15" ht="78.75" customHeight="1" x14ac:dyDescent="0.3">
      <c r="A9" s="264"/>
      <c r="B9" s="277"/>
      <c r="C9" s="275"/>
      <c r="D9" s="119" t="s">
        <v>114</v>
      </c>
      <c r="E9" s="208"/>
      <c r="F9" s="208"/>
      <c r="G9" s="208"/>
      <c r="H9" s="208"/>
      <c r="I9" s="208"/>
      <c r="J9" s="208"/>
      <c r="K9" s="208"/>
      <c r="L9" s="208"/>
      <c r="M9" s="208"/>
      <c r="N9" s="208"/>
      <c r="O9" s="161">
        <f t="shared" ref="O9:O63" si="1">SUM(E9:N9)</f>
        <v>0</v>
      </c>
    </row>
    <row r="10" spans="1:15" ht="117" customHeight="1" x14ac:dyDescent="0.3">
      <c r="A10" s="264"/>
      <c r="B10" s="277"/>
      <c r="C10" s="276" t="s">
        <v>111</v>
      </c>
      <c r="D10" s="121" t="s">
        <v>115</v>
      </c>
      <c r="E10" s="208"/>
      <c r="F10" s="208"/>
      <c r="G10" s="208"/>
      <c r="H10" s="208"/>
      <c r="I10" s="208"/>
      <c r="J10" s="208"/>
      <c r="K10" s="208"/>
      <c r="L10" s="208"/>
      <c r="M10" s="208"/>
      <c r="N10" s="208"/>
      <c r="O10" s="161">
        <f t="shared" si="1"/>
        <v>0</v>
      </c>
    </row>
    <row r="11" spans="1:15" ht="175.5" customHeight="1" x14ac:dyDescent="0.3">
      <c r="A11" s="264"/>
      <c r="B11" s="277"/>
      <c r="C11" s="276"/>
      <c r="D11" s="122" t="s">
        <v>116</v>
      </c>
      <c r="E11" s="208"/>
      <c r="F11" s="208"/>
      <c r="G11" s="208"/>
      <c r="H11" s="208"/>
      <c r="I11" s="208"/>
      <c r="J11" s="208"/>
      <c r="K11" s="208"/>
      <c r="L11" s="208"/>
      <c r="M11" s="208"/>
      <c r="N11" s="208"/>
      <c r="O11" s="161">
        <f t="shared" si="1"/>
        <v>0</v>
      </c>
    </row>
    <row r="12" spans="1:15" ht="87.75" customHeight="1" x14ac:dyDescent="0.3">
      <c r="A12" s="264"/>
      <c r="B12" s="277"/>
      <c r="C12" s="276"/>
      <c r="D12" s="122" t="s">
        <v>152</v>
      </c>
      <c r="E12" s="208"/>
      <c r="F12" s="208"/>
      <c r="G12" s="208"/>
      <c r="H12" s="208"/>
      <c r="I12" s="208"/>
      <c r="J12" s="208"/>
      <c r="K12" s="208"/>
      <c r="L12" s="208"/>
      <c r="M12" s="208"/>
      <c r="N12" s="208"/>
      <c r="O12" s="161">
        <f t="shared" si="1"/>
        <v>0</v>
      </c>
    </row>
    <row r="13" spans="1:15" ht="53.25" customHeight="1" x14ac:dyDescent="0.3">
      <c r="A13" s="264"/>
      <c r="B13" s="277"/>
      <c r="C13" s="276"/>
      <c r="D13" s="121" t="s">
        <v>189</v>
      </c>
      <c r="E13" s="208"/>
      <c r="F13" s="208"/>
      <c r="G13" s="208"/>
      <c r="H13" s="208"/>
      <c r="I13" s="208"/>
      <c r="J13" s="208"/>
      <c r="K13" s="208"/>
      <c r="L13" s="208"/>
      <c r="M13" s="208"/>
      <c r="N13" s="208"/>
      <c r="O13" s="161">
        <f t="shared" si="1"/>
        <v>0</v>
      </c>
    </row>
    <row r="14" spans="1:15" ht="80.5" x14ac:dyDescent="0.3">
      <c r="A14" s="264"/>
      <c r="B14" s="277"/>
      <c r="C14" s="278" t="s">
        <v>365</v>
      </c>
      <c r="D14" s="119" t="s">
        <v>117</v>
      </c>
      <c r="E14" s="208"/>
      <c r="F14" s="208"/>
      <c r="G14" s="208"/>
      <c r="H14" s="208"/>
      <c r="I14" s="208"/>
      <c r="J14" s="208"/>
      <c r="K14" s="208"/>
      <c r="L14" s="208"/>
      <c r="M14" s="208"/>
      <c r="N14" s="208"/>
      <c r="O14" s="161">
        <f t="shared" si="1"/>
        <v>0</v>
      </c>
    </row>
    <row r="15" spans="1:15" ht="63.75" customHeight="1" x14ac:dyDescent="0.3">
      <c r="A15" s="264"/>
      <c r="B15" s="277"/>
      <c r="C15" s="275"/>
      <c r="D15" s="119" t="s">
        <v>193</v>
      </c>
      <c r="E15" s="208"/>
      <c r="F15" s="208"/>
      <c r="G15" s="208"/>
      <c r="H15" s="208"/>
      <c r="I15" s="208"/>
      <c r="J15" s="208"/>
      <c r="K15" s="208"/>
      <c r="L15" s="208"/>
      <c r="M15" s="208"/>
      <c r="N15" s="208"/>
      <c r="O15" s="161">
        <f t="shared" si="1"/>
        <v>0</v>
      </c>
    </row>
    <row r="16" spans="1:15" ht="137.25" customHeight="1" x14ac:dyDescent="0.3">
      <c r="A16" s="264"/>
      <c r="B16" s="277"/>
      <c r="C16" s="275"/>
      <c r="D16" s="119" t="s">
        <v>192</v>
      </c>
      <c r="E16" s="208"/>
      <c r="F16" s="208"/>
      <c r="G16" s="208"/>
      <c r="H16" s="208"/>
      <c r="I16" s="208"/>
      <c r="J16" s="208"/>
      <c r="K16" s="208"/>
      <c r="L16" s="208"/>
      <c r="M16" s="208"/>
      <c r="N16" s="208"/>
      <c r="O16" s="161">
        <f t="shared" si="1"/>
        <v>0</v>
      </c>
    </row>
    <row r="17" spans="1:15" ht="105.75" customHeight="1" x14ac:dyDescent="0.3">
      <c r="A17" s="264"/>
      <c r="B17" s="277"/>
      <c r="C17" s="275"/>
      <c r="D17" s="119" t="s">
        <v>194</v>
      </c>
      <c r="E17" s="208"/>
      <c r="F17" s="208"/>
      <c r="G17" s="208"/>
      <c r="H17" s="208"/>
      <c r="I17" s="208"/>
      <c r="J17" s="208"/>
      <c r="K17" s="208"/>
      <c r="L17" s="208"/>
      <c r="M17" s="208"/>
      <c r="N17" s="208"/>
      <c r="O17" s="161">
        <f t="shared" si="1"/>
        <v>0</v>
      </c>
    </row>
    <row r="18" spans="1:15" ht="43.5" customHeight="1" x14ac:dyDescent="0.3">
      <c r="A18" s="264"/>
      <c r="B18" s="277"/>
      <c r="C18" s="279" t="s">
        <v>258</v>
      </c>
      <c r="D18" s="121" t="s">
        <v>118</v>
      </c>
      <c r="E18" s="208"/>
      <c r="F18" s="208"/>
      <c r="G18" s="208"/>
      <c r="H18" s="208"/>
      <c r="I18" s="208"/>
      <c r="J18" s="208"/>
      <c r="K18" s="208"/>
      <c r="L18" s="208"/>
      <c r="M18" s="208"/>
      <c r="N18" s="208"/>
      <c r="O18" s="161">
        <f t="shared" si="1"/>
        <v>0</v>
      </c>
    </row>
    <row r="19" spans="1:15" ht="80.25" customHeight="1" x14ac:dyDescent="0.3">
      <c r="A19" s="264"/>
      <c r="B19" s="277"/>
      <c r="C19" s="276"/>
      <c r="D19" s="121" t="s">
        <v>119</v>
      </c>
      <c r="E19" s="208"/>
      <c r="F19" s="208"/>
      <c r="G19" s="208"/>
      <c r="H19" s="208"/>
      <c r="I19" s="208"/>
      <c r="J19" s="208"/>
      <c r="K19" s="208"/>
      <c r="L19" s="208"/>
      <c r="M19" s="208"/>
      <c r="N19" s="208"/>
      <c r="O19" s="161">
        <f t="shared" si="1"/>
        <v>0</v>
      </c>
    </row>
    <row r="20" spans="1:15" ht="68.25" customHeight="1" x14ac:dyDescent="0.3">
      <c r="A20" s="264"/>
      <c r="B20" s="277"/>
      <c r="C20" s="276"/>
      <c r="D20" s="121" t="s">
        <v>120</v>
      </c>
      <c r="E20" s="208"/>
      <c r="F20" s="208"/>
      <c r="G20" s="208"/>
      <c r="H20" s="208"/>
      <c r="I20" s="208"/>
      <c r="J20" s="208"/>
      <c r="K20" s="208"/>
      <c r="L20" s="208"/>
      <c r="M20" s="208"/>
      <c r="N20" s="208"/>
      <c r="O20" s="161">
        <f t="shared" si="1"/>
        <v>0</v>
      </c>
    </row>
    <row r="21" spans="1:15" ht="56.25" customHeight="1" x14ac:dyDescent="0.3">
      <c r="A21" s="264"/>
      <c r="B21" s="273" t="s">
        <v>112</v>
      </c>
      <c r="C21" s="281" t="s">
        <v>278</v>
      </c>
      <c r="D21" s="159" t="s">
        <v>190</v>
      </c>
      <c r="E21" s="208"/>
      <c r="F21" s="208"/>
      <c r="G21" s="208"/>
      <c r="H21" s="208"/>
      <c r="I21" s="208"/>
      <c r="J21" s="208"/>
      <c r="K21" s="208"/>
      <c r="L21" s="208"/>
      <c r="M21" s="208"/>
      <c r="N21" s="208"/>
      <c r="O21" s="161">
        <f t="shared" si="1"/>
        <v>0</v>
      </c>
    </row>
    <row r="22" spans="1:15" ht="26.25" customHeight="1" x14ac:dyDescent="0.3">
      <c r="A22" s="264"/>
      <c r="B22" s="277"/>
      <c r="C22" s="282"/>
      <c r="D22" s="159" t="s">
        <v>154</v>
      </c>
      <c r="E22" s="208"/>
      <c r="F22" s="208"/>
      <c r="G22" s="208"/>
      <c r="H22" s="208"/>
      <c r="I22" s="208"/>
      <c r="J22" s="208"/>
      <c r="K22" s="208"/>
      <c r="L22" s="208"/>
      <c r="M22" s="208"/>
      <c r="N22" s="208"/>
      <c r="O22" s="161">
        <f t="shared" si="1"/>
        <v>0</v>
      </c>
    </row>
    <row r="23" spans="1:15" ht="45" customHeight="1" x14ac:dyDescent="0.3">
      <c r="A23" s="264"/>
      <c r="B23" s="277"/>
      <c r="C23" s="281" t="s">
        <v>279</v>
      </c>
      <c r="D23" s="159" t="s">
        <v>155</v>
      </c>
      <c r="E23" s="208"/>
      <c r="F23" s="208"/>
      <c r="G23" s="208"/>
      <c r="H23" s="208"/>
      <c r="I23" s="208"/>
      <c r="J23" s="208"/>
      <c r="K23" s="208"/>
      <c r="L23" s="208"/>
      <c r="M23" s="208"/>
      <c r="N23" s="208"/>
      <c r="O23" s="161">
        <f t="shared" si="1"/>
        <v>0</v>
      </c>
    </row>
    <row r="24" spans="1:15" ht="26.25" customHeight="1" x14ac:dyDescent="0.3">
      <c r="A24" s="264"/>
      <c r="B24" s="277"/>
      <c r="C24" s="282"/>
      <c r="D24" s="155" t="s">
        <v>257</v>
      </c>
      <c r="E24" s="208"/>
      <c r="F24" s="208"/>
      <c r="G24" s="208"/>
      <c r="H24" s="208"/>
      <c r="I24" s="208"/>
      <c r="J24" s="208"/>
      <c r="K24" s="208"/>
      <c r="L24" s="208"/>
      <c r="M24" s="208"/>
      <c r="N24" s="208"/>
      <c r="O24" s="161">
        <f t="shared" si="1"/>
        <v>0</v>
      </c>
    </row>
    <row r="25" spans="1:15" ht="54" customHeight="1" x14ac:dyDescent="0.3">
      <c r="A25" s="264"/>
      <c r="B25" s="273" t="s">
        <v>72</v>
      </c>
      <c r="C25" s="266" t="s">
        <v>105</v>
      </c>
      <c r="D25" s="156" t="s">
        <v>251</v>
      </c>
      <c r="E25" s="208"/>
      <c r="F25" s="208"/>
      <c r="G25" s="208"/>
      <c r="H25" s="208"/>
      <c r="I25" s="208"/>
      <c r="J25" s="208"/>
      <c r="K25" s="208"/>
      <c r="L25" s="208"/>
      <c r="M25" s="208"/>
      <c r="N25" s="208"/>
      <c r="O25" s="161">
        <f t="shared" si="1"/>
        <v>0</v>
      </c>
    </row>
    <row r="26" spans="1:15" ht="49.5" customHeight="1" x14ac:dyDescent="0.3">
      <c r="A26" s="264"/>
      <c r="B26" s="277"/>
      <c r="C26" s="280"/>
      <c r="D26" s="156" t="s">
        <v>280</v>
      </c>
      <c r="E26" s="208"/>
      <c r="F26" s="208"/>
      <c r="G26" s="208"/>
      <c r="H26" s="208"/>
      <c r="I26" s="208"/>
      <c r="J26" s="208"/>
      <c r="K26" s="208"/>
      <c r="L26" s="208"/>
      <c r="M26" s="208"/>
      <c r="N26" s="208"/>
      <c r="O26" s="161">
        <f t="shared" si="1"/>
        <v>0</v>
      </c>
    </row>
    <row r="27" spans="1:15" ht="26.25" customHeight="1" x14ac:dyDescent="0.3">
      <c r="A27" s="264"/>
      <c r="B27" s="277"/>
      <c r="C27" s="280"/>
      <c r="D27" s="157" t="s">
        <v>276</v>
      </c>
      <c r="E27" s="208"/>
      <c r="F27" s="208"/>
      <c r="G27" s="208"/>
      <c r="H27" s="208"/>
      <c r="I27" s="208"/>
      <c r="J27" s="208"/>
      <c r="K27" s="208"/>
      <c r="L27" s="208"/>
      <c r="M27" s="208"/>
      <c r="N27" s="208"/>
      <c r="O27" s="161">
        <f t="shared" si="1"/>
        <v>0</v>
      </c>
    </row>
    <row r="28" spans="1:15" ht="27.75" customHeight="1" x14ac:dyDescent="0.3">
      <c r="A28" s="264"/>
      <c r="B28" s="216" t="s">
        <v>104</v>
      </c>
      <c r="C28" s="181" t="s">
        <v>104</v>
      </c>
      <c r="D28" s="178" t="s">
        <v>277</v>
      </c>
      <c r="E28" s="208"/>
      <c r="F28" s="208"/>
      <c r="G28" s="208"/>
      <c r="H28" s="208"/>
      <c r="I28" s="208"/>
      <c r="J28" s="208"/>
      <c r="K28" s="208"/>
      <c r="L28" s="208"/>
      <c r="M28" s="208"/>
      <c r="N28" s="208"/>
      <c r="O28" s="161">
        <f t="shared" si="1"/>
        <v>0</v>
      </c>
    </row>
    <row r="29" spans="1:15" ht="53.25" customHeight="1" x14ac:dyDescent="0.3">
      <c r="A29" s="263" t="s">
        <v>107</v>
      </c>
      <c r="B29" s="217" t="s">
        <v>71</v>
      </c>
      <c r="C29" s="266" t="s">
        <v>148</v>
      </c>
      <c r="D29" s="177" t="s">
        <v>250</v>
      </c>
      <c r="E29" s="208"/>
      <c r="F29" s="208"/>
      <c r="G29" s="208"/>
      <c r="H29" s="208"/>
      <c r="I29" s="208"/>
      <c r="J29" s="208"/>
      <c r="K29" s="208"/>
      <c r="L29" s="208"/>
      <c r="M29" s="208"/>
      <c r="N29" s="208"/>
      <c r="O29" s="161">
        <f t="shared" si="1"/>
        <v>0</v>
      </c>
    </row>
    <row r="30" spans="1:15" ht="57.75" customHeight="1" x14ac:dyDescent="0.3">
      <c r="A30" s="264"/>
      <c r="B30" s="217" t="s">
        <v>71</v>
      </c>
      <c r="C30" s="267"/>
      <c r="D30" s="177" t="s">
        <v>249</v>
      </c>
      <c r="E30" s="208"/>
      <c r="F30" s="208"/>
      <c r="G30" s="208"/>
      <c r="H30" s="208"/>
      <c r="I30" s="208"/>
      <c r="J30" s="208"/>
      <c r="K30" s="208"/>
      <c r="L30" s="208"/>
      <c r="M30" s="208"/>
      <c r="N30" s="208"/>
      <c r="O30" s="161">
        <f t="shared" si="1"/>
        <v>0</v>
      </c>
    </row>
    <row r="31" spans="1:15" ht="52.5" customHeight="1" x14ac:dyDescent="0.3">
      <c r="A31" s="264"/>
      <c r="B31" s="217" t="s">
        <v>71</v>
      </c>
      <c r="C31" s="154" t="s">
        <v>149</v>
      </c>
      <c r="D31" s="156" t="s">
        <v>255</v>
      </c>
      <c r="E31" s="208"/>
      <c r="F31" s="208"/>
      <c r="G31" s="208"/>
      <c r="H31" s="208"/>
      <c r="I31" s="208"/>
      <c r="J31" s="208"/>
      <c r="K31" s="208"/>
      <c r="L31" s="208"/>
      <c r="M31" s="208"/>
      <c r="N31" s="208"/>
      <c r="O31" s="161">
        <f t="shared" si="1"/>
        <v>0</v>
      </c>
    </row>
    <row r="32" spans="1:15" x14ac:dyDescent="0.3">
      <c r="A32" s="264"/>
      <c r="B32" s="260" t="s">
        <v>74</v>
      </c>
      <c r="C32" s="268" t="s">
        <v>74</v>
      </c>
      <c r="D32" s="158" t="s">
        <v>252</v>
      </c>
      <c r="E32" s="208"/>
      <c r="F32" s="208"/>
      <c r="G32" s="208"/>
      <c r="H32" s="208"/>
      <c r="I32" s="208"/>
      <c r="J32" s="208"/>
      <c r="K32" s="208"/>
      <c r="L32" s="208"/>
      <c r="M32" s="208"/>
      <c r="N32" s="208"/>
      <c r="O32" s="161">
        <f t="shared" si="1"/>
        <v>0</v>
      </c>
    </row>
    <row r="33" spans="1:18" x14ac:dyDescent="0.3">
      <c r="A33" s="264"/>
      <c r="B33" s="261"/>
      <c r="C33" s="269"/>
      <c r="D33" s="158" t="s">
        <v>253</v>
      </c>
      <c r="E33" s="208"/>
      <c r="F33" s="208"/>
      <c r="G33" s="208"/>
      <c r="H33" s="208"/>
      <c r="I33" s="208"/>
      <c r="J33" s="208"/>
      <c r="K33" s="208"/>
      <c r="L33" s="208"/>
      <c r="M33" s="208"/>
      <c r="N33" s="208"/>
      <c r="O33" s="161">
        <f t="shared" si="1"/>
        <v>0</v>
      </c>
    </row>
    <row r="34" spans="1:18" x14ac:dyDescent="0.3">
      <c r="A34" s="264"/>
      <c r="B34" s="262"/>
      <c r="C34" s="270"/>
      <c r="D34" s="158" t="s">
        <v>254</v>
      </c>
      <c r="E34" s="208"/>
      <c r="F34" s="208"/>
      <c r="G34" s="208"/>
      <c r="H34" s="208"/>
      <c r="I34" s="208"/>
      <c r="J34" s="208"/>
      <c r="K34" s="208"/>
      <c r="L34" s="208"/>
      <c r="M34" s="208"/>
      <c r="N34" s="208"/>
      <c r="O34" s="161">
        <f t="shared" si="1"/>
        <v>0</v>
      </c>
    </row>
    <row r="35" spans="1:18" x14ac:dyDescent="0.3">
      <c r="A35" s="264"/>
      <c r="B35" s="260" t="s">
        <v>56</v>
      </c>
      <c r="C35" s="266" t="s">
        <v>56</v>
      </c>
      <c r="D35" s="157" t="s">
        <v>150</v>
      </c>
      <c r="E35" s="208"/>
      <c r="F35" s="208"/>
      <c r="G35" s="208"/>
      <c r="H35" s="208"/>
      <c r="I35" s="208"/>
      <c r="J35" s="208"/>
      <c r="K35" s="208"/>
      <c r="L35" s="208"/>
      <c r="M35" s="208"/>
      <c r="N35" s="208"/>
      <c r="O35" s="161">
        <f t="shared" si="1"/>
        <v>0</v>
      </c>
    </row>
    <row r="36" spans="1:18" x14ac:dyDescent="0.3">
      <c r="A36" s="264"/>
      <c r="B36" s="262"/>
      <c r="C36" s="267"/>
      <c r="D36" s="157" t="s">
        <v>151</v>
      </c>
      <c r="E36" s="208"/>
      <c r="F36" s="208"/>
      <c r="G36" s="208"/>
      <c r="H36" s="208"/>
      <c r="I36" s="208"/>
      <c r="J36" s="208"/>
      <c r="K36" s="208"/>
      <c r="L36" s="208"/>
      <c r="M36" s="208"/>
      <c r="N36" s="208"/>
      <c r="O36" s="161">
        <f t="shared" si="1"/>
        <v>0</v>
      </c>
    </row>
    <row r="37" spans="1:18" x14ac:dyDescent="0.3">
      <c r="A37" s="264"/>
      <c r="B37" s="260" t="s">
        <v>70</v>
      </c>
      <c r="C37" s="268" t="s">
        <v>70</v>
      </c>
      <c r="D37" s="158" t="s">
        <v>259</v>
      </c>
      <c r="E37" s="208"/>
      <c r="F37" s="208"/>
      <c r="G37" s="208"/>
      <c r="H37" s="208"/>
      <c r="I37" s="208"/>
      <c r="J37" s="208"/>
      <c r="K37" s="208"/>
      <c r="L37" s="208"/>
      <c r="M37" s="208"/>
      <c r="N37" s="208"/>
      <c r="O37" s="161">
        <f t="shared" si="1"/>
        <v>0</v>
      </c>
    </row>
    <row r="38" spans="1:18" ht="27.75" customHeight="1" x14ac:dyDescent="0.3">
      <c r="A38" s="264"/>
      <c r="B38" s="261"/>
      <c r="C38" s="269"/>
      <c r="D38" s="178" t="s">
        <v>302</v>
      </c>
      <c r="E38" s="208"/>
      <c r="F38" s="208"/>
      <c r="G38" s="208"/>
      <c r="H38" s="208"/>
      <c r="I38" s="208"/>
      <c r="J38" s="208"/>
      <c r="K38" s="208"/>
      <c r="L38" s="208"/>
      <c r="M38" s="208"/>
      <c r="N38" s="208"/>
      <c r="O38" s="161">
        <f t="shared" si="1"/>
        <v>0</v>
      </c>
    </row>
    <row r="39" spans="1:18" x14ac:dyDescent="0.3">
      <c r="A39" s="264"/>
      <c r="B39" s="262"/>
      <c r="C39" s="269"/>
      <c r="D39" s="158" t="s">
        <v>281</v>
      </c>
      <c r="E39" s="208"/>
      <c r="F39" s="208"/>
      <c r="G39" s="208"/>
      <c r="H39" s="208"/>
      <c r="I39" s="208"/>
      <c r="J39" s="208"/>
      <c r="K39" s="208"/>
      <c r="L39" s="208"/>
      <c r="M39" s="208"/>
      <c r="N39" s="208"/>
      <c r="O39" s="161">
        <f t="shared" si="1"/>
        <v>0</v>
      </c>
    </row>
    <row r="40" spans="1:18" ht="25.5" customHeight="1" x14ac:dyDescent="0.3">
      <c r="A40" s="264"/>
      <c r="B40" s="273" t="s">
        <v>121</v>
      </c>
      <c r="C40" s="271" t="s">
        <v>121</v>
      </c>
      <c r="D40" s="177" t="s">
        <v>301</v>
      </c>
      <c r="E40" s="208"/>
      <c r="F40" s="208"/>
      <c r="G40" s="208"/>
      <c r="H40" s="208"/>
      <c r="I40" s="208"/>
      <c r="J40" s="208"/>
      <c r="K40" s="208"/>
      <c r="L40" s="208"/>
      <c r="M40" s="208"/>
      <c r="N40" s="208"/>
      <c r="O40" s="161">
        <f t="shared" si="1"/>
        <v>0</v>
      </c>
    </row>
    <row r="41" spans="1:18" ht="34.5" x14ac:dyDescent="0.3">
      <c r="A41" s="265"/>
      <c r="B41" s="274"/>
      <c r="C41" s="272"/>
      <c r="D41" s="177" t="s">
        <v>300</v>
      </c>
      <c r="E41" s="208"/>
      <c r="F41" s="208"/>
      <c r="G41" s="208"/>
      <c r="H41" s="208"/>
      <c r="I41" s="208"/>
      <c r="J41" s="208"/>
      <c r="K41" s="208"/>
      <c r="L41" s="208"/>
      <c r="M41" s="208"/>
      <c r="N41" s="208"/>
      <c r="O41" s="161">
        <f t="shared" si="1"/>
        <v>0</v>
      </c>
      <c r="R41" s="162"/>
    </row>
    <row r="42" spans="1:18" x14ac:dyDescent="0.3">
      <c r="A42" s="120"/>
      <c r="B42" s="124"/>
      <c r="C42" s="123"/>
      <c r="D42" s="123"/>
      <c r="E42" s="161"/>
      <c r="F42" s="161"/>
      <c r="G42" s="161"/>
      <c r="H42" s="161"/>
      <c r="I42" s="161"/>
      <c r="J42" s="161"/>
      <c r="K42" s="161"/>
      <c r="L42" s="161"/>
      <c r="M42" s="161"/>
      <c r="N42" s="161"/>
      <c r="O42" s="161">
        <f t="shared" si="1"/>
        <v>0</v>
      </c>
    </row>
    <row r="43" spans="1:18" x14ac:dyDescent="0.3">
      <c r="A43" s="120"/>
      <c r="B43" s="124"/>
      <c r="C43" s="123"/>
      <c r="D43" s="123"/>
      <c r="E43" s="161"/>
      <c r="F43" s="161"/>
      <c r="G43" s="161"/>
      <c r="H43" s="161"/>
      <c r="I43" s="161"/>
      <c r="J43" s="161"/>
      <c r="K43" s="161"/>
      <c r="L43" s="161"/>
      <c r="M43" s="161"/>
      <c r="N43" s="161"/>
      <c r="O43" s="161">
        <f t="shared" si="1"/>
        <v>0</v>
      </c>
    </row>
    <row r="44" spans="1:18" x14ac:dyDescent="0.3">
      <c r="A44" s="120"/>
      <c r="B44" s="124"/>
      <c r="C44" s="123"/>
      <c r="D44" s="123"/>
      <c r="E44" s="161"/>
      <c r="F44" s="161"/>
      <c r="G44" s="161"/>
      <c r="H44" s="161"/>
      <c r="I44" s="161"/>
      <c r="J44" s="161"/>
      <c r="K44" s="161"/>
      <c r="L44" s="161"/>
      <c r="M44" s="161"/>
      <c r="N44" s="161"/>
      <c r="O44" s="161">
        <f t="shared" si="1"/>
        <v>0</v>
      </c>
    </row>
    <row r="45" spans="1:18" x14ac:dyDescent="0.3">
      <c r="A45" s="120"/>
      <c r="B45" s="124"/>
      <c r="C45" s="123"/>
      <c r="D45" s="123"/>
      <c r="E45" s="161"/>
      <c r="F45" s="161"/>
      <c r="G45" s="161"/>
      <c r="H45" s="161"/>
      <c r="I45" s="161"/>
      <c r="J45" s="161"/>
      <c r="K45" s="161"/>
      <c r="L45" s="161"/>
      <c r="M45" s="161"/>
      <c r="N45" s="161"/>
      <c r="O45" s="161">
        <f t="shared" si="1"/>
        <v>0</v>
      </c>
    </row>
    <row r="46" spans="1:18" x14ac:dyDescent="0.3">
      <c r="A46" s="120"/>
      <c r="B46" s="124"/>
      <c r="C46" s="123"/>
      <c r="D46" s="123"/>
      <c r="E46" s="161"/>
      <c r="F46" s="161"/>
      <c r="G46" s="161"/>
      <c r="H46" s="161"/>
      <c r="I46" s="161"/>
      <c r="J46" s="161"/>
      <c r="K46" s="161"/>
      <c r="L46" s="161"/>
      <c r="M46" s="161"/>
      <c r="N46" s="161"/>
      <c r="O46" s="161">
        <f t="shared" si="1"/>
        <v>0</v>
      </c>
    </row>
    <row r="47" spans="1:18" x14ac:dyDescent="0.3">
      <c r="A47" s="120"/>
      <c r="B47" s="124"/>
      <c r="C47" s="123"/>
      <c r="D47" s="123"/>
      <c r="E47" s="161"/>
      <c r="F47" s="161"/>
      <c r="G47" s="161"/>
      <c r="H47" s="161"/>
      <c r="I47" s="161"/>
      <c r="J47" s="161"/>
      <c r="K47" s="161"/>
      <c r="L47" s="161"/>
      <c r="M47" s="161"/>
      <c r="N47" s="161"/>
      <c r="O47" s="161">
        <f t="shared" si="1"/>
        <v>0</v>
      </c>
    </row>
    <row r="48" spans="1:18" x14ac:dyDescent="0.3">
      <c r="A48" s="120"/>
      <c r="B48" s="124"/>
      <c r="C48" s="123"/>
      <c r="D48" s="123"/>
      <c r="E48" s="161"/>
      <c r="F48" s="161"/>
      <c r="G48" s="161"/>
      <c r="H48" s="161"/>
      <c r="I48" s="161"/>
      <c r="J48" s="161"/>
      <c r="K48" s="161"/>
      <c r="L48" s="161"/>
      <c r="M48" s="161"/>
      <c r="N48" s="161"/>
      <c r="O48" s="161">
        <f t="shared" si="1"/>
        <v>0</v>
      </c>
    </row>
    <row r="49" spans="1:15" x14ac:dyDescent="0.3">
      <c r="A49" s="120"/>
      <c r="B49" s="124"/>
      <c r="C49" s="123"/>
      <c r="D49" s="123"/>
      <c r="E49" s="161"/>
      <c r="F49" s="161"/>
      <c r="G49" s="161"/>
      <c r="H49" s="161"/>
      <c r="I49" s="161"/>
      <c r="J49" s="161"/>
      <c r="K49" s="161"/>
      <c r="L49" s="161"/>
      <c r="M49" s="161"/>
      <c r="N49" s="161"/>
      <c r="O49" s="161">
        <f t="shared" si="1"/>
        <v>0</v>
      </c>
    </row>
    <row r="50" spans="1:15" x14ac:dyDescent="0.3">
      <c r="A50" s="120"/>
      <c r="B50" s="124"/>
      <c r="C50" s="123"/>
      <c r="D50" s="123"/>
      <c r="E50" s="161"/>
      <c r="F50" s="161"/>
      <c r="G50" s="161"/>
      <c r="H50" s="161"/>
      <c r="I50" s="161"/>
      <c r="J50" s="161"/>
      <c r="K50" s="161"/>
      <c r="L50" s="161"/>
      <c r="M50" s="161"/>
      <c r="N50" s="161"/>
      <c r="O50" s="161">
        <f t="shared" si="1"/>
        <v>0</v>
      </c>
    </row>
    <row r="51" spans="1:15" x14ac:dyDescent="0.3">
      <c r="A51" s="120"/>
      <c r="B51" s="124"/>
      <c r="C51" s="123"/>
      <c r="D51" s="123"/>
      <c r="E51" s="161"/>
      <c r="F51" s="161"/>
      <c r="G51" s="161"/>
      <c r="H51" s="161"/>
      <c r="I51" s="161"/>
      <c r="J51" s="161"/>
      <c r="K51" s="161"/>
      <c r="L51" s="161"/>
      <c r="M51" s="161"/>
      <c r="N51" s="161"/>
      <c r="O51" s="161">
        <f t="shared" si="1"/>
        <v>0</v>
      </c>
    </row>
    <row r="52" spans="1:15" x14ac:dyDescent="0.3">
      <c r="A52" s="120"/>
      <c r="B52" s="124"/>
      <c r="C52" s="123"/>
      <c r="D52" s="123"/>
      <c r="E52" s="161"/>
      <c r="F52" s="161"/>
      <c r="G52" s="161"/>
      <c r="H52" s="161"/>
      <c r="I52" s="161"/>
      <c r="J52" s="161"/>
      <c r="K52" s="161"/>
      <c r="L52" s="161"/>
      <c r="M52" s="161"/>
      <c r="N52" s="161"/>
      <c r="O52" s="161">
        <f t="shared" si="1"/>
        <v>0</v>
      </c>
    </row>
    <row r="53" spans="1:15" x14ac:dyDescent="0.3">
      <c r="A53" s="120"/>
      <c r="B53" s="124"/>
      <c r="C53" s="123"/>
      <c r="D53" s="123"/>
      <c r="E53" s="161"/>
      <c r="F53" s="161"/>
      <c r="G53" s="161"/>
      <c r="H53" s="161"/>
      <c r="I53" s="161"/>
      <c r="J53" s="161"/>
      <c r="K53" s="161"/>
      <c r="L53" s="161"/>
      <c r="M53" s="161"/>
      <c r="N53" s="161"/>
      <c r="O53" s="161">
        <f t="shared" si="1"/>
        <v>0</v>
      </c>
    </row>
    <row r="54" spans="1:15" x14ac:dyDescent="0.3">
      <c r="A54" s="120"/>
      <c r="B54" s="124"/>
      <c r="C54" s="123"/>
      <c r="D54" s="123"/>
      <c r="E54" s="161"/>
      <c r="F54" s="161"/>
      <c r="G54" s="161"/>
      <c r="H54" s="161"/>
      <c r="I54" s="161"/>
      <c r="J54" s="161"/>
      <c r="K54" s="161"/>
      <c r="L54" s="161"/>
      <c r="M54" s="161"/>
      <c r="N54" s="161"/>
      <c r="O54" s="161">
        <f t="shared" si="1"/>
        <v>0</v>
      </c>
    </row>
    <row r="55" spans="1:15" x14ac:dyDescent="0.3">
      <c r="A55" s="120"/>
      <c r="B55" s="124"/>
      <c r="C55" s="123"/>
      <c r="D55" s="123"/>
      <c r="E55" s="161"/>
      <c r="F55" s="161"/>
      <c r="G55" s="161"/>
      <c r="H55" s="161"/>
      <c r="I55" s="161"/>
      <c r="J55" s="161"/>
      <c r="K55" s="161"/>
      <c r="L55" s="161"/>
      <c r="M55" s="161"/>
      <c r="N55" s="161"/>
      <c r="O55" s="161">
        <f t="shared" si="1"/>
        <v>0</v>
      </c>
    </row>
    <row r="56" spans="1:15" x14ac:dyDescent="0.3">
      <c r="A56" s="120"/>
      <c r="B56" s="124"/>
      <c r="C56" s="123"/>
      <c r="D56" s="123"/>
      <c r="E56" s="161"/>
      <c r="F56" s="161"/>
      <c r="G56" s="161"/>
      <c r="H56" s="161"/>
      <c r="I56" s="161"/>
      <c r="J56" s="161"/>
      <c r="K56" s="161"/>
      <c r="L56" s="161"/>
      <c r="M56" s="161"/>
      <c r="N56" s="161"/>
      <c r="O56" s="161">
        <f t="shared" si="1"/>
        <v>0</v>
      </c>
    </row>
    <row r="57" spans="1:15" x14ac:dyDescent="0.3">
      <c r="A57" s="120"/>
      <c r="B57" s="124"/>
      <c r="C57" s="123"/>
      <c r="D57" s="123"/>
      <c r="E57" s="161"/>
      <c r="F57" s="161"/>
      <c r="G57" s="161"/>
      <c r="H57" s="161"/>
      <c r="I57" s="161"/>
      <c r="J57" s="161"/>
      <c r="K57" s="161"/>
      <c r="L57" s="161"/>
      <c r="M57" s="161"/>
      <c r="N57" s="161"/>
      <c r="O57" s="161">
        <f t="shared" si="1"/>
        <v>0</v>
      </c>
    </row>
    <row r="58" spans="1:15" x14ac:dyDescent="0.3">
      <c r="A58" s="120"/>
      <c r="B58" s="124"/>
      <c r="C58" s="123"/>
      <c r="D58" s="123"/>
      <c r="E58" s="161"/>
      <c r="F58" s="161"/>
      <c r="G58" s="161"/>
      <c r="H58" s="161"/>
      <c r="I58" s="161"/>
      <c r="J58" s="161"/>
      <c r="K58" s="161"/>
      <c r="L58" s="161"/>
      <c r="M58" s="161"/>
      <c r="N58" s="161"/>
      <c r="O58" s="161">
        <f t="shared" si="1"/>
        <v>0</v>
      </c>
    </row>
    <row r="59" spans="1:15" x14ac:dyDescent="0.3">
      <c r="A59" s="120"/>
      <c r="B59" s="124"/>
      <c r="C59" s="123"/>
      <c r="D59" s="123"/>
      <c r="E59" s="161"/>
      <c r="F59" s="161"/>
      <c r="G59" s="161"/>
      <c r="H59" s="161"/>
      <c r="I59" s="161"/>
      <c r="J59" s="161"/>
      <c r="K59" s="161"/>
      <c r="L59" s="161"/>
      <c r="M59" s="161"/>
      <c r="N59" s="161"/>
      <c r="O59" s="161">
        <f t="shared" si="1"/>
        <v>0</v>
      </c>
    </row>
    <row r="60" spans="1:15" x14ac:dyDescent="0.3">
      <c r="A60" s="120"/>
      <c r="B60" s="124"/>
      <c r="C60" s="123"/>
      <c r="D60" s="123"/>
      <c r="E60" s="161"/>
      <c r="F60" s="161"/>
      <c r="G60" s="161"/>
      <c r="H60" s="161"/>
      <c r="I60" s="161"/>
      <c r="J60" s="161"/>
      <c r="K60" s="161"/>
      <c r="L60" s="161"/>
      <c r="M60" s="161"/>
      <c r="N60" s="161"/>
      <c r="O60" s="161">
        <f t="shared" si="1"/>
        <v>0</v>
      </c>
    </row>
    <row r="61" spans="1:15" x14ac:dyDescent="0.3">
      <c r="A61" s="120"/>
      <c r="B61" s="124"/>
      <c r="C61" s="123"/>
      <c r="D61" s="123"/>
      <c r="E61" s="161"/>
      <c r="F61" s="161"/>
      <c r="G61" s="161"/>
      <c r="H61" s="161"/>
      <c r="I61" s="161"/>
      <c r="J61" s="161"/>
      <c r="K61" s="161"/>
      <c r="L61" s="161"/>
      <c r="M61" s="161"/>
      <c r="N61" s="161"/>
      <c r="O61" s="161">
        <f t="shared" si="1"/>
        <v>0</v>
      </c>
    </row>
    <row r="62" spans="1:15" x14ac:dyDescent="0.3">
      <c r="A62" s="120"/>
      <c r="B62" s="124"/>
      <c r="C62" s="123"/>
      <c r="D62" s="123"/>
      <c r="E62" s="161"/>
      <c r="F62" s="161"/>
      <c r="G62" s="161"/>
      <c r="H62" s="161"/>
      <c r="I62" s="161"/>
      <c r="J62" s="161"/>
      <c r="K62" s="161"/>
      <c r="L62" s="161"/>
      <c r="M62" s="161"/>
      <c r="N62" s="161"/>
      <c r="O62" s="161">
        <f t="shared" si="1"/>
        <v>0</v>
      </c>
    </row>
    <row r="63" spans="1:15" x14ac:dyDescent="0.3">
      <c r="A63" s="120"/>
      <c r="B63" s="124"/>
      <c r="C63" s="123"/>
      <c r="D63" s="123"/>
      <c r="E63" s="161"/>
      <c r="F63" s="161"/>
      <c r="G63" s="161"/>
      <c r="H63" s="161"/>
      <c r="I63" s="161"/>
      <c r="J63" s="161"/>
      <c r="K63" s="161"/>
      <c r="L63" s="161"/>
      <c r="M63" s="161"/>
      <c r="N63" s="161"/>
      <c r="O63" s="161">
        <f t="shared" si="1"/>
        <v>0</v>
      </c>
    </row>
    <row r="64" spans="1:15" x14ac:dyDescent="0.3">
      <c r="A64" s="120"/>
      <c r="B64" s="124"/>
      <c r="C64" s="123"/>
      <c r="D64" s="123"/>
      <c r="E64" s="161"/>
      <c r="F64" s="161"/>
      <c r="G64" s="161"/>
      <c r="H64" s="161"/>
      <c r="I64" s="161"/>
      <c r="J64" s="161"/>
      <c r="K64" s="161"/>
      <c r="L64" s="161"/>
      <c r="M64" s="161"/>
      <c r="N64" s="161"/>
      <c r="O64" s="161">
        <f t="shared" ref="O64:O127" si="2">SUM(E64:N64)</f>
        <v>0</v>
      </c>
    </row>
    <row r="65" spans="1:15" x14ac:dyDescent="0.3">
      <c r="A65" s="120"/>
      <c r="B65" s="124"/>
      <c r="C65" s="123"/>
      <c r="D65" s="123"/>
      <c r="E65" s="161"/>
      <c r="F65" s="161"/>
      <c r="G65" s="161"/>
      <c r="H65" s="161"/>
      <c r="I65" s="161"/>
      <c r="J65" s="161"/>
      <c r="K65" s="161"/>
      <c r="L65" s="161"/>
      <c r="M65" s="161"/>
      <c r="N65" s="161"/>
      <c r="O65" s="161">
        <f t="shared" si="2"/>
        <v>0</v>
      </c>
    </row>
    <row r="66" spans="1:15" x14ac:dyDescent="0.3">
      <c r="A66" s="120"/>
      <c r="B66" s="124"/>
      <c r="C66" s="123"/>
      <c r="D66" s="123"/>
      <c r="E66" s="161"/>
      <c r="F66" s="161"/>
      <c r="G66" s="161"/>
      <c r="H66" s="161"/>
      <c r="I66" s="161"/>
      <c r="J66" s="161"/>
      <c r="K66" s="161"/>
      <c r="L66" s="161"/>
      <c r="M66" s="161"/>
      <c r="N66" s="161"/>
      <c r="O66" s="161">
        <f t="shared" si="2"/>
        <v>0</v>
      </c>
    </row>
    <row r="67" spans="1:15" x14ac:dyDescent="0.3">
      <c r="A67" s="120"/>
      <c r="B67" s="124"/>
      <c r="C67" s="123"/>
      <c r="D67" s="123"/>
      <c r="E67" s="161"/>
      <c r="F67" s="161"/>
      <c r="G67" s="161"/>
      <c r="H67" s="161"/>
      <c r="I67" s="161"/>
      <c r="J67" s="161"/>
      <c r="K67" s="161"/>
      <c r="L67" s="161"/>
      <c r="M67" s="161"/>
      <c r="N67" s="161"/>
      <c r="O67" s="161">
        <f t="shared" si="2"/>
        <v>0</v>
      </c>
    </row>
    <row r="68" spans="1:15" x14ac:dyDescent="0.3">
      <c r="A68" s="120"/>
      <c r="B68" s="124"/>
      <c r="C68" s="123"/>
      <c r="D68" s="123"/>
      <c r="E68" s="161"/>
      <c r="F68" s="161"/>
      <c r="G68" s="161"/>
      <c r="H68" s="161"/>
      <c r="I68" s="161"/>
      <c r="J68" s="161"/>
      <c r="K68" s="161"/>
      <c r="L68" s="161"/>
      <c r="M68" s="161"/>
      <c r="N68" s="161"/>
      <c r="O68" s="161">
        <f t="shared" si="2"/>
        <v>0</v>
      </c>
    </row>
    <row r="69" spans="1:15" x14ac:dyDescent="0.3">
      <c r="A69" s="120"/>
      <c r="B69" s="124"/>
      <c r="C69" s="123"/>
      <c r="D69" s="123"/>
      <c r="E69" s="161"/>
      <c r="F69" s="161"/>
      <c r="G69" s="161"/>
      <c r="H69" s="161"/>
      <c r="I69" s="161"/>
      <c r="J69" s="161"/>
      <c r="K69" s="161"/>
      <c r="L69" s="161"/>
      <c r="M69" s="161"/>
      <c r="N69" s="161"/>
      <c r="O69" s="161">
        <f t="shared" si="2"/>
        <v>0</v>
      </c>
    </row>
    <row r="70" spans="1:15" x14ac:dyDescent="0.3">
      <c r="A70" s="120"/>
      <c r="B70" s="124"/>
      <c r="C70" s="123"/>
      <c r="D70" s="123"/>
      <c r="E70" s="161"/>
      <c r="F70" s="161"/>
      <c r="G70" s="161"/>
      <c r="H70" s="161"/>
      <c r="I70" s="161"/>
      <c r="J70" s="161"/>
      <c r="K70" s="161"/>
      <c r="L70" s="161"/>
      <c r="M70" s="161"/>
      <c r="N70" s="161"/>
      <c r="O70" s="161">
        <f t="shared" si="2"/>
        <v>0</v>
      </c>
    </row>
    <row r="71" spans="1:15" x14ac:dyDescent="0.3">
      <c r="A71" s="120"/>
      <c r="B71" s="124"/>
      <c r="C71" s="123"/>
      <c r="D71" s="123"/>
      <c r="E71" s="161"/>
      <c r="F71" s="161"/>
      <c r="G71" s="161"/>
      <c r="H71" s="161"/>
      <c r="I71" s="161"/>
      <c r="J71" s="161"/>
      <c r="K71" s="161"/>
      <c r="L71" s="161"/>
      <c r="M71" s="161"/>
      <c r="N71" s="161"/>
      <c r="O71" s="161">
        <f t="shared" si="2"/>
        <v>0</v>
      </c>
    </row>
    <row r="72" spans="1:15" x14ac:dyDescent="0.3">
      <c r="A72" s="120"/>
      <c r="B72" s="124"/>
      <c r="C72" s="123"/>
      <c r="D72" s="123"/>
      <c r="E72" s="161"/>
      <c r="F72" s="161"/>
      <c r="G72" s="161"/>
      <c r="H72" s="161"/>
      <c r="I72" s="161"/>
      <c r="J72" s="161"/>
      <c r="K72" s="161"/>
      <c r="L72" s="161"/>
      <c r="M72" s="161"/>
      <c r="N72" s="161"/>
      <c r="O72" s="161">
        <f t="shared" si="2"/>
        <v>0</v>
      </c>
    </row>
    <row r="73" spans="1:15" x14ac:dyDescent="0.3">
      <c r="A73" s="120"/>
      <c r="B73" s="124"/>
      <c r="C73" s="123"/>
      <c r="D73" s="123"/>
      <c r="E73" s="161"/>
      <c r="F73" s="161"/>
      <c r="G73" s="161"/>
      <c r="H73" s="161"/>
      <c r="I73" s="161"/>
      <c r="J73" s="161"/>
      <c r="K73" s="161"/>
      <c r="L73" s="161"/>
      <c r="M73" s="161"/>
      <c r="N73" s="161"/>
      <c r="O73" s="161">
        <f t="shared" si="2"/>
        <v>0</v>
      </c>
    </row>
    <row r="74" spans="1:15" x14ac:dyDescent="0.3">
      <c r="A74" s="120"/>
      <c r="B74" s="124"/>
      <c r="C74" s="123"/>
      <c r="D74" s="123"/>
      <c r="E74" s="161"/>
      <c r="F74" s="161"/>
      <c r="G74" s="161"/>
      <c r="H74" s="161"/>
      <c r="I74" s="161"/>
      <c r="J74" s="161"/>
      <c r="K74" s="161"/>
      <c r="L74" s="161"/>
      <c r="M74" s="161"/>
      <c r="N74" s="161"/>
      <c r="O74" s="161">
        <f t="shared" si="2"/>
        <v>0</v>
      </c>
    </row>
    <row r="75" spans="1:15" x14ac:dyDescent="0.3">
      <c r="A75" s="120"/>
      <c r="B75" s="124"/>
      <c r="C75" s="123"/>
      <c r="D75" s="123"/>
      <c r="E75" s="161"/>
      <c r="F75" s="161"/>
      <c r="G75" s="161"/>
      <c r="H75" s="161"/>
      <c r="I75" s="161"/>
      <c r="J75" s="161"/>
      <c r="K75" s="161"/>
      <c r="L75" s="161"/>
      <c r="M75" s="161"/>
      <c r="N75" s="161"/>
      <c r="O75" s="161">
        <f t="shared" si="2"/>
        <v>0</v>
      </c>
    </row>
    <row r="76" spans="1:15" x14ac:dyDescent="0.3">
      <c r="A76" s="120"/>
      <c r="B76" s="124"/>
      <c r="C76" s="123"/>
      <c r="D76" s="123"/>
      <c r="E76" s="161"/>
      <c r="F76" s="161"/>
      <c r="G76" s="161"/>
      <c r="H76" s="161"/>
      <c r="I76" s="161"/>
      <c r="J76" s="161"/>
      <c r="K76" s="161"/>
      <c r="L76" s="161"/>
      <c r="M76" s="161"/>
      <c r="N76" s="161"/>
      <c r="O76" s="161">
        <f t="shared" si="2"/>
        <v>0</v>
      </c>
    </row>
    <row r="77" spans="1:15" x14ac:dyDescent="0.3">
      <c r="A77" s="120"/>
      <c r="B77" s="124"/>
      <c r="C77" s="123"/>
      <c r="D77" s="123"/>
      <c r="E77" s="161"/>
      <c r="F77" s="161"/>
      <c r="G77" s="161"/>
      <c r="H77" s="161"/>
      <c r="I77" s="161"/>
      <c r="J77" s="161"/>
      <c r="K77" s="161"/>
      <c r="L77" s="161"/>
      <c r="M77" s="161"/>
      <c r="N77" s="161"/>
      <c r="O77" s="161">
        <f t="shared" si="2"/>
        <v>0</v>
      </c>
    </row>
    <row r="78" spans="1:15" x14ac:dyDescent="0.3">
      <c r="A78" s="120"/>
      <c r="B78" s="124"/>
      <c r="C78" s="123"/>
      <c r="D78" s="123"/>
      <c r="E78" s="161"/>
      <c r="F78" s="161"/>
      <c r="G78" s="161"/>
      <c r="H78" s="161"/>
      <c r="I78" s="161"/>
      <c r="J78" s="161"/>
      <c r="K78" s="161"/>
      <c r="L78" s="161"/>
      <c r="M78" s="161"/>
      <c r="N78" s="161"/>
      <c r="O78" s="161">
        <f t="shared" si="2"/>
        <v>0</v>
      </c>
    </row>
    <row r="79" spans="1:15" x14ac:dyDescent="0.3">
      <c r="A79" s="120"/>
      <c r="B79" s="124"/>
      <c r="C79" s="123"/>
      <c r="D79" s="123"/>
      <c r="E79" s="161"/>
      <c r="F79" s="161"/>
      <c r="G79" s="161"/>
      <c r="H79" s="161"/>
      <c r="I79" s="161"/>
      <c r="J79" s="161"/>
      <c r="K79" s="161"/>
      <c r="L79" s="161"/>
      <c r="M79" s="161"/>
      <c r="N79" s="161"/>
      <c r="O79" s="161">
        <f t="shared" si="2"/>
        <v>0</v>
      </c>
    </row>
    <row r="80" spans="1:15" x14ac:dyDescent="0.3">
      <c r="A80" s="120"/>
      <c r="B80" s="124"/>
      <c r="C80" s="123"/>
      <c r="D80" s="123"/>
      <c r="E80" s="161"/>
      <c r="F80" s="161"/>
      <c r="G80" s="161"/>
      <c r="H80" s="161"/>
      <c r="I80" s="161"/>
      <c r="J80" s="161"/>
      <c r="K80" s="161"/>
      <c r="L80" s="161"/>
      <c r="M80" s="161"/>
      <c r="N80" s="161"/>
      <c r="O80" s="161">
        <f t="shared" si="2"/>
        <v>0</v>
      </c>
    </row>
    <row r="81" spans="1:15" x14ac:dyDescent="0.3">
      <c r="A81" s="120"/>
      <c r="B81" s="124"/>
      <c r="C81" s="123"/>
      <c r="D81" s="123"/>
      <c r="E81" s="161"/>
      <c r="F81" s="161"/>
      <c r="G81" s="161"/>
      <c r="H81" s="161"/>
      <c r="I81" s="161"/>
      <c r="J81" s="161"/>
      <c r="K81" s="161"/>
      <c r="L81" s="161"/>
      <c r="M81" s="161"/>
      <c r="N81" s="161"/>
      <c r="O81" s="161">
        <f t="shared" si="2"/>
        <v>0</v>
      </c>
    </row>
    <row r="82" spans="1:15" x14ac:dyDescent="0.3">
      <c r="A82" s="120"/>
      <c r="B82" s="124"/>
      <c r="C82" s="123"/>
      <c r="D82" s="123"/>
      <c r="E82" s="161"/>
      <c r="F82" s="161"/>
      <c r="G82" s="161"/>
      <c r="H82" s="161"/>
      <c r="I82" s="161"/>
      <c r="J82" s="161"/>
      <c r="K82" s="161"/>
      <c r="L82" s="161"/>
      <c r="M82" s="161"/>
      <c r="N82" s="161"/>
      <c r="O82" s="161">
        <f t="shared" si="2"/>
        <v>0</v>
      </c>
    </row>
    <row r="83" spans="1:15" x14ac:dyDescent="0.3">
      <c r="A83" s="120"/>
      <c r="B83" s="124"/>
      <c r="C83" s="123"/>
      <c r="D83" s="123"/>
      <c r="E83" s="161"/>
      <c r="F83" s="161"/>
      <c r="G83" s="161"/>
      <c r="H83" s="161"/>
      <c r="I83" s="161"/>
      <c r="J83" s="161"/>
      <c r="K83" s="161"/>
      <c r="L83" s="161"/>
      <c r="M83" s="161"/>
      <c r="N83" s="161"/>
      <c r="O83" s="161">
        <f t="shared" si="2"/>
        <v>0</v>
      </c>
    </row>
    <row r="84" spans="1:15" x14ac:dyDescent="0.3">
      <c r="A84" s="120"/>
      <c r="B84" s="124"/>
      <c r="C84" s="123"/>
      <c r="D84" s="123"/>
      <c r="E84" s="161"/>
      <c r="F84" s="161"/>
      <c r="G84" s="161"/>
      <c r="H84" s="161"/>
      <c r="I84" s="161"/>
      <c r="J84" s="161"/>
      <c r="K84" s="161"/>
      <c r="L84" s="161"/>
      <c r="M84" s="161"/>
      <c r="N84" s="161"/>
      <c r="O84" s="161">
        <f t="shared" si="2"/>
        <v>0</v>
      </c>
    </row>
    <row r="85" spans="1:15" x14ac:dyDescent="0.3">
      <c r="A85" s="120"/>
      <c r="B85" s="124"/>
      <c r="C85" s="123"/>
      <c r="D85" s="123"/>
      <c r="E85" s="161"/>
      <c r="F85" s="161"/>
      <c r="G85" s="161"/>
      <c r="H85" s="161"/>
      <c r="I85" s="161"/>
      <c r="J85" s="161"/>
      <c r="K85" s="161"/>
      <c r="L85" s="161"/>
      <c r="M85" s="161"/>
      <c r="N85" s="161"/>
      <c r="O85" s="161">
        <f t="shared" si="2"/>
        <v>0</v>
      </c>
    </row>
    <row r="86" spans="1:15" x14ac:dyDescent="0.3">
      <c r="A86" s="120"/>
      <c r="B86" s="124"/>
      <c r="C86" s="123"/>
      <c r="D86" s="123"/>
      <c r="E86" s="161"/>
      <c r="F86" s="161"/>
      <c r="G86" s="161"/>
      <c r="H86" s="161"/>
      <c r="I86" s="161"/>
      <c r="J86" s="161"/>
      <c r="K86" s="161"/>
      <c r="L86" s="161"/>
      <c r="M86" s="161"/>
      <c r="N86" s="161"/>
      <c r="O86" s="161">
        <f t="shared" si="2"/>
        <v>0</v>
      </c>
    </row>
    <row r="87" spans="1:15" x14ac:dyDescent="0.3">
      <c r="A87" s="120"/>
      <c r="B87" s="124"/>
      <c r="C87" s="123"/>
      <c r="D87" s="123"/>
      <c r="E87" s="161"/>
      <c r="F87" s="161"/>
      <c r="G87" s="161"/>
      <c r="H87" s="161"/>
      <c r="I87" s="161"/>
      <c r="J87" s="161"/>
      <c r="K87" s="161"/>
      <c r="L87" s="161"/>
      <c r="M87" s="161"/>
      <c r="N87" s="161"/>
      <c r="O87" s="161">
        <f t="shared" si="2"/>
        <v>0</v>
      </c>
    </row>
    <row r="88" spans="1:15" x14ac:dyDescent="0.3">
      <c r="A88" s="120"/>
      <c r="B88" s="124"/>
      <c r="C88" s="123"/>
      <c r="D88" s="123"/>
      <c r="E88" s="161"/>
      <c r="F88" s="161"/>
      <c r="G88" s="161"/>
      <c r="H88" s="161"/>
      <c r="I88" s="161"/>
      <c r="J88" s="161"/>
      <c r="K88" s="161"/>
      <c r="L88" s="161"/>
      <c r="M88" s="161"/>
      <c r="N88" s="161"/>
      <c r="O88" s="161">
        <f t="shared" si="2"/>
        <v>0</v>
      </c>
    </row>
    <row r="89" spans="1:15" x14ac:dyDescent="0.3">
      <c r="A89" s="120"/>
      <c r="B89" s="124"/>
      <c r="C89" s="123"/>
      <c r="D89" s="123"/>
      <c r="E89" s="161"/>
      <c r="F89" s="161"/>
      <c r="G89" s="161"/>
      <c r="H89" s="161"/>
      <c r="I89" s="161"/>
      <c r="J89" s="161"/>
      <c r="K89" s="161"/>
      <c r="L89" s="161"/>
      <c r="M89" s="161"/>
      <c r="N89" s="161"/>
      <c r="O89" s="161">
        <f t="shared" si="2"/>
        <v>0</v>
      </c>
    </row>
    <row r="90" spans="1:15" x14ac:dyDescent="0.3">
      <c r="A90" s="120"/>
      <c r="B90" s="124"/>
      <c r="C90" s="123"/>
      <c r="D90" s="123"/>
      <c r="E90" s="161"/>
      <c r="F90" s="161"/>
      <c r="G90" s="161"/>
      <c r="H90" s="161"/>
      <c r="I90" s="161"/>
      <c r="J90" s="161"/>
      <c r="K90" s="161"/>
      <c r="L90" s="161"/>
      <c r="M90" s="161"/>
      <c r="N90" s="161"/>
      <c r="O90" s="161">
        <f t="shared" si="2"/>
        <v>0</v>
      </c>
    </row>
    <row r="91" spans="1:15" x14ac:dyDescent="0.3">
      <c r="A91" s="120"/>
      <c r="B91" s="124"/>
      <c r="C91" s="123"/>
      <c r="D91" s="123"/>
      <c r="E91" s="161"/>
      <c r="F91" s="161"/>
      <c r="G91" s="161"/>
      <c r="H91" s="161"/>
      <c r="I91" s="161"/>
      <c r="J91" s="161"/>
      <c r="K91" s="161"/>
      <c r="L91" s="161"/>
      <c r="M91" s="161"/>
      <c r="N91" s="161"/>
      <c r="O91" s="161">
        <f t="shared" si="2"/>
        <v>0</v>
      </c>
    </row>
    <row r="92" spans="1:15" x14ac:dyDescent="0.3">
      <c r="A92" s="120"/>
      <c r="B92" s="124"/>
      <c r="C92" s="123"/>
      <c r="D92" s="123"/>
      <c r="E92" s="161"/>
      <c r="F92" s="161"/>
      <c r="G92" s="161"/>
      <c r="H92" s="161"/>
      <c r="I92" s="161"/>
      <c r="J92" s="161"/>
      <c r="K92" s="161"/>
      <c r="L92" s="161"/>
      <c r="M92" s="161"/>
      <c r="N92" s="161"/>
      <c r="O92" s="161">
        <f t="shared" si="2"/>
        <v>0</v>
      </c>
    </row>
    <row r="93" spans="1:15" x14ac:dyDescent="0.3">
      <c r="A93" s="120"/>
      <c r="B93" s="124"/>
      <c r="C93" s="123"/>
      <c r="D93" s="123"/>
      <c r="E93" s="161"/>
      <c r="F93" s="161"/>
      <c r="G93" s="161"/>
      <c r="H93" s="161"/>
      <c r="I93" s="161"/>
      <c r="J93" s="161"/>
      <c r="K93" s="161"/>
      <c r="L93" s="161"/>
      <c r="M93" s="161"/>
      <c r="N93" s="161"/>
      <c r="O93" s="161">
        <f t="shared" si="2"/>
        <v>0</v>
      </c>
    </row>
    <row r="94" spans="1:15" x14ac:dyDescent="0.3">
      <c r="A94" s="120"/>
      <c r="B94" s="124"/>
      <c r="C94" s="123"/>
      <c r="D94" s="123"/>
      <c r="E94" s="161"/>
      <c r="F94" s="161"/>
      <c r="G94" s="161"/>
      <c r="H94" s="161"/>
      <c r="I94" s="161"/>
      <c r="J94" s="161"/>
      <c r="K94" s="161"/>
      <c r="L94" s="161"/>
      <c r="M94" s="161"/>
      <c r="N94" s="161"/>
      <c r="O94" s="161">
        <f t="shared" si="2"/>
        <v>0</v>
      </c>
    </row>
    <row r="95" spans="1:15" x14ac:dyDescent="0.3">
      <c r="A95" s="120"/>
      <c r="B95" s="124"/>
      <c r="C95" s="123"/>
      <c r="D95" s="123"/>
      <c r="E95" s="161"/>
      <c r="F95" s="161"/>
      <c r="G95" s="161"/>
      <c r="H95" s="161"/>
      <c r="I95" s="161"/>
      <c r="J95" s="161"/>
      <c r="K95" s="161"/>
      <c r="L95" s="161"/>
      <c r="M95" s="161"/>
      <c r="N95" s="161"/>
      <c r="O95" s="161">
        <f t="shared" si="2"/>
        <v>0</v>
      </c>
    </row>
    <row r="96" spans="1:15" x14ac:dyDescent="0.3">
      <c r="A96" s="120"/>
      <c r="B96" s="124"/>
      <c r="C96" s="123"/>
      <c r="D96" s="123"/>
      <c r="E96" s="161"/>
      <c r="F96" s="161"/>
      <c r="G96" s="161"/>
      <c r="H96" s="161"/>
      <c r="I96" s="161"/>
      <c r="J96" s="161"/>
      <c r="K96" s="161"/>
      <c r="L96" s="161"/>
      <c r="M96" s="161"/>
      <c r="N96" s="161"/>
      <c r="O96" s="161">
        <f t="shared" si="2"/>
        <v>0</v>
      </c>
    </row>
    <row r="97" spans="1:15" x14ac:dyDescent="0.3">
      <c r="A97" s="120"/>
      <c r="B97" s="124"/>
      <c r="C97" s="123"/>
      <c r="D97" s="123"/>
      <c r="E97" s="161"/>
      <c r="F97" s="161"/>
      <c r="G97" s="161"/>
      <c r="H97" s="161"/>
      <c r="I97" s="161"/>
      <c r="J97" s="161"/>
      <c r="K97" s="161"/>
      <c r="L97" s="161"/>
      <c r="M97" s="161"/>
      <c r="N97" s="161"/>
      <c r="O97" s="161">
        <f t="shared" si="2"/>
        <v>0</v>
      </c>
    </row>
    <row r="98" spans="1:15" x14ac:dyDescent="0.3">
      <c r="A98" s="120"/>
      <c r="B98" s="124"/>
      <c r="C98" s="123"/>
      <c r="D98" s="123"/>
      <c r="E98" s="161"/>
      <c r="F98" s="161"/>
      <c r="G98" s="161"/>
      <c r="H98" s="161"/>
      <c r="I98" s="161"/>
      <c r="J98" s="161"/>
      <c r="K98" s="161"/>
      <c r="L98" s="161"/>
      <c r="M98" s="161"/>
      <c r="N98" s="161"/>
      <c r="O98" s="161">
        <f t="shared" si="2"/>
        <v>0</v>
      </c>
    </row>
    <row r="99" spans="1:15" x14ac:dyDescent="0.3">
      <c r="A99" s="120"/>
      <c r="B99" s="124"/>
      <c r="C99" s="123"/>
      <c r="D99" s="123"/>
      <c r="E99" s="161"/>
      <c r="F99" s="161"/>
      <c r="G99" s="161"/>
      <c r="H99" s="161"/>
      <c r="I99" s="161"/>
      <c r="J99" s="161"/>
      <c r="K99" s="161"/>
      <c r="L99" s="161"/>
      <c r="M99" s="161"/>
      <c r="N99" s="161"/>
      <c r="O99" s="161">
        <f t="shared" si="2"/>
        <v>0</v>
      </c>
    </row>
    <row r="100" spans="1:15" x14ac:dyDescent="0.3">
      <c r="A100" s="120"/>
      <c r="B100" s="124"/>
      <c r="C100" s="123"/>
      <c r="D100" s="123"/>
      <c r="E100" s="161"/>
      <c r="F100" s="161"/>
      <c r="G100" s="161"/>
      <c r="H100" s="161"/>
      <c r="I100" s="161"/>
      <c r="J100" s="161"/>
      <c r="K100" s="161"/>
      <c r="L100" s="161"/>
      <c r="M100" s="161"/>
      <c r="N100" s="161"/>
      <c r="O100" s="161">
        <f t="shared" si="2"/>
        <v>0</v>
      </c>
    </row>
    <row r="101" spans="1:15" x14ac:dyDescent="0.3">
      <c r="A101" s="120"/>
      <c r="B101" s="124"/>
      <c r="C101" s="123"/>
      <c r="D101" s="123"/>
      <c r="E101" s="161"/>
      <c r="F101" s="161"/>
      <c r="G101" s="161"/>
      <c r="H101" s="161"/>
      <c r="I101" s="161"/>
      <c r="J101" s="161"/>
      <c r="K101" s="161"/>
      <c r="L101" s="161"/>
      <c r="M101" s="161"/>
      <c r="N101" s="161"/>
      <c r="O101" s="161">
        <f t="shared" si="2"/>
        <v>0</v>
      </c>
    </row>
    <row r="102" spans="1:15" x14ac:dyDescent="0.3">
      <c r="A102" s="120"/>
      <c r="B102" s="124"/>
      <c r="C102" s="123"/>
      <c r="D102" s="123"/>
      <c r="E102" s="161"/>
      <c r="F102" s="161"/>
      <c r="G102" s="161"/>
      <c r="H102" s="161"/>
      <c r="I102" s="161"/>
      <c r="J102" s="161"/>
      <c r="K102" s="161"/>
      <c r="L102" s="161"/>
      <c r="M102" s="161"/>
      <c r="N102" s="161"/>
      <c r="O102" s="161">
        <f t="shared" si="2"/>
        <v>0</v>
      </c>
    </row>
    <row r="103" spans="1:15" x14ac:dyDescent="0.3">
      <c r="A103" s="120"/>
      <c r="B103" s="124"/>
      <c r="C103" s="123"/>
      <c r="D103" s="123"/>
      <c r="E103" s="161"/>
      <c r="F103" s="161"/>
      <c r="G103" s="161"/>
      <c r="H103" s="161"/>
      <c r="I103" s="161"/>
      <c r="J103" s="161"/>
      <c r="K103" s="161"/>
      <c r="L103" s="161"/>
      <c r="M103" s="161"/>
      <c r="N103" s="161"/>
      <c r="O103" s="161">
        <f t="shared" si="2"/>
        <v>0</v>
      </c>
    </row>
    <row r="104" spans="1:15" x14ac:dyDescent="0.3">
      <c r="A104" s="120"/>
      <c r="B104" s="124"/>
      <c r="C104" s="123"/>
      <c r="D104" s="123"/>
      <c r="E104" s="161"/>
      <c r="F104" s="161"/>
      <c r="G104" s="161"/>
      <c r="H104" s="161"/>
      <c r="I104" s="161"/>
      <c r="J104" s="161"/>
      <c r="K104" s="161"/>
      <c r="L104" s="161"/>
      <c r="M104" s="161"/>
      <c r="N104" s="161"/>
      <c r="O104" s="161">
        <f t="shared" si="2"/>
        <v>0</v>
      </c>
    </row>
    <row r="105" spans="1:15" x14ac:dyDescent="0.3">
      <c r="A105" s="120"/>
      <c r="B105" s="124"/>
      <c r="C105" s="123"/>
      <c r="D105" s="123"/>
      <c r="E105" s="161"/>
      <c r="F105" s="161"/>
      <c r="G105" s="161"/>
      <c r="H105" s="161"/>
      <c r="I105" s="161"/>
      <c r="J105" s="161"/>
      <c r="K105" s="161"/>
      <c r="L105" s="161"/>
      <c r="M105" s="161"/>
      <c r="N105" s="161"/>
      <c r="O105" s="161">
        <f t="shared" si="2"/>
        <v>0</v>
      </c>
    </row>
    <row r="106" spans="1:15" x14ac:dyDescent="0.3">
      <c r="A106" s="120"/>
      <c r="B106" s="124"/>
      <c r="C106" s="123"/>
      <c r="D106" s="123"/>
      <c r="E106" s="161"/>
      <c r="F106" s="161"/>
      <c r="G106" s="161"/>
      <c r="H106" s="161"/>
      <c r="I106" s="161"/>
      <c r="J106" s="161"/>
      <c r="K106" s="161"/>
      <c r="L106" s="161"/>
      <c r="M106" s="161"/>
      <c r="N106" s="161"/>
      <c r="O106" s="161">
        <f t="shared" si="2"/>
        <v>0</v>
      </c>
    </row>
    <row r="107" spans="1:15" x14ac:dyDescent="0.3">
      <c r="A107" s="120"/>
      <c r="B107" s="124"/>
      <c r="C107" s="123"/>
      <c r="D107" s="123"/>
      <c r="E107" s="161"/>
      <c r="F107" s="161"/>
      <c r="G107" s="161"/>
      <c r="H107" s="161"/>
      <c r="I107" s="161"/>
      <c r="J107" s="161"/>
      <c r="K107" s="161"/>
      <c r="L107" s="161"/>
      <c r="M107" s="161"/>
      <c r="N107" s="161"/>
      <c r="O107" s="161">
        <f t="shared" si="2"/>
        <v>0</v>
      </c>
    </row>
    <row r="108" spans="1:15" x14ac:dyDescent="0.3">
      <c r="A108" s="120"/>
      <c r="B108" s="124"/>
      <c r="C108" s="123"/>
      <c r="D108" s="123"/>
      <c r="E108" s="161"/>
      <c r="F108" s="161"/>
      <c r="G108" s="161"/>
      <c r="H108" s="161"/>
      <c r="I108" s="161"/>
      <c r="J108" s="161"/>
      <c r="K108" s="161"/>
      <c r="L108" s="161"/>
      <c r="M108" s="161"/>
      <c r="N108" s="161"/>
      <c r="O108" s="161">
        <f t="shared" si="2"/>
        <v>0</v>
      </c>
    </row>
    <row r="109" spans="1:15" x14ac:dyDescent="0.3">
      <c r="A109" s="120"/>
      <c r="B109" s="124"/>
      <c r="C109" s="123"/>
      <c r="D109" s="123"/>
      <c r="E109" s="161"/>
      <c r="F109" s="161"/>
      <c r="G109" s="161"/>
      <c r="H109" s="161"/>
      <c r="I109" s="161"/>
      <c r="J109" s="161"/>
      <c r="K109" s="161"/>
      <c r="L109" s="161"/>
      <c r="M109" s="161"/>
      <c r="N109" s="161"/>
      <c r="O109" s="161">
        <f t="shared" si="2"/>
        <v>0</v>
      </c>
    </row>
    <row r="110" spans="1:15" x14ac:dyDescent="0.3">
      <c r="A110" s="120"/>
      <c r="B110" s="124"/>
      <c r="C110" s="123"/>
      <c r="D110" s="123"/>
      <c r="E110" s="161"/>
      <c r="F110" s="161"/>
      <c r="G110" s="161"/>
      <c r="H110" s="161"/>
      <c r="I110" s="161"/>
      <c r="J110" s="161"/>
      <c r="K110" s="161"/>
      <c r="L110" s="161"/>
      <c r="M110" s="161"/>
      <c r="N110" s="161"/>
      <c r="O110" s="161">
        <f t="shared" si="2"/>
        <v>0</v>
      </c>
    </row>
    <row r="111" spans="1:15" x14ac:dyDescent="0.3">
      <c r="A111" s="120"/>
      <c r="B111" s="124"/>
      <c r="C111" s="123"/>
      <c r="D111" s="123"/>
      <c r="E111" s="161"/>
      <c r="F111" s="161"/>
      <c r="G111" s="161"/>
      <c r="H111" s="161"/>
      <c r="I111" s="161"/>
      <c r="J111" s="161"/>
      <c r="K111" s="161"/>
      <c r="L111" s="161"/>
      <c r="M111" s="161"/>
      <c r="N111" s="161"/>
      <c r="O111" s="161">
        <f t="shared" si="2"/>
        <v>0</v>
      </c>
    </row>
    <row r="112" spans="1:15" x14ac:dyDescent="0.3">
      <c r="A112" s="120"/>
      <c r="B112" s="124"/>
      <c r="C112" s="123"/>
      <c r="D112" s="123"/>
      <c r="E112" s="161"/>
      <c r="F112" s="161"/>
      <c r="G112" s="161"/>
      <c r="H112" s="161"/>
      <c r="I112" s="161"/>
      <c r="J112" s="161"/>
      <c r="K112" s="161"/>
      <c r="L112" s="161"/>
      <c r="M112" s="161"/>
      <c r="N112" s="161"/>
      <c r="O112" s="161">
        <f t="shared" si="2"/>
        <v>0</v>
      </c>
    </row>
    <row r="113" spans="1:15" x14ac:dyDescent="0.3">
      <c r="A113" s="120"/>
      <c r="B113" s="124"/>
      <c r="C113" s="123"/>
      <c r="D113" s="123"/>
      <c r="E113" s="161"/>
      <c r="F113" s="161"/>
      <c r="G113" s="161"/>
      <c r="H113" s="161"/>
      <c r="I113" s="161"/>
      <c r="J113" s="161"/>
      <c r="K113" s="161"/>
      <c r="L113" s="161"/>
      <c r="M113" s="161"/>
      <c r="N113" s="161"/>
      <c r="O113" s="161">
        <f t="shared" si="2"/>
        <v>0</v>
      </c>
    </row>
    <row r="114" spans="1:15" x14ac:dyDescent="0.3">
      <c r="A114" s="120"/>
      <c r="B114" s="124"/>
      <c r="C114" s="123"/>
      <c r="D114" s="123"/>
      <c r="E114" s="161"/>
      <c r="F114" s="161"/>
      <c r="G114" s="161"/>
      <c r="H114" s="161"/>
      <c r="I114" s="161"/>
      <c r="J114" s="161"/>
      <c r="K114" s="161"/>
      <c r="L114" s="161"/>
      <c r="M114" s="161"/>
      <c r="N114" s="161"/>
      <c r="O114" s="161">
        <f t="shared" si="2"/>
        <v>0</v>
      </c>
    </row>
    <row r="115" spans="1:15" x14ac:dyDescent="0.3">
      <c r="A115" s="120"/>
      <c r="B115" s="124"/>
      <c r="C115" s="123"/>
      <c r="D115" s="123"/>
      <c r="E115" s="161"/>
      <c r="F115" s="161"/>
      <c r="G115" s="161"/>
      <c r="H115" s="161"/>
      <c r="I115" s="161"/>
      <c r="J115" s="161"/>
      <c r="K115" s="161"/>
      <c r="L115" s="161"/>
      <c r="M115" s="161"/>
      <c r="N115" s="161"/>
      <c r="O115" s="161">
        <f t="shared" si="2"/>
        <v>0</v>
      </c>
    </row>
    <row r="116" spans="1:15" x14ac:dyDescent="0.3">
      <c r="A116" s="120"/>
      <c r="B116" s="124"/>
      <c r="C116" s="123"/>
      <c r="D116" s="123"/>
      <c r="E116" s="161"/>
      <c r="F116" s="161"/>
      <c r="G116" s="161"/>
      <c r="H116" s="161"/>
      <c r="I116" s="161"/>
      <c r="J116" s="161"/>
      <c r="K116" s="161"/>
      <c r="L116" s="161"/>
      <c r="M116" s="161"/>
      <c r="N116" s="161"/>
      <c r="O116" s="161">
        <f t="shared" si="2"/>
        <v>0</v>
      </c>
    </row>
    <row r="117" spans="1:15" x14ac:dyDescent="0.3">
      <c r="A117" s="120"/>
      <c r="B117" s="124"/>
      <c r="C117" s="123"/>
      <c r="D117" s="123"/>
      <c r="E117" s="161"/>
      <c r="F117" s="161"/>
      <c r="G117" s="161"/>
      <c r="H117" s="161"/>
      <c r="I117" s="161"/>
      <c r="J117" s="161"/>
      <c r="K117" s="161"/>
      <c r="L117" s="161"/>
      <c r="M117" s="161"/>
      <c r="N117" s="161"/>
      <c r="O117" s="161">
        <f t="shared" si="2"/>
        <v>0</v>
      </c>
    </row>
    <row r="118" spans="1:15" x14ac:dyDescent="0.3">
      <c r="A118" s="120"/>
      <c r="B118" s="124"/>
      <c r="C118" s="123"/>
      <c r="D118" s="123"/>
      <c r="E118" s="161"/>
      <c r="F118" s="161"/>
      <c r="G118" s="161"/>
      <c r="H118" s="161"/>
      <c r="I118" s="161"/>
      <c r="J118" s="161"/>
      <c r="K118" s="161"/>
      <c r="L118" s="161"/>
      <c r="M118" s="161"/>
      <c r="N118" s="161"/>
      <c r="O118" s="161">
        <f t="shared" si="2"/>
        <v>0</v>
      </c>
    </row>
    <row r="119" spans="1:15" x14ac:dyDescent="0.3">
      <c r="A119" s="120"/>
      <c r="B119" s="124"/>
      <c r="C119" s="123"/>
      <c r="D119" s="123"/>
      <c r="E119" s="161"/>
      <c r="F119" s="161"/>
      <c r="G119" s="161"/>
      <c r="H119" s="161"/>
      <c r="I119" s="161"/>
      <c r="J119" s="161"/>
      <c r="K119" s="161"/>
      <c r="L119" s="161"/>
      <c r="M119" s="161"/>
      <c r="N119" s="161"/>
      <c r="O119" s="161">
        <f t="shared" si="2"/>
        <v>0</v>
      </c>
    </row>
    <row r="120" spans="1:15" x14ac:dyDescent="0.3">
      <c r="A120" s="120"/>
      <c r="B120" s="124"/>
      <c r="C120" s="123"/>
      <c r="D120" s="123"/>
      <c r="E120" s="161"/>
      <c r="F120" s="161"/>
      <c r="G120" s="161"/>
      <c r="H120" s="161"/>
      <c r="I120" s="161"/>
      <c r="J120" s="161"/>
      <c r="K120" s="161"/>
      <c r="L120" s="161"/>
      <c r="M120" s="161"/>
      <c r="N120" s="161"/>
      <c r="O120" s="161">
        <f t="shared" si="2"/>
        <v>0</v>
      </c>
    </row>
    <row r="121" spans="1:15" x14ac:dyDescent="0.3">
      <c r="A121" s="120"/>
      <c r="B121" s="124"/>
      <c r="C121" s="123"/>
      <c r="D121" s="123"/>
      <c r="E121" s="161"/>
      <c r="F121" s="161"/>
      <c r="G121" s="161"/>
      <c r="H121" s="161"/>
      <c r="I121" s="161"/>
      <c r="J121" s="161"/>
      <c r="K121" s="161"/>
      <c r="L121" s="161"/>
      <c r="M121" s="161"/>
      <c r="N121" s="161"/>
      <c r="O121" s="161">
        <f t="shared" si="2"/>
        <v>0</v>
      </c>
    </row>
    <row r="122" spans="1:15" x14ac:dyDescent="0.3">
      <c r="A122" s="120"/>
      <c r="B122" s="124"/>
      <c r="C122" s="123"/>
      <c r="D122" s="123"/>
      <c r="E122" s="161"/>
      <c r="F122" s="161"/>
      <c r="G122" s="161"/>
      <c r="H122" s="161"/>
      <c r="I122" s="161"/>
      <c r="J122" s="161"/>
      <c r="K122" s="161"/>
      <c r="L122" s="161"/>
      <c r="M122" s="161"/>
      <c r="N122" s="161"/>
      <c r="O122" s="161">
        <f t="shared" si="2"/>
        <v>0</v>
      </c>
    </row>
    <row r="123" spans="1:15" x14ac:dyDescent="0.3">
      <c r="A123" s="120"/>
      <c r="B123" s="124"/>
      <c r="C123" s="123"/>
      <c r="D123" s="123"/>
      <c r="E123" s="161"/>
      <c r="F123" s="161"/>
      <c r="G123" s="161"/>
      <c r="H123" s="161"/>
      <c r="I123" s="161"/>
      <c r="J123" s="161"/>
      <c r="K123" s="161"/>
      <c r="L123" s="161"/>
      <c r="M123" s="161"/>
      <c r="N123" s="161"/>
      <c r="O123" s="161">
        <f t="shared" si="2"/>
        <v>0</v>
      </c>
    </row>
    <row r="124" spans="1:15" x14ac:dyDescent="0.3">
      <c r="A124" s="120"/>
      <c r="B124" s="124"/>
      <c r="C124" s="123"/>
      <c r="D124" s="123"/>
      <c r="E124" s="161"/>
      <c r="F124" s="161"/>
      <c r="G124" s="161"/>
      <c r="H124" s="161"/>
      <c r="I124" s="161"/>
      <c r="J124" s="161"/>
      <c r="K124" s="161"/>
      <c r="L124" s="161"/>
      <c r="M124" s="161"/>
      <c r="N124" s="161"/>
      <c r="O124" s="161">
        <f t="shared" si="2"/>
        <v>0</v>
      </c>
    </row>
    <row r="125" spans="1:15" x14ac:dyDescent="0.3">
      <c r="A125" s="120"/>
      <c r="B125" s="124"/>
      <c r="C125" s="123"/>
      <c r="D125" s="123"/>
      <c r="E125" s="161"/>
      <c r="F125" s="161"/>
      <c r="G125" s="161"/>
      <c r="H125" s="161"/>
      <c r="I125" s="161"/>
      <c r="J125" s="161"/>
      <c r="K125" s="161"/>
      <c r="L125" s="161"/>
      <c r="M125" s="161"/>
      <c r="N125" s="161"/>
      <c r="O125" s="161">
        <f t="shared" si="2"/>
        <v>0</v>
      </c>
    </row>
    <row r="126" spans="1:15" x14ac:dyDescent="0.3">
      <c r="A126" s="120"/>
      <c r="B126" s="124"/>
      <c r="C126" s="123"/>
      <c r="D126" s="123"/>
      <c r="E126" s="161"/>
      <c r="F126" s="161"/>
      <c r="G126" s="161"/>
      <c r="H126" s="161"/>
      <c r="I126" s="161"/>
      <c r="J126" s="161"/>
      <c r="K126" s="161"/>
      <c r="L126" s="161"/>
      <c r="M126" s="161"/>
      <c r="N126" s="161"/>
      <c r="O126" s="161">
        <f t="shared" si="2"/>
        <v>0</v>
      </c>
    </row>
    <row r="127" spans="1:15" x14ac:dyDescent="0.3">
      <c r="A127" s="120"/>
      <c r="B127" s="124"/>
      <c r="C127" s="123"/>
      <c r="D127" s="123"/>
      <c r="E127" s="161"/>
      <c r="F127" s="161"/>
      <c r="G127" s="161"/>
      <c r="H127" s="161"/>
      <c r="I127" s="161"/>
      <c r="J127" s="161"/>
      <c r="K127" s="161"/>
      <c r="L127" s="161"/>
      <c r="M127" s="161"/>
      <c r="N127" s="161"/>
      <c r="O127" s="161">
        <f t="shared" si="2"/>
        <v>0</v>
      </c>
    </row>
    <row r="128" spans="1:15" x14ac:dyDescent="0.3">
      <c r="A128" s="120"/>
      <c r="B128" s="124"/>
      <c r="C128" s="123"/>
      <c r="D128" s="123"/>
      <c r="E128" s="161"/>
      <c r="F128" s="161"/>
      <c r="G128" s="161"/>
      <c r="H128" s="161"/>
      <c r="I128" s="161"/>
      <c r="J128" s="161"/>
      <c r="K128" s="161"/>
      <c r="L128" s="161"/>
      <c r="M128" s="161"/>
      <c r="N128" s="161"/>
      <c r="O128" s="161">
        <f t="shared" ref="O128:O156" si="3">SUM(E128:N128)</f>
        <v>0</v>
      </c>
    </row>
    <row r="129" spans="1:15" x14ac:dyDescent="0.3">
      <c r="A129" s="120"/>
      <c r="B129" s="124"/>
      <c r="C129" s="123"/>
      <c r="D129" s="123"/>
      <c r="E129" s="161"/>
      <c r="F129" s="161"/>
      <c r="G129" s="161"/>
      <c r="H129" s="161"/>
      <c r="I129" s="161"/>
      <c r="J129" s="161"/>
      <c r="K129" s="161"/>
      <c r="L129" s="161"/>
      <c r="M129" s="161"/>
      <c r="N129" s="161"/>
      <c r="O129" s="161">
        <f t="shared" si="3"/>
        <v>0</v>
      </c>
    </row>
    <row r="130" spans="1:15" x14ac:dyDescent="0.3">
      <c r="A130" s="120"/>
      <c r="B130" s="124"/>
      <c r="C130" s="123"/>
      <c r="D130" s="123"/>
      <c r="E130" s="161"/>
      <c r="F130" s="161"/>
      <c r="G130" s="161"/>
      <c r="H130" s="161"/>
      <c r="I130" s="161"/>
      <c r="J130" s="161"/>
      <c r="K130" s="161"/>
      <c r="L130" s="161"/>
      <c r="M130" s="161"/>
      <c r="N130" s="161"/>
      <c r="O130" s="161">
        <f t="shared" si="3"/>
        <v>0</v>
      </c>
    </row>
    <row r="131" spans="1:15" x14ac:dyDescent="0.3">
      <c r="A131" s="120"/>
      <c r="B131" s="124"/>
      <c r="C131" s="123"/>
      <c r="D131" s="123"/>
      <c r="E131" s="161"/>
      <c r="F131" s="161"/>
      <c r="G131" s="161"/>
      <c r="H131" s="161"/>
      <c r="I131" s="161"/>
      <c r="J131" s="161"/>
      <c r="K131" s="161"/>
      <c r="L131" s="161"/>
      <c r="M131" s="161"/>
      <c r="N131" s="161"/>
      <c r="O131" s="161">
        <f t="shared" si="3"/>
        <v>0</v>
      </c>
    </row>
    <row r="132" spans="1:15" x14ac:dyDescent="0.3">
      <c r="A132" s="120"/>
      <c r="B132" s="124"/>
      <c r="C132" s="123"/>
      <c r="D132" s="123"/>
      <c r="E132" s="161"/>
      <c r="F132" s="161"/>
      <c r="G132" s="161"/>
      <c r="H132" s="161"/>
      <c r="I132" s="161"/>
      <c r="J132" s="161"/>
      <c r="K132" s="161"/>
      <c r="L132" s="161"/>
      <c r="M132" s="161"/>
      <c r="N132" s="161"/>
      <c r="O132" s="161">
        <f t="shared" si="3"/>
        <v>0</v>
      </c>
    </row>
    <row r="133" spans="1:15" x14ac:dyDescent="0.3">
      <c r="A133" s="120"/>
      <c r="B133" s="124"/>
      <c r="C133" s="123"/>
      <c r="D133" s="123"/>
      <c r="E133" s="161"/>
      <c r="F133" s="161"/>
      <c r="G133" s="161"/>
      <c r="H133" s="161"/>
      <c r="I133" s="161"/>
      <c r="J133" s="161"/>
      <c r="K133" s="161"/>
      <c r="L133" s="161"/>
      <c r="M133" s="161"/>
      <c r="N133" s="161"/>
      <c r="O133" s="161">
        <f t="shared" si="3"/>
        <v>0</v>
      </c>
    </row>
    <row r="134" spans="1:15" x14ac:dyDescent="0.3">
      <c r="A134" s="120"/>
      <c r="B134" s="124"/>
      <c r="C134" s="123"/>
      <c r="D134" s="123"/>
      <c r="E134" s="161"/>
      <c r="F134" s="161"/>
      <c r="G134" s="161"/>
      <c r="H134" s="161"/>
      <c r="I134" s="161"/>
      <c r="J134" s="161"/>
      <c r="K134" s="161"/>
      <c r="L134" s="161"/>
      <c r="M134" s="161"/>
      <c r="N134" s="161"/>
      <c r="O134" s="161">
        <f t="shared" si="3"/>
        <v>0</v>
      </c>
    </row>
    <row r="135" spans="1:15" x14ac:dyDescent="0.3">
      <c r="A135" s="120"/>
      <c r="B135" s="124"/>
      <c r="C135" s="123"/>
      <c r="D135" s="123"/>
      <c r="E135" s="161"/>
      <c r="F135" s="161"/>
      <c r="G135" s="161"/>
      <c r="H135" s="161"/>
      <c r="I135" s="161"/>
      <c r="J135" s="161"/>
      <c r="K135" s="161"/>
      <c r="L135" s="161"/>
      <c r="M135" s="161"/>
      <c r="N135" s="161"/>
      <c r="O135" s="161">
        <f t="shared" si="3"/>
        <v>0</v>
      </c>
    </row>
    <row r="136" spans="1:15" x14ac:dyDescent="0.3">
      <c r="A136" s="120"/>
      <c r="B136" s="124"/>
      <c r="C136" s="123"/>
      <c r="D136" s="123"/>
      <c r="E136" s="161"/>
      <c r="F136" s="161"/>
      <c r="G136" s="161"/>
      <c r="H136" s="161"/>
      <c r="I136" s="161"/>
      <c r="J136" s="161"/>
      <c r="K136" s="161"/>
      <c r="L136" s="161"/>
      <c r="M136" s="161"/>
      <c r="N136" s="161"/>
      <c r="O136" s="161">
        <f t="shared" si="3"/>
        <v>0</v>
      </c>
    </row>
    <row r="137" spans="1:15" x14ac:dyDescent="0.3">
      <c r="A137" s="120"/>
      <c r="B137" s="124"/>
      <c r="C137" s="123"/>
      <c r="D137" s="123"/>
      <c r="E137" s="161"/>
      <c r="F137" s="161"/>
      <c r="G137" s="161"/>
      <c r="H137" s="161"/>
      <c r="I137" s="161"/>
      <c r="J137" s="161"/>
      <c r="K137" s="161"/>
      <c r="L137" s="161"/>
      <c r="M137" s="161"/>
      <c r="N137" s="161"/>
      <c r="O137" s="161">
        <f t="shared" si="3"/>
        <v>0</v>
      </c>
    </row>
    <row r="138" spans="1:15" x14ac:dyDescent="0.3">
      <c r="A138" s="120"/>
      <c r="B138" s="124"/>
      <c r="C138" s="123"/>
      <c r="D138" s="123"/>
      <c r="E138" s="161"/>
      <c r="F138" s="161"/>
      <c r="G138" s="161"/>
      <c r="H138" s="161"/>
      <c r="I138" s="161"/>
      <c r="J138" s="161"/>
      <c r="K138" s="161"/>
      <c r="L138" s="161"/>
      <c r="M138" s="161"/>
      <c r="N138" s="161"/>
      <c r="O138" s="161">
        <f t="shared" si="3"/>
        <v>0</v>
      </c>
    </row>
    <row r="139" spans="1:15" x14ac:dyDescent="0.3">
      <c r="A139" s="120"/>
      <c r="B139" s="124"/>
      <c r="C139" s="123"/>
      <c r="D139" s="123"/>
      <c r="E139" s="161"/>
      <c r="F139" s="161"/>
      <c r="G139" s="161"/>
      <c r="H139" s="161"/>
      <c r="I139" s="161"/>
      <c r="J139" s="161"/>
      <c r="K139" s="161"/>
      <c r="L139" s="161"/>
      <c r="M139" s="161"/>
      <c r="N139" s="161"/>
      <c r="O139" s="161">
        <f t="shared" si="3"/>
        <v>0</v>
      </c>
    </row>
    <row r="140" spans="1:15" x14ac:dyDescent="0.3">
      <c r="A140" s="120"/>
      <c r="B140" s="124"/>
      <c r="C140" s="123"/>
      <c r="D140" s="123"/>
      <c r="E140" s="161"/>
      <c r="F140" s="161"/>
      <c r="G140" s="161"/>
      <c r="H140" s="161"/>
      <c r="I140" s="161"/>
      <c r="J140" s="161"/>
      <c r="K140" s="161"/>
      <c r="L140" s="161"/>
      <c r="M140" s="161"/>
      <c r="N140" s="161"/>
      <c r="O140" s="161">
        <f t="shared" si="3"/>
        <v>0</v>
      </c>
    </row>
    <row r="141" spans="1:15" x14ac:dyDescent="0.3">
      <c r="A141" s="120"/>
      <c r="B141" s="124"/>
      <c r="C141" s="123"/>
      <c r="D141" s="123"/>
      <c r="E141" s="161"/>
      <c r="F141" s="161"/>
      <c r="G141" s="161"/>
      <c r="H141" s="161"/>
      <c r="I141" s="161"/>
      <c r="J141" s="161"/>
      <c r="K141" s="161"/>
      <c r="L141" s="161"/>
      <c r="M141" s="161"/>
      <c r="N141" s="161"/>
      <c r="O141" s="161">
        <f t="shared" si="3"/>
        <v>0</v>
      </c>
    </row>
    <row r="142" spans="1:15" x14ac:dyDescent="0.3">
      <c r="A142" s="120"/>
      <c r="B142" s="124"/>
      <c r="C142" s="123"/>
      <c r="D142" s="123"/>
      <c r="E142" s="161"/>
      <c r="F142" s="161"/>
      <c r="G142" s="161"/>
      <c r="H142" s="161"/>
      <c r="I142" s="161"/>
      <c r="J142" s="161"/>
      <c r="K142" s="161"/>
      <c r="L142" s="161"/>
      <c r="M142" s="161"/>
      <c r="N142" s="161"/>
      <c r="O142" s="161">
        <f t="shared" si="3"/>
        <v>0</v>
      </c>
    </row>
    <row r="143" spans="1:15" x14ac:dyDescent="0.3">
      <c r="A143" s="120"/>
      <c r="B143" s="124"/>
      <c r="C143" s="123"/>
      <c r="D143" s="123"/>
      <c r="E143" s="161"/>
      <c r="F143" s="161"/>
      <c r="G143" s="161"/>
      <c r="H143" s="161"/>
      <c r="I143" s="161"/>
      <c r="J143" s="161"/>
      <c r="K143" s="161"/>
      <c r="L143" s="161"/>
      <c r="M143" s="161"/>
      <c r="N143" s="161"/>
      <c r="O143" s="161">
        <f t="shared" si="3"/>
        <v>0</v>
      </c>
    </row>
    <row r="144" spans="1:15" x14ac:dyDescent="0.3">
      <c r="A144" s="120"/>
      <c r="B144" s="124"/>
      <c r="C144" s="123"/>
      <c r="D144" s="123"/>
      <c r="E144" s="161"/>
      <c r="F144" s="161"/>
      <c r="G144" s="161"/>
      <c r="H144" s="161"/>
      <c r="I144" s="161"/>
      <c r="J144" s="161"/>
      <c r="K144" s="161"/>
      <c r="L144" s="161"/>
      <c r="M144" s="161"/>
      <c r="N144" s="161"/>
      <c r="O144" s="161">
        <f t="shared" si="3"/>
        <v>0</v>
      </c>
    </row>
    <row r="145" spans="1:15" x14ac:dyDescent="0.3">
      <c r="A145" s="120"/>
      <c r="B145" s="124"/>
      <c r="C145" s="123"/>
      <c r="D145" s="123"/>
      <c r="E145" s="161"/>
      <c r="F145" s="161"/>
      <c r="G145" s="161"/>
      <c r="H145" s="161"/>
      <c r="I145" s="161"/>
      <c r="J145" s="161"/>
      <c r="K145" s="161"/>
      <c r="L145" s="161"/>
      <c r="M145" s="161"/>
      <c r="N145" s="161"/>
      <c r="O145" s="161">
        <f t="shared" si="3"/>
        <v>0</v>
      </c>
    </row>
    <row r="146" spans="1:15" x14ac:dyDescent="0.3">
      <c r="A146" s="120"/>
      <c r="B146" s="124"/>
      <c r="C146" s="123"/>
      <c r="D146" s="123"/>
      <c r="E146" s="161"/>
      <c r="F146" s="161"/>
      <c r="G146" s="161"/>
      <c r="H146" s="161"/>
      <c r="I146" s="161"/>
      <c r="J146" s="161"/>
      <c r="K146" s="161"/>
      <c r="L146" s="161"/>
      <c r="M146" s="161"/>
      <c r="N146" s="161"/>
      <c r="O146" s="161">
        <f t="shared" si="3"/>
        <v>0</v>
      </c>
    </row>
    <row r="147" spans="1:15" x14ac:dyDescent="0.3">
      <c r="A147" s="120"/>
      <c r="B147" s="124"/>
      <c r="C147" s="123"/>
      <c r="D147" s="123"/>
      <c r="E147" s="161"/>
      <c r="F147" s="161"/>
      <c r="G147" s="161"/>
      <c r="H147" s="161"/>
      <c r="I147" s="161"/>
      <c r="J147" s="161"/>
      <c r="K147" s="161"/>
      <c r="L147" s="161"/>
      <c r="M147" s="161"/>
      <c r="N147" s="161"/>
      <c r="O147" s="161">
        <f t="shared" si="3"/>
        <v>0</v>
      </c>
    </row>
    <row r="148" spans="1:15" x14ac:dyDescent="0.3">
      <c r="A148" s="120"/>
      <c r="B148" s="124"/>
      <c r="C148" s="123"/>
      <c r="D148" s="123"/>
      <c r="E148" s="161"/>
      <c r="F148" s="161"/>
      <c r="G148" s="161"/>
      <c r="H148" s="161"/>
      <c r="I148" s="161"/>
      <c r="J148" s="161"/>
      <c r="K148" s="161"/>
      <c r="L148" s="161"/>
      <c r="M148" s="161"/>
      <c r="N148" s="161"/>
      <c r="O148" s="161">
        <f t="shared" si="3"/>
        <v>0</v>
      </c>
    </row>
    <row r="149" spans="1:15" x14ac:dyDescent="0.3">
      <c r="A149" s="120"/>
      <c r="B149" s="124"/>
      <c r="C149" s="123"/>
      <c r="D149" s="123"/>
      <c r="E149" s="161"/>
      <c r="F149" s="161"/>
      <c r="G149" s="161"/>
      <c r="H149" s="161"/>
      <c r="I149" s="161"/>
      <c r="J149" s="161"/>
      <c r="K149" s="161"/>
      <c r="L149" s="161"/>
      <c r="M149" s="161"/>
      <c r="N149" s="161"/>
      <c r="O149" s="161">
        <f t="shared" si="3"/>
        <v>0</v>
      </c>
    </row>
    <row r="150" spans="1:15" x14ac:dyDescent="0.3">
      <c r="A150" s="120"/>
      <c r="B150" s="124"/>
      <c r="C150" s="123"/>
      <c r="D150" s="123"/>
      <c r="E150" s="161"/>
      <c r="F150" s="161"/>
      <c r="G150" s="161"/>
      <c r="H150" s="161"/>
      <c r="I150" s="161"/>
      <c r="J150" s="161"/>
      <c r="K150" s="161"/>
      <c r="L150" s="161"/>
      <c r="M150" s="161"/>
      <c r="N150" s="161"/>
      <c r="O150" s="161">
        <f t="shared" si="3"/>
        <v>0</v>
      </c>
    </row>
    <row r="151" spans="1:15" x14ac:dyDescent="0.3">
      <c r="A151" s="120"/>
      <c r="B151" s="124"/>
      <c r="C151" s="123"/>
      <c r="D151" s="123"/>
      <c r="E151" s="161"/>
      <c r="F151" s="161"/>
      <c r="G151" s="161"/>
      <c r="H151" s="161"/>
      <c r="I151" s="161"/>
      <c r="J151" s="161"/>
      <c r="K151" s="161"/>
      <c r="L151" s="161"/>
      <c r="M151" s="161"/>
      <c r="N151" s="161"/>
      <c r="O151" s="161">
        <f t="shared" si="3"/>
        <v>0</v>
      </c>
    </row>
    <row r="152" spans="1:15" x14ac:dyDescent="0.3">
      <c r="A152" s="120"/>
      <c r="B152" s="124"/>
      <c r="C152" s="123"/>
      <c r="D152" s="123"/>
      <c r="E152" s="161"/>
      <c r="F152" s="161"/>
      <c r="G152" s="161"/>
      <c r="H152" s="161"/>
      <c r="I152" s="161"/>
      <c r="J152" s="161"/>
      <c r="K152" s="161"/>
      <c r="L152" s="161"/>
      <c r="M152" s="161"/>
      <c r="N152" s="161"/>
      <c r="O152" s="161">
        <f t="shared" si="3"/>
        <v>0</v>
      </c>
    </row>
    <row r="153" spans="1:15" x14ac:dyDescent="0.3">
      <c r="A153" s="120"/>
      <c r="B153" s="124"/>
      <c r="C153" s="123"/>
      <c r="D153" s="123"/>
      <c r="E153" s="161"/>
      <c r="F153" s="161"/>
      <c r="G153" s="161"/>
      <c r="H153" s="161"/>
      <c r="I153" s="161"/>
      <c r="J153" s="161"/>
      <c r="K153" s="161"/>
      <c r="L153" s="161"/>
      <c r="M153" s="161"/>
      <c r="N153" s="161"/>
      <c r="O153" s="161">
        <f t="shared" si="3"/>
        <v>0</v>
      </c>
    </row>
    <row r="154" spans="1:15" x14ac:dyDescent="0.3">
      <c r="A154" s="120"/>
      <c r="B154" s="124"/>
      <c r="C154" s="123"/>
      <c r="D154" s="123"/>
      <c r="E154" s="161"/>
      <c r="F154" s="161"/>
      <c r="G154" s="161"/>
      <c r="H154" s="161"/>
      <c r="I154" s="161"/>
      <c r="J154" s="161"/>
      <c r="K154" s="161"/>
      <c r="L154" s="161"/>
      <c r="M154" s="161"/>
      <c r="N154" s="161"/>
      <c r="O154" s="161">
        <f t="shared" si="3"/>
        <v>0</v>
      </c>
    </row>
    <row r="155" spans="1:15" x14ac:dyDescent="0.3">
      <c r="A155" s="120"/>
      <c r="B155" s="124"/>
      <c r="C155" s="123"/>
      <c r="D155" s="123"/>
      <c r="E155" s="161"/>
      <c r="F155" s="161"/>
      <c r="G155" s="161"/>
      <c r="H155" s="161"/>
      <c r="I155" s="161"/>
      <c r="J155" s="161"/>
      <c r="K155" s="161"/>
      <c r="L155" s="161"/>
      <c r="M155" s="161"/>
      <c r="N155" s="161"/>
      <c r="O155" s="161">
        <f t="shared" si="3"/>
        <v>0</v>
      </c>
    </row>
    <row r="156" spans="1:15" x14ac:dyDescent="0.3">
      <c r="A156" s="120"/>
      <c r="B156" s="124"/>
      <c r="C156" s="123"/>
      <c r="D156" s="123"/>
      <c r="E156" s="161"/>
      <c r="F156" s="161"/>
      <c r="G156" s="161"/>
      <c r="H156" s="161"/>
      <c r="I156" s="161"/>
      <c r="J156" s="161"/>
      <c r="K156" s="161"/>
      <c r="L156" s="161"/>
      <c r="M156" s="161"/>
      <c r="N156" s="161"/>
      <c r="O156" s="161">
        <f t="shared" si="3"/>
        <v>0</v>
      </c>
    </row>
    <row r="157" spans="1:15" x14ac:dyDescent="0.3">
      <c r="O157" s="162">
        <f>SUM(O8:O156)</f>
        <v>0</v>
      </c>
    </row>
  </sheetData>
  <mergeCells count="21">
    <mergeCell ref="C8:C9"/>
    <mergeCell ref="C10:C13"/>
    <mergeCell ref="B8:B20"/>
    <mergeCell ref="A8:A28"/>
    <mergeCell ref="C14:C17"/>
    <mergeCell ref="C18:C20"/>
    <mergeCell ref="B21:B24"/>
    <mergeCell ref="B25:B27"/>
    <mergeCell ref="C25:C27"/>
    <mergeCell ref="C21:C22"/>
    <mergeCell ref="C23:C24"/>
    <mergeCell ref="B32:B34"/>
    <mergeCell ref="B35:B36"/>
    <mergeCell ref="B37:B39"/>
    <mergeCell ref="A29:A41"/>
    <mergeCell ref="C29:C30"/>
    <mergeCell ref="C35:C36"/>
    <mergeCell ref="C32:C34"/>
    <mergeCell ref="C37:C39"/>
    <mergeCell ref="C40:C41"/>
    <mergeCell ref="B40:B41"/>
  </mergeCells>
  <pageMargins left="0.7" right="0.7" top="0.75" bottom="0.75" header="0.3" footer="0.3"/>
  <pageSetup paperSize="9" orientation="portrait" verticalDpi="0" r:id="rId1"/>
  <drawing r:id="rId2"/>
  <legacyDrawing r:id="rId3"/>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0070C0"/>
  </sheetPr>
  <dimension ref="A1:R157"/>
  <sheetViews>
    <sheetView zoomScaleNormal="100" workbookViewId="0"/>
  </sheetViews>
  <sheetFormatPr defaultColWidth="9.1796875" defaultRowHeight="14" x14ac:dyDescent="0.3"/>
  <cols>
    <col min="1" max="1" width="23.7265625" style="101" customWidth="1"/>
    <col min="2" max="2" width="25.54296875" style="115" customWidth="1"/>
    <col min="3" max="3" width="28.81640625" style="116" customWidth="1"/>
    <col min="4" max="4" width="53.81640625" style="116" customWidth="1"/>
    <col min="5" max="14" width="16.7265625" style="101" customWidth="1"/>
    <col min="15" max="15" width="17.54296875" style="101" customWidth="1"/>
    <col min="16" max="17" width="9.1796875" style="101"/>
    <col min="18" max="18" width="16.453125" style="101" bestFit="1" customWidth="1"/>
    <col min="19" max="16384" width="9.1796875" style="101"/>
  </cols>
  <sheetData>
    <row r="1" spans="1:15" s="98" customFormat="1" ht="18" x14ac:dyDescent="0.4">
      <c r="A1" s="98" t="s">
        <v>350</v>
      </c>
    </row>
    <row r="2" spans="1:15" s="99" customFormat="1" ht="3.65" customHeight="1" x14ac:dyDescent="0.4">
      <c r="A2" s="22"/>
      <c r="B2" s="22"/>
      <c r="C2" s="22"/>
      <c r="D2" s="23"/>
      <c r="E2" s="24"/>
      <c r="F2" s="24"/>
      <c r="G2" s="24"/>
      <c r="H2" s="24"/>
      <c r="I2" s="24"/>
      <c r="J2" s="24"/>
    </row>
    <row r="3" spans="1:15" x14ac:dyDescent="0.3">
      <c r="A3" s="100"/>
      <c r="B3" s="100"/>
      <c r="C3" s="100"/>
      <c r="D3" s="100"/>
      <c r="E3" s="100"/>
      <c r="F3" s="100"/>
      <c r="G3" s="100"/>
      <c r="H3" s="100"/>
      <c r="I3" s="100"/>
      <c r="J3" s="100"/>
    </row>
    <row r="4" spans="1:15" x14ac:dyDescent="0.3">
      <c r="A4" s="7"/>
      <c r="B4" s="100"/>
      <c r="C4" s="100"/>
      <c r="D4" s="100"/>
      <c r="E4" s="101" t="s">
        <v>102</v>
      </c>
      <c r="F4" s="100"/>
      <c r="G4" s="100"/>
      <c r="H4" s="100"/>
      <c r="I4" s="100"/>
      <c r="J4" s="100"/>
    </row>
    <row r="5" spans="1:15" x14ac:dyDescent="0.3">
      <c r="A5" s="7" t="s">
        <v>174</v>
      </c>
      <c r="B5" s="100" t="s">
        <v>293</v>
      </c>
      <c r="C5" s="100"/>
      <c r="D5" s="100"/>
      <c r="E5" s="100"/>
      <c r="F5" s="100"/>
      <c r="G5" s="100"/>
      <c r="H5" s="100"/>
      <c r="I5" s="100"/>
      <c r="J5" s="100"/>
    </row>
    <row r="6" spans="1:15" ht="14.5" thickBot="1" x14ac:dyDescent="0.35">
      <c r="E6" s="101" t="s">
        <v>80</v>
      </c>
    </row>
    <row r="7" spans="1:15" ht="24" thickTop="1" x14ac:dyDescent="0.3">
      <c r="A7" s="117" t="s">
        <v>188</v>
      </c>
      <c r="B7" s="117" t="s">
        <v>77</v>
      </c>
      <c r="C7" s="117" t="s">
        <v>78</v>
      </c>
      <c r="D7" s="117" t="s">
        <v>79</v>
      </c>
      <c r="E7" s="118">
        <f>'3.3 Muutoksen ja uudet kust.'!B5</f>
        <v>2018</v>
      </c>
      <c r="F7" s="118">
        <f>E7+1</f>
        <v>2019</v>
      </c>
      <c r="G7" s="118">
        <f t="shared" ref="G7:N7" si="0">F7+1</f>
        <v>2020</v>
      </c>
      <c r="H7" s="118">
        <f t="shared" si="0"/>
        <v>2021</v>
      </c>
      <c r="I7" s="118">
        <f t="shared" si="0"/>
        <v>2022</v>
      </c>
      <c r="J7" s="118">
        <f t="shared" si="0"/>
        <v>2023</v>
      </c>
      <c r="K7" s="118">
        <f t="shared" si="0"/>
        <v>2024</v>
      </c>
      <c r="L7" s="118">
        <f t="shared" si="0"/>
        <v>2025</v>
      </c>
      <c r="M7" s="118">
        <f t="shared" si="0"/>
        <v>2026</v>
      </c>
      <c r="N7" s="118">
        <f t="shared" si="0"/>
        <v>2027</v>
      </c>
      <c r="O7" s="118" t="s">
        <v>2</v>
      </c>
    </row>
    <row r="8" spans="1:15" ht="152.25" customHeight="1" x14ac:dyDescent="0.3">
      <c r="A8" s="263" t="s">
        <v>256</v>
      </c>
      <c r="B8" s="273" t="s">
        <v>73</v>
      </c>
      <c r="C8" s="275" t="s">
        <v>110</v>
      </c>
      <c r="D8" s="119" t="s">
        <v>113</v>
      </c>
      <c r="E8" s="161"/>
      <c r="F8" s="161"/>
      <c r="G8" s="161"/>
      <c r="H8" s="161"/>
      <c r="I8" s="161"/>
      <c r="J8" s="161"/>
      <c r="K8" s="161"/>
      <c r="L8" s="161"/>
      <c r="M8" s="161"/>
      <c r="N8" s="161"/>
      <c r="O8" s="161">
        <f>SUM(E8:N8)</f>
        <v>0</v>
      </c>
    </row>
    <row r="9" spans="1:15" ht="78.75" customHeight="1" x14ac:dyDescent="0.3">
      <c r="A9" s="264"/>
      <c r="B9" s="277"/>
      <c r="C9" s="275"/>
      <c r="D9" s="119" t="s">
        <v>114</v>
      </c>
      <c r="E9" s="161"/>
      <c r="F9" s="161"/>
      <c r="G9" s="161"/>
      <c r="H9" s="161"/>
      <c r="I9" s="161"/>
      <c r="J9" s="161"/>
      <c r="K9" s="161"/>
      <c r="L9" s="161"/>
      <c r="M9" s="161"/>
      <c r="N9" s="161"/>
      <c r="O9" s="161">
        <f t="shared" ref="O9:O72" si="1">SUM(E9:N9)</f>
        <v>0</v>
      </c>
    </row>
    <row r="10" spans="1:15" ht="117" customHeight="1" x14ac:dyDescent="0.3">
      <c r="A10" s="264"/>
      <c r="B10" s="277"/>
      <c r="C10" s="276" t="s">
        <v>111</v>
      </c>
      <c r="D10" s="121" t="s">
        <v>115</v>
      </c>
      <c r="E10" s="161">
        <v>20000</v>
      </c>
      <c r="F10" s="161"/>
      <c r="G10" s="161"/>
      <c r="H10" s="161"/>
      <c r="I10" s="161"/>
      <c r="J10" s="161"/>
      <c r="K10" s="161"/>
      <c r="L10" s="161"/>
      <c r="M10" s="161"/>
      <c r="N10" s="161"/>
      <c r="O10" s="161">
        <f t="shared" si="1"/>
        <v>20000</v>
      </c>
    </row>
    <row r="11" spans="1:15" ht="175.5" customHeight="1" x14ac:dyDescent="0.3">
      <c r="A11" s="264"/>
      <c r="B11" s="277"/>
      <c r="C11" s="276"/>
      <c r="D11" s="122" t="s">
        <v>116</v>
      </c>
      <c r="E11" s="161">
        <v>50000</v>
      </c>
      <c r="F11" s="161"/>
      <c r="G11" s="161"/>
      <c r="H11" s="161"/>
      <c r="I11" s="161"/>
      <c r="J11" s="161"/>
      <c r="K11" s="161"/>
      <c r="L11" s="161"/>
      <c r="M11" s="161"/>
      <c r="N11" s="161"/>
      <c r="O11" s="161">
        <f t="shared" si="1"/>
        <v>50000</v>
      </c>
    </row>
    <row r="12" spans="1:15" ht="87.75" customHeight="1" x14ac:dyDescent="0.3">
      <c r="A12" s="264"/>
      <c r="B12" s="277"/>
      <c r="C12" s="276"/>
      <c r="D12" s="122" t="s">
        <v>152</v>
      </c>
      <c r="E12" s="161">
        <v>100000</v>
      </c>
      <c r="F12" s="161"/>
      <c r="G12" s="161"/>
      <c r="H12" s="161"/>
      <c r="I12" s="161"/>
      <c r="J12" s="161"/>
      <c r="K12" s="161"/>
      <c r="L12" s="161"/>
      <c r="M12" s="161"/>
      <c r="N12" s="161"/>
      <c r="O12" s="161">
        <f t="shared" si="1"/>
        <v>100000</v>
      </c>
    </row>
    <row r="13" spans="1:15" ht="53.25" customHeight="1" x14ac:dyDescent="0.3">
      <c r="A13" s="264"/>
      <c r="B13" s="277"/>
      <c r="C13" s="276"/>
      <c r="D13" s="121" t="s">
        <v>189</v>
      </c>
      <c r="E13" s="161">
        <v>20000</v>
      </c>
      <c r="F13" s="161"/>
      <c r="G13" s="161"/>
      <c r="H13" s="161"/>
      <c r="I13" s="161"/>
      <c r="J13" s="161"/>
      <c r="K13" s="161"/>
      <c r="L13" s="161"/>
      <c r="M13" s="161"/>
      <c r="N13" s="161"/>
      <c r="O13" s="161">
        <f t="shared" si="1"/>
        <v>20000</v>
      </c>
    </row>
    <row r="14" spans="1:15" ht="80.5" x14ac:dyDescent="0.3">
      <c r="A14" s="264"/>
      <c r="B14" s="277"/>
      <c r="C14" s="278" t="s">
        <v>58</v>
      </c>
      <c r="D14" s="119" t="s">
        <v>117</v>
      </c>
      <c r="E14" s="161">
        <v>400000</v>
      </c>
      <c r="F14" s="161">
        <v>400000</v>
      </c>
      <c r="G14" s="161"/>
      <c r="H14" s="161"/>
      <c r="I14" s="161"/>
      <c r="J14" s="161"/>
      <c r="K14" s="161"/>
      <c r="L14" s="161"/>
      <c r="M14" s="161"/>
      <c r="N14" s="161"/>
      <c r="O14" s="161">
        <f t="shared" si="1"/>
        <v>800000</v>
      </c>
    </row>
    <row r="15" spans="1:15" ht="63.75" customHeight="1" x14ac:dyDescent="0.3">
      <c r="A15" s="264"/>
      <c r="B15" s="277"/>
      <c r="C15" s="275"/>
      <c r="D15" s="119" t="s">
        <v>193</v>
      </c>
      <c r="E15" s="161">
        <v>500000</v>
      </c>
      <c r="F15" s="161"/>
      <c r="G15" s="161"/>
      <c r="H15" s="161"/>
      <c r="I15" s="161"/>
      <c r="J15" s="161"/>
      <c r="K15" s="161"/>
      <c r="L15" s="161"/>
      <c r="M15" s="161"/>
      <c r="N15" s="161"/>
      <c r="O15" s="161">
        <f t="shared" si="1"/>
        <v>500000</v>
      </c>
    </row>
    <row r="16" spans="1:15" ht="137.25" customHeight="1" x14ac:dyDescent="0.3">
      <c r="A16" s="264"/>
      <c r="B16" s="277"/>
      <c r="C16" s="275"/>
      <c r="D16" s="119" t="s">
        <v>192</v>
      </c>
      <c r="E16" s="161">
        <v>500000</v>
      </c>
      <c r="F16" s="161">
        <v>1000000</v>
      </c>
      <c r="G16" s="161"/>
      <c r="H16" s="161"/>
      <c r="I16" s="161"/>
      <c r="J16" s="161"/>
      <c r="K16" s="161"/>
      <c r="L16" s="161"/>
      <c r="M16" s="161"/>
      <c r="N16" s="161"/>
      <c r="O16" s="161">
        <f t="shared" si="1"/>
        <v>1500000</v>
      </c>
    </row>
    <row r="17" spans="1:15" ht="105.75" customHeight="1" x14ac:dyDescent="0.3">
      <c r="A17" s="264"/>
      <c r="B17" s="277"/>
      <c r="C17" s="275"/>
      <c r="D17" s="119" t="s">
        <v>194</v>
      </c>
      <c r="E17" s="161"/>
      <c r="F17" s="161">
        <v>1000000</v>
      </c>
      <c r="G17" s="161"/>
      <c r="H17" s="161"/>
      <c r="I17" s="161"/>
      <c r="J17" s="161"/>
      <c r="K17" s="161"/>
      <c r="L17" s="161"/>
      <c r="M17" s="161"/>
      <c r="N17" s="161"/>
      <c r="O17" s="161">
        <f t="shared" si="1"/>
        <v>1000000</v>
      </c>
    </row>
    <row r="18" spans="1:15" ht="43.5" customHeight="1" x14ac:dyDescent="0.3">
      <c r="A18" s="264"/>
      <c r="B18" s="277"/>
      <c r="C18" s="279" t="s">
        <v>258</v>
      </c>
      <c r="D18" s="121" t="s">
        <v>118</v>
      </c>
      <c r="E18" s="161"/>
      <c r="F18" s="161">
        <v>100000</v>
      </c>
      <c r="G18" s="161"/>
      <c r="H18" s="161"/>
      <c r="I18" s="161"/>
      <c r="J18" s="161"/>
      <c r="K18" s="161"/>
      <c r="L18" s="161"/>
      <c r="M18" s="161"/>
      <c r="N18" s="161"/>
      <c r="O18" s="161">
        <f t="shared" si="1"/>
        <v>100000</v>
      </c>
    </row>
    <row r="19" spans="1:15" ht="80.25" customHeight="1" x14ac:dyDescent="0.3">
      <c r="A19" s="264"/>
      <c r="B19" s="277"/>
      <c r="C19" s="276"/>
      <c r="D19" s="121" t="s">
        <v>119</v>
      </c>
      <c r="E19" s="161"/>
      <c r="F19" s="161">
        <v>50000</v>
      </c>
      <c r="G19" s="161"/>
      <c r="H19" s="161"/>
      <c r="I19" s="161"/>
      <c r="J19" s="161"/>
      <c r="K19" s="161"/>
      <c r="L19" s="161"/>
      <c r="M19" s="161"/>
      <c r="N19" s="161"/>
      <c r="O19" s="161">
        <f t="shared" si="1"/>
        <v>50000</v>
      </c>
    </row>
    <row r="20" spans="1:15" ht="68.25" customHeight="1" x14ac:dyDescent="0.3">
      <c r="A20" s="264"/>
      <c r="B20" s="277"/>
      <c r="C20" s="276"/>
      <c r="D20" s="121" t="s">
        <v>120</v>
      </c>
      <c r="E20" s="161"/>
      <c r="F20" s="161"/>
      <c r="G20" s="161"/>
      <c r="H20" s="161"/>
      <c r="I20" s="161"/>
      <c r="J20" s="161"/>
      <c r="K20" s="161"/>
      <c r="L20" s="161"/>
      <c r="M20" s="161"/>
      <c r="N20" s="161"/>
      <c r="O20" s="161">
        <f t="shared" si="1"/>
        <v>0</v>
      </c>
    </row>
    <row r="21" spans="1:15" ht="56.25" customHeight="1" x14ac:dyDescent="0.3">
      <c r="A21" s="264"/>
      <c r="B21" s="273" t="s">
        <v>112</v>
      </c>
      <c r="C21" s="281" t="s">
        <v>278</v>
      </c>
      <c r="D21" s="159" t="s">
        <v>190</v>
      </c>
      <c r="E21" s="161"/>
      <c r="F21" s="161">
        <v>50000</v>
      </c>
      <c r="G21" s="161"/>
      <c r="H21" s="161"/>
      <c r="I21" s="161"/>
      <c r="J21" s="161"/>
      <c r="K21" s="161"/>
      <c r="L21" s="161"/>
      <c r="M21" s="161"/>
      <c r="N21" s="161"/>
      <c r="O21" s="161">
        <f t="shared" si="1"/>
        <v>50000</v>
      </c>
    </row>
    <row r="22" spans="1:15" ht="26.25" customHeight="1" x14ac:dyDescent="0.3">
      <c r="A22" s="264"/>
      <c r="B22" s="277"/>
      <c r="C22" s="282"/>
      <c r="D22" s="159" t="s">
        <v>154</v>
      </c>
      <c r="E22" s="161"/>
      <c r="F22" s="161">
        <v>500000</v>
      </c>
      <c r="G22" s="161"/>
      <c r="H22" s="161"/>
      <c r="I22" s="161"/>
      <c r="J22" s="161"/>
      <c r="K22" s="161"/>
      <c r="L22" s="161"/>
      <c r="M22" s="161"/>
      <c r="N22" s="161"/>
      <c r="O22" s="161">
        <f t="shared" si="1"/>
        <v>500000</v>
      </c>
    </row>
    <row r="23" spans="1:15" ht="45" customHeight="1" x14ac:dyDescent="0.3">
      <c r="A23" s="264"/>
      <c r="B23" s="277"/>
      <c r="C23" s="281" t="s">
        <v>279</v>
      </c>
      <c r="D23" s="159" t="s">
        <v>155</v>
      </c>
      <c r="E23" s="161"/>
      <c r="F23" s="161">
        <v>20000</v>
      </c>
      <c r="G23" s="161"/>
      <c r="H23" s="161"/>
      <c r="I23" s="161"/>
      <c r="J23" s="161"/>
      <c r="K23" s="161"/>
      <c r="L23" s="161"/>
      <c r="M23" s="161"/>
      <c r="N23" s="161"/>
      <c r="O23" s="161">
        <f t="shared" si="1"/>
        <v>20000</v>
      </c>
    </row>
    <row r="24" spans="1:15" ht="26.25" customHeight="1" x14ac:dyDescent="0.3">
      <c r="A24" s="264"/>
      <c r="B24" s="277"/>
      <c r="C24" s="282"/>
      <c r="D24" s="155" t="s">
        <v>257</v>
      </c>
      <c r="E24" s="161"/>
      <c r="F24" s="161"/>
      <c r="G24" s="161"/>
      <c r="H24" s="161"/>
      <c r="I24" s="161"/>
      <c r="J24" s="161"/>
      <c r="K24" s="161"/>
      <c r="L24" s="161"/>
      <c r="M24" s="161"/>
      <c r="N24" s="161"/>
      <c r="O24" s="161">
        <f t="shared" si="1"/>
        <v>0</v>
      </c>
    </row>
    <row r="25" spans="1:15" ht="54" customHeight="1" x14ac:dyDescent="0.3">
      <c r="A25" s="264"/>
      <c r="B25" s="273" t="s">
        <v>72</v>
      </c>
      <c r="C25" s="266" t="s">
        <v>105</v>
      </c>
      <c r="D25" s="156" t="s">
        <v>251</v>
      </c>
      <c r="E25" s="161"/>
      <c r="F25" s="161">
        <v>50000</v>
      </c>
      <c r="G25" s="161"/>
      <c r="H25" s="161"/>
      <c r="I25" s="161"/>
      <c r="J25" s="161"/>
      <c r="K25" s="161"/>
      <c r="L25" s="161"/>
      <c r="M25" s="161"/>
      <c r="N25" s="161"/>
      <c r="O25" s="161">
        <f t="shared" si="1"/>
        <v>50000</v>
      </c>
    </row>
    <row r="26" spans="1:15" ht="49.5" customHeight="1" x14ac:dyDescent="0.3">
      <c r="A26" s="264"/>
      <c r="B26" s="277"/>
      <c r="C26" s="280"/>
      <c r="D26" s="156" t="s">
        <v>280</v>
      </c>
      <c r="E26" s="161"/>
      <c r="F26" s="161">
        <v>50000</v>
      </c>
      <c r="G26" s="161"/>
      <c r="H26" s="161"/>
      <c r="I26" s="161"/>
      <c r="J26" s="161"/>
      <c r="K26" s="161"/>
      <c r="L26" s="161"/>
      <c r="M26" s="161"/>
      <c r="N26" s="161"/>
      <c r="O26" s="161">
        <f t="shared" si="1"/>
        <v>50000</v>
      </c>
    </row>
    <row r="27" spans="1:15" ht="26.25" customHeight="1" x14ac:dyDescent="0.3">
      <c r="A27" s="264"/>
      <c r="B27" s="277"/>
      <c r="C27" s="280"/>
      <c r="D27" s="157" t="s">
        <v>276</v>
      </c>
      <c r="E27" s="161"/>
      <c r="F27" s="161"/>
      <c r="G27" s="161"/>
      <c r="H27" s="161"/>
      <c r="I27" s="161"/>
      <c r="J27" s="161"/>
      <c r="K27" s="161"/>
      <c r="L27" s="161"/>
      <c r="M27" s="161"/>
      <c r="N27" s="161"/>
      <c r="O27" s="161">
        <f t="shared" si="1"/>
        <v>0</v>
      </c>
    </row>
    <row r="28" spans="1:15" ht="27.75" customHeight="1" x14ac:dyDescent="0.3">
      <c r="A28" s="264"/>
      <c r="B28" s="180" t="s">
        <v>104</v>
      </c>
      <c r="C28" s="181" t="s">
        <v>104</v>
      </c>
      <c r="D28" s="178" t="s">
        <v>277</v>
      </c>
      <c r="E28" s="161"/>
      <c r="F28" s="161"/>
      <c r="G28" s="161"/>
      <c r="H28" s="161"/>
      <c r="I28" s="161"/>
      <c r="J28" s="161"/>
      <c r="K28" s="161"/>
      <c r="L28" s="161"/>
      <c r="M28" s="161"/>
      <c r="N28" s="161"/>
      <c r="O28" s="161">
        <f t="shared" si="1"/>
        <v>0</v>
      </c>
    </row>
    <row r="29" spans="1:15" ht="53.25" customHeight="1" x14ac:dyDescent="0.3">
      <c r="A29" s="263" t="s">
        <v>107</v>
      </c>
      <c r="B29" s="81" t="s">
        <v>71</v>
      </c>
      <c r="C29" s="266" t="s">
        <v>148</v>
      </c>
      <c r="D29" s="177" t="s">
        <v>250</v>
      </c>
      <c r="E29" s="161"/>
      <c r="F29" s="161">
        <v>50000</v>
      </c>
      <c r="G29" s="161">
        <v>100000</v>
      </c>
      <c r="H29" s="161">
        <v>100000</v>
      </c>
      <c r="I29" s="161">
        <v>100000</v>
      </c>
      <c r="J29" s="161">
        <v>100000</v>
      </c>
      <c r="K29" s="161">
        <v>100000</v>
      </c>
      <c r="L29" s="161">
        <v>100000</v>
      </c>
      <c r="M29" s="161">
        <v>100000</v>
      </c>
      <c r="N29" s="161">
        <v>100000</v>
      </c>
      <c r="O29" s="161">
        <f t="shared" si="1"/>
        <v>850000</v>
      </c>
    </row>
    <row r="30" spans="1:15" ht="57.75" customHeight="1" x14ac:dyDescent="0.3">
      <c r="A30" s="264"/>
      <c r="B30" s="81" t="s">
        <v>71</v>
      </c>
      <c r="C30" s="267"/>
      <c r="D30" s="177" t="s">
        <v>249</v>
      </c>
      <c r="E30" s="161"/>
      <c r="F30" s="161">
        <v>10000</v>
      </c>
      <c r="G30" s="161">
        <v>20000</v>
      </c>
      <c r="H30" s="161">
        <v>20000</v>
      </c>
      <c r="I30" s="161">
        <v>20000</v>
      </c>
      <c r="J30" s="161">
        <v>20000</v>
      </c>
      <c r="K30" s="161">
        <v>20000</v>
      </c>
      <c r="L30" s="161">
        <v>20000</v>
      </c>
      <c r="M30" s="161">
        <v>20000</v>
      </c>
      <c r="N30" s="161">
        <v>10000</v>
      </c>
      <c r="O30" s="161">
        <f t="shared" si="1"/>
        <v>160000</v>
      </c>
    </row>
    <row r="31" spans="1:15" ht="52.5" customHeight="1" x14ac:dyDescent="0.3">
      <c r="A31" s="264"/>
      <c r="B31" s="81" t="s">
        <v>71</v>
      </c>
      <c r="C31" s="154" t="s">
        <v>149</v>
      </c>
      <c r="D31" s="156" t="s">
        <v>255</v>
      </c>
      <c r="E31" s="161"/>
      <c r="F31" s="161">
        <v>30000</v>
      </c>
      <c r="G31" s="161">
        <v>60000</v>
      </c>
      <c r="H31" s="161">
        <f>G31*1.04</f>
        <v>62400</v>
      </c>
      <c r="I31" s="161">
        <f t="shared" ref="I31:M31" si="2">H31*1.04</f>
        <v>64896</v>
      </c>
      <c r="J31" s="161">
        <f t="shared" si="2"/>
        <v>67491.839999999997</v>
      </c>
      <c r="K31" s="161">
        <f t="shared" si="2"/>
        <v>70191.513600000006</v>
      </c>
      <c r="L31" s="161">
        <f t="shared" si="2"/>
        <v>72999.174144000004</v>
      </c>
      <c r="M31" s="161">
        <f t="shared" si="2"/>
        <v>75919.141109760007</v>
      </c>
      <c r="N31" s="161">
        <v>60000</v>
      </c>
      <c r="O31" s="161">
        <f t="shared" si="1"/>
        <v>563897.66885376</v>
      </c>
    </row>
    <row r="32" spans="1:15" x14ac:dyDescent="0.3">
      <c r="A32" s="264"/>
      <c r="B32" s="283" t="s">
        <v>74</v>
      </c>
      <c r="C32" s="268" t="s">
        <v>74</v>
      </c>
      <c r="D32" s="158" t="s">
        <v>252</v>
      </c>
      <c r="E32" s="161"/>
      <c r="F32" s="161">
        <v>20000</v>
      </c>
      <c r="G32" s="161">
        <v>100000</v>
      </c>
      <c r="H32" s="161">
        <f>1.05*G32</f>
        <v>105000</v>
      </c>
      <c r="I32" s="161">
        <f t="shared" ref="I32:M32" si="3">1.05*H32</f>
        <v>110250</v>
      </c>
      <c r="J32" s="161">
        <f t="shared" si="3"/>
        <v>115762.5</v>
      </c>
      <c r="K32" s="161">
        <f t="shared" si="3"/>
        <v>121550.625</v>
      </c>
      <c r="L32" s="161">
        <f t="shared" si="3"/>
        <v>127628.15625</v>
      </c>
      <c r="M32" s="161">
        <f t="shared" si="3"/>
        <v>134009.56406249999</v>
      </c>
      <c r="N32" s="161">
        <v>100000</v>
      </c>
      <c r="O32" s="161">
        <f t="shared" si="1"/>
        <v>934200.84531250002</v>
      </c>
    </row>
    <row r="33" spans="1:18" x14ac:dyDescent="0.3">
      <c r="A33" s="264"/>
      <c r="B33" s="284"/>
      <c r="C33" s="269"/>
      <c r="D33" s="158" t="s">
        <v>253</v>
      </c>
      <c r="E33" s="161"/>
      <c r="F33" s="161"/>
      <c r="G33" s="161"/>
      <c r="H33" s="161"/>
      <c r="I33" s="161"/>
      <c r="J33" s="161"/>
      <c r="K33" s="161"/>
      <c r="L33" s="161"/>
      <c r="M33" s="161"/>
      <c r="N33" s="161"/>
      <c r="O33" s="161">
        <f t="shared" si="1"/>
        <v>0</v>
      </c>
    </row>
    <row r="34" spans="1:18" x14ac:dyDescent="0.3">
      <c r="A34" s="264"/>
      <c r="B34" s="285"/>
      <c r="C34" s="270"/>
      <c r="D34" s="158" t="s">
        <v>254</v>
      </c>
      <c r="E34" s="161"/>
      <c r="F34" s="161"/>
      <c r="G34" s="161"/>
      <c r="H34" s="161"/>
      <c r="I34" s="161"/>
      <c r="J34" s="161"/>
      <c r="K34" s="161"/>
      <c r="L34" s="161"/>
      <c r="M34" s="161"/>
      <c r="N34" s="161"/>
      <c r="O34" s="161">
        <f t="shared" si="1"/>
        <v>0</v>
      </c>
    </row>
    <row r="35" spans="1:18" x14ac:dyDescent="0.3">
      <c r="A35" s="264"/>
      <c r="B35" s="283" t="s">
        <v>56</v>
      </c>
      <c r="C35" s="266" t="s">
        <v>56</v>
      </c>
      <c r="D35" s="157" t="s">
        <v>150</v>
      </c>
      <c r="E35" s="161"/>
      <c r="F35" s="161">
        <v>200000</v>
      </c>
      <c r="G35" s="161">
        <v>2000000</v>
      </c>
      <c r="H35" s="161">
        <v>2000000</v>
      </c>
      <c r="I35" s="161">
        <v>2000000</v>
      </c>
      <c r="J35" s="161">
        <v>2000000</v>
      </c>
      <c r="K35" s="161">
        <v>2000000</v>
      </c>
      <c r="L35" s="161">
        <v>2000000</v>
      </c>
      <c r="M35" s="161">
        <v>2000000</v>
      </c>
      <c r="N35" s="161">
        <v>30000</v>
      </c>
      <c r="O35" s="161">
        <f t="shared" si="1"/>
        <v>14230000</v>
      </c>
    </row>
    <row r="36" spans="1:18" x14ac:dyDescent="0.3">
      <c r="A36" s="264"/>
      <c r="B36" s="285"/>
      <c r="C36" s="267"/>
      <c r="D36" s="157" t="s">
        <v>151</v>
      </c>
      <c r="E36" s="161"/>
      <c r="F36" s="161"/>
      <c r="G36" s="161"/>
      <c r="H36" s="161"/>
      <c r="I36" s="161"/>
      <c r="J36" s="161"/>
      <c r="K36" s="161"/>
      <c r="L36" s="161"/>
      <c r="M36" s="161"/>
      <c r="N36" s="161"/>
      <c r="O36" s="161">
        <f t="shared" si="1"/>
        <v>0</v>
      </c>
    </row>
    <row r="37" spans="1:18" x14ac:dyDescent="0.3">
      <c r="A37" s="264"/>
      <c r="B37" s="283" t="s">
        <v>70</v>
      </c>
      <c r="C37" s="268" t="s">
        <v>70</v>
      </c>
      <c r="D37" s="158" t="s">
        <v>259</v>
      </c>
      <c r="E37" s="161"/>
      <c r="F37" s="161"/>
      <c r="G37" s="161">
        <v>200000</v>
      </c>
      <c r="H37" s="161">
        <f>1.05*G37</f>
        <v>210000</v>
      </c>
      <c r="I37" s="161">
        <f t="shared" ref="I37:M37" si="4">1.05*H37</f>
        <v>220500</v>
      </c>
      <c r="J37" s="161">
        <f t="shared" si="4"/>
        <v>231525</v>
      </c>
      <c r="K37" s="161">
        <f t="shared" si="4"/>
        <v>243101.25</v>
      </c>
      <c r="L37" s="161">
        <f t="shared" si="4"/>
        <v>255256.3125</v>
      </c>
      <c r="M37" s="161">
        <f t="shared" si="4"/>
        <v>268019.12812499999</v>
      </c>
      <c r="N37" s="161">
        <v>100000</v>
      </c>
      <c r="O37" s="161">
        <f t="shared" si="1"/>
        <v>1728401.690625</v>
      </c>
    </row>
    <row r="38" spans="1:18" ht="27.75" customHeight="1" x14ac:dyDescent="0.3">
      <c r="A38" s="264"/>
      <c r="B38" s="284"/>
      <c r="C38" s="269"/>
      <c r="D38" s="178" t="s">
        <v>260</v>
      </c>
      <c r="E38" s="161"/>
      <c r="F38" s="161"/>
      <c r="G38" s="161">
        <v>200000</v>
      </c>
      <c r="H38" s="161">
        <f>1.05*G38</f>
        <v>210000</v>
      </c>
      <c r="I38" s="161">
        <f t="shared" ref="I38:M38" si="5">1.05*H38</f>
        <v>220500</v>
      </c>
      <c r="J38" s="161">
        <f t="shared" si="5"/>
        <v>231525</v>
      </c>
      <c r="K38" s="161">
        <f t="shared" si="5"/>
        <v>243101.25</v>
      </c>
      <c r="L38" s="161">
        <f t="shared" si="5"/>
        <v>255256.3125</v>
      </c>
      <c r="M38" s="161">
        <f t="shared" si="5"/>
        <v>268019.12812499999</v>
      </c>
      <c r="N38" s="161">
        <v>50000</v>
      </c>
      <c r="O38" s="161">
        <f t="shared" si="1"/>
        <v>1678401.690625</v>
      </c>
    </row>
    <row r="39" spans="1:18" x14ac:dyDescent="0.3">
      <c r="A39" s="264"/>
      <c r="B39" s="285"/>
      <c r="C39" s="269"/>
      <c r="D39" s="158" t="s">
        <v>281</v>
      </c>
      <c r="E39" s="161"/>
      <c r="F39" s="161"/>
      <c r="G39" s="161">
        <v>20000</v>
      </c>
      <c r="H39" s="161">
        <v>20000</v>
      </c>
      <c r="I39" s="161">
        <v>20000</v>
      </c>
      <c r="J39" s="161">
        <v>20000</v>
      </c>
      <c r="K39" s="161">
        <v>20000</v>
      </c>
      <c r="L39" s="161">
        <v>20000</v>
      </c>
      <c r="M39" s="161">
        <v>20000</v>
      </c>
      <c r="N39" s="161">
        <v>20000</v>
      </c>
      <c r="O39" s="161">
        <f t="shared" si="1"/>
        <v>160000</v>
      </c>
    </row>
    <row r="40" spans="1:18" ht="25.5" customHeight="1" x14ac:dyDescent="0.3">
      <c r="A40" s="264"/>
      <c r="B40" s="81" t="s">
        <v>261</v>
      </c>
      <c r="C40" s="179" t="s">
        <v>262</v>
      </c>
      <c r="D40" s="178" t="s">
        <v>263</v>
      </c>
      <c r="E40" s="161"/>
      <c r="F40" s="161"/>
      <c r="G40" s="161">
        <v>50000</v>
      </c>
      <c r="H40" s="161">
        <v>50000</v>
      </c>
      <c r="I40" s="161">
        <v>50000</v>
      </c>
      <c r="J40" s="161">
        <v>50000</v>
      </c>
      <c r="K40" s="161">
        <v>25000</v>
      </c>
      <c r="L40" s="161">
        <v>25000</v>
      </c>
      <c r="M40" s="161">
        <v>25000</v>
      </c>
      <c r="N40" s="161">
        <v>25000</v>
      </c>
      <c r="O40" s="161">
        <f t="shared" si="1"/>
        <v>300000</v>
      </c>
    </row>
    <row r="41" spans="1:18" ht="34.5" x14ac:dyDescent="0.3">
      <c r="A41" s="265"/>
      <c r="B41" s="81" t="s">
        <v>121</v>
      </c>
      <c r="C41" s="154" t="s">
        <v>121</v>
      </c>
      <c r="D41" s="177" t="s">
        <v>282</v>
      </c>
      <c r="E41" s="161"/>
      <c r="F41" s="161">
        <v>50000</v>
      </c>
      <c r="G41" s="161">
        <v>100000</v>
      </c>
      <c r="H41" s="161">
        <v>100000</v>
      </c>
      <c r="I41" s="161">
        <v>100000</v>
      </c>
      <c r="J41" s="161">
        <v>100000</v>
      </c>
      <c r="K41" s="161">
        <v>100000</v>
      </c>
      <c r="L41" s="161">
        <v>100000</v>
      </c>
      <c r="M41" s="161">
        <v>100000</v>
      </c>
      <c r="N41" s="161">
        <v>100000</v>
      </c>
      <c r="O41" s="161">
        <f t="shared" si="1"/>
        <v>850000</v>
      </c>
      <c r="R41" s="162">
        <f>O157</f>
        <v>26264901.89541626</v>
      </c>
    </row>
    <row r="42" spans="1:18" x14ac:dyDescent="0.3">
      <c r="A42" s="120"/>
      <c r="B42" s="124"/>
      <c r="C42" s="123"/>
      <c r="D42" s="123"/>
      <c r="E42" s="161"/>
      <c r="F42" s="161"/>
      <c r="G42" s="161"/>
      <c r="H42" s="161"/>
      <c r="I42" s="161"/>
      <c r="J42" s="161"/>
      <c r="K42" s="161"/>
      <c r="L42" s="161"/>
      <c r="M42" s="161"/>
      <c r="N42" s="161"/>
      <c r="O42" s="161">
        <f t="shared" si="1"/>
        <v>0</v>
      </c>
    </row>
    <row r="43" spans="1:18" x14ac:dyDescent="0.3">
      <c r="A43" s="120"/>
      <c r="B43" s="124"/>
      <c r="C43" s="123"/>
      <c r="D43" s="123"/>
      <c r="E43" s="161"/>
      <c r="F43" s="161"/>
      <c r="G43" s="161"/>
      <c r="H43" s="161"/>
      <c r="I43" s="161"/>
      <c r="J43" s="161"/>
      <c r="K43" s="161"/>
      <c r="L43" s="161"/>
      <c r="M43" s="161"/>
      <c r="N43" s="161"/>
      <c r="O43" s="161">
        <f t="shared" si="1"/>
        <v>0</v>
      </c>
    </row>
    <row r="44" spans="1:18" x14ac:dyDescent="0.3">
      <c r="A44" s="120"/>
      <c r="B44" s="124"/>
      <c r="C44" s="123"/>
      <c r="D44" s="123"/>
      <c r="E44" s="161"/>
      <c r="F44" s="161"/>
      <c r="G44" s="161"/>
      <c r="H44" s="161"/>
      <c r="I44" s="161"/>
      <c r="J44" s="161"/>
      <c r="K44" s="161"/>
      <c r="L44" s="161"/>
      <c r="M44" s="161"/>
      <c r="N44" s="161"/>
      <c r="O44" s="161">
        <f t="shared" si="1"/>
        <v>0</v>
      </c>
    </row>
    <row r="45" spans="1:18" x14ac:dyDescent="0.3">
      <c r="A45" s="120"/>
      <c r="B45" s="124"/>
      <c r="C45" s="123"/>
      <c r="D45" s="123"/>
      <c r="E45" s="161"/>
      <c r="F45" s="161"/>
      <c r="G45" s="161"/>
      <c r="H45" s="161"/>
      <c r="I45" s="161"/>
      <c r="J45" s="161"/>
      <c r="K45" s="161"/>
      <c r="L45" s="161"/>
      <c r="M45" s="161"/>
      <c r="N45" s="161"/>
      <c r="O45" s="161">
        <f t="shared" si="1"/>
        <v>0</v>
      </c>
    </row>
    <row r="46" spans="1:18" x14ac:dyDescent="0.3">
      <c r="A46" s="120"/>
      <c r="B46" s="124"/>
      <c r="C46" s="123"/>
      <c r="D46" s="123"/>
      <c r="E46" s="161"/>
      <c r="F46" s="161"/>
      <c r="G46" s="161"/>
      <c r="H46" s="161"/>
      <c r="I46" s="161"/>
      <c r="J46" s="161"/>
      <c r="K46" s="161"/>
      <c r="L46" s="161"/>
      <c r="M46" s="161"/>
      <c r="N46" s="161"/>
      <c r="O46" s="161">
        <f t="shared" si="1"/>
        <v>0</v>
      </c>
    </row>
    <row r="47" spans="1:18" x14ac:dyDescent="0.3">
      <c r="A47" s="120"/>
      <c r="B47" s="124"/>
      <c r="C47" s="123"/>
      <c r="D47" s="123"/>
      <c r="E47" s="161"/>
      <c r="F47" s="161"/>
      <c r="G47" s="161"/>
      <c r="H47" s="161"/>
      <c r="I47" s="161"/>
      <c r="J47" s="161"/>
      <c r="K47" s="161"/>
      <c r="L47" s="161"/>
      <c r="M47" s="161"/>
      <c r="N47" s="161"/>
      <c r="O47" s="161">
        <f t="shared" si="1"/>
        <v>0</v>
      </c>
    </row>
    <row r="48" spans="1:18" x14ac:dyDescent="0.3">
      <c r="A48" s="120"/>
      <c r="B48" s="124"/>
      <c r="C48" s="123"/>
      <c r="D48" s="123"/>
      <c r="E48" s="161"/>
      <c r="F48" s="161"/>
      <c r="G48" s="161"/>
      <c r="H48" s="161"/>
      <c r="I48" s="161"/>
      <c r="J48" s="161"/>
      <c r="K48" s="161"/>
      <c r="L48" s="161"/>
      <c r="M48" s="161"/>
      <c r="N48" s="161"/>
      <c r="O48" s="161">
        <f t="shared" si="1"/>
        <v>0</v>
      </c>
    </row>
    <row r="49" spans="1:15" x14ac:dyDescent="0.3">
      <c r="A49" s="120"/>
      <c r="B49" s="124"/>
      <c r="C49" s="123"/>
      <c r="D49" s="123"/>
      <c r="E49" s="161"/>
      <c r="F49" s="161"/>
      <c r="G49" s="161"/>
      <c r="H49" s="161"/>
      <c r="I49" s="161"/>
      <c r="J49" s="161"/>
      <c r="K49" s="161"/>
      <c r="L49" s="161"/>
      <c r="M49" s="161"/>
      <c r="N49" s="161"/>
      <c r="O49" s="161">
        <f t="shared" si="1"/>
        <v>0</v>
      </c>
    </row>
    <row r="50" spans="1:15" x14ac:dyDescent="0.3">
      <c r="A50" s="120"/>
      <c r="B50" s="124"/>
      <c r="C50" s="123"/>
      <c r="D50" s="123"/>
      <c r="E50" s="161"/>
      <c r="F50" s="161"/>
      <c r="G50" s="161"/>
      <c r="H50" s="161"/>
      <c r="I50" s="161"/>
      <c r="J50" s="161"/>
      <c r="K50" s="161"/>
      <c r="L50" s="161"/>
      <c r="M50" s="161"/>
      <c r="N50" s="161"/>
      <c r="O50" s="161">
        <f t="shared" si="1"/>
        <v>0</v>
      </c>
    </row>
    <row r="51" spans="1:15" x14ac:dyDescent="0.3">
      <c r="A51" s="120"/>
      <c r="B51" s="124"/>
      <c r="C51" s="123"/>
      <c r="D51" s="123"/>
      <c r="E51" s="161"/>
      <c r="F51" s="161"/>
      <c r="G51" s="161"/>
      <c r="H51" s="161"/>
      <c r="I51" s="161"/>
      <c r="J51" s="161"/>
      <c r="K51" s="161"/>
      <c r="L51" s="161"/>
      <c r="M51" s="161"/>
      <c r="N51" s="161"/>
      <c r="O51" s="161">
        <f t="shared" si="1"/>
        <v>0</v>
      </c>
    </row>
    <row r="52" spans="1:15" x14ac:dyDescent="0.3">
      <c r="A52" s="120"/>
      <c r="B52" s="124"/>
      <c r="C52" s="123"/>
      <c r="D52" s="123"/>
      <c r="E52" s="161"/>
      <c r="F52" s="161"/>
      <c r="G52" s="161"/>
      <c r="H52" s="161"/>
      <c r="I52" s="161"/>
      <c r="J52" s="161"/>
      <c r="K52" s="161"/>
      <c r="L52" s="161"/>
      <c r="M52" s="161"/>
      <c r="N52" s="161"/>
      <c r="O52" s="161">
        <f t="shared" si="1"/>
        <v>0</v>
      </c>
    </row>
    <row r="53" spans="1:15" x14ac:dyDescent="0.3">
      <c r="A53" s="120"/>
      <c r="B53" s="124"/>
      <c r="C53" s="123"/>
      <c r="D53" s="123"/>
      <c r="E53" s="161"/>
      <c r="F53" s="161"/>
      <c r="G53" s="161"/>
      <c r="H53" s="161"/>
      <c r="I53" s="161"/>
      <c r="J53" s="161"/>
      <c r="K53" s="161"/>
      <c r="L53" s="161"/>
      <c r="M53" s="161"/>
      <c r="N53" s="161"/>
      <c r="O53" s="161">
        <f t="shared" si="1"/>
        <v>0</v>
      </c>
    </row>
    <row r="54" spans="1:15" x14ac:dyDescent="0.3">
      <c r="A54" s="120"/>
      <c r="B54" s="124"/>
      <c r="C54" s="123"/>
      <c r="D54" s="123"/>
      <c r="E54" s="161"/>
      <c r="F54" s="161"/>
      <c r="G54" s="161"/>
      <c r="H54" s="161"/>
      <c r="I54" s="161"/>
      <c r="J54" s="161"/>
      <c r="K54" s="161"/>
      <c r="L54" s="161"/>
      <c r="M54" s="161"/>
      <c r="N54" s="161"/>
      <c r="O54" s="161">
        <f t="shared" si="1"/>
        <v>0</v>
      </c>
    </row>
    <row r="55" spans="1:15" x14ac:dyDescent="0.3">
      <c r="A55" s="120"/>
      <c r="B55" s="124"/>
      <c r="C55" s="123"/>
      <c r="D55" s="123"/>
      <c r="E55" s="161"/>
      <c r="F55" s="161"/>
      <c r="G55" s="161"/>
      <c r="H55" s="161"/>
      <c r="I55" s="161"/>
      <c r="J55" s="161"/>
      <c r="K55" s="161"/>
      <c r="L55" s="161"/>
      <c r="M55" s="161"/>
      <c r="N55" s="161"/>
      <c r="O55" s="161">
        <f t="shared" si="1"/>
        <v>0</v>
      </c>
    </row>
    <row r="56" spans="1:15" x14ac:dyDescent="0.3">
      <c r="A56" s="120"/>
      <c r="B56" s="124"/>
      <c r="C56" s="123"/>
      <c r="D56" s="123"/>
      <c r="E56" s="161"/>
      <c r="F56" s="161"/>
      <c r="G56" s="161"/>
      <c r="H56" s="161"/>
      <c r="I56" s="161"/>
      <c r="J56" s="161"/>
      <c r="K56" s="161"/>
      <c r="L56" s="161"/>
      <c r="M56" s="161"/>
      <c r="N56" s="161"/>
      <c r="O56" s="161">
        <f t="shared" si="1"/>
        <v>0</v>
      </c>
    </row>
    <row r="57" spans="1:15" x14ac:dyDescent="0.3">
      <c r="A57" s="120"/>
      <c r="B57" s="124"/>
      <c r="C57" s="123"/>
      <c r="D57" s="123"/>
      <c r="E57" s="161"/>
      <c r="F57" s="161"/>
      <c r="G57" s="161"/>
      <c r="H57" s="161"/>
      <c r="I57" s="161"/>
      <c r="J57" s="161"/>
      <c r="K57" s="161"/>
      <c r="L57" s="161"/>
      <c r="M57" s="161"/>
      <c r="N57" s="161"/>
      <c r="O57" s="161">
        <f t="shared" si="1"/>
        <v>0</v>
      </c>
    </row>
    <row r="58" spans="1:15" x14ac:dyDescent="0.3">
      <c r="A58" s="120"/>
      <c r="B58" s="124"/>
      <c r="C58" s="123"/>
      <c r="D58" s="123"/>
      <c r="E58" s="161"/>
      <c r="F58" s="161"/>
      <c r="G58" s="161"/>
      <c r="H58" s="161"/>
      <c r="I58" s="161"/>
      <c r="J58" s="161"/>
      <c r="K58" s="161"/>
      <c r="L58" s="161"/>
      <c r="M58" s="161"/>
      <c r="N58" s="161"/>
      <c r="O58" s="161">
        <f t="shared" si="1"/>
        <v>0</v>
      </c>
    </row>
    <row r="59" spans="1:15" x14ac:dyDescent="0.3">
      <c r="A59" s="120"/>
      <c r="B59" s="124"/>
      <c r="C59" s="123"/>
      <c r="D59" s="123"/>
      <c r="E59" s="161"/>
      <c r="F59" s="161"/>
      <c r="G59" s="161"/>
      <c r="H59" s="161"/>
      <c r="I59" s="161"/>
      <c r="J59" s="161"/>
      <c r="K59" s="161"/>
      <c r="L59" s="161"/>
      <c r="M59" s="161"/>
      <c r="N59" s="161"/>
      <c r="O59" s="161">
        <f t="shared" si="1"/>
        <v>0</v>
      </c>
    </row>
    <row r="60" spans="1:15" x14ac:dyDescent="0.3">
      <c r="A60" s="120"/>
      <c r="B60" s="124"/>
      <c r="C60" s="123"/>
      <c r="D60" s="123"/>
      <c r="E60" s="161"/>
      <c r="F60" s="161"/>
      <c r="G60" s="161"/>
      <c r="H60" s="161"/>
      <c r="I60" s="161"/>
      <c r="J60" s="161"/>
      <c r="K60" s="161"/>
      <c r="L60" s="161"/>
      <c r="M60" s="161"/>
      <c r="N60" s="161"/>
      <c r="O60" s="161">
        <f t="shared" si="1"/>
        <v>0</v>
      </c>
    </row>
    <row r="61" spans="1:15" x14ac:dyDescent="0.3">
      <c r="A61" s="120"/>
      <c r="B61" s="124"/>
      <c r="C61" s="123"/>
      <c r="D61" s="123"/>
      <c r="E61" s="161"/>
      <c r="F61" s="161"/>
      <c r="G61" s="161"/>
      <c r="H61" s="161"/>
      <c r="I61" s="161"/>
      <c r="J61" s="161"/>
      <c r="K61" s="161"/>
      <c r="L61" s="161"/>
      <c r="M61" s="161"/>
      <c r="N61" s="161"/>
      <c r="O61" s="161">
        <f t="shared" si="1"/>
        <v>0</v>
      </c>
    </row>
    <row r="62" spans="1:15" x14ac:dyDescent="0.3">
      <c r="A62" s="120"/>
      <c r="B62" s="124"/>
      <c r="C62" s="123"/>
      <c r="D62" s="123"/>
      <c r="E62" s="161"/>
      <c r="F62" s="161"/>
      <c r="G62" s="161"/>
      <c r="H62" s="161"/>
      <c r="I62" s="161"/>
      <c r="J62" s="161"/>
      <c r="K62" s="161"/>
      <c r="L62" s="161"/>
      <c r="M62" s="161"/>
      <c r="N62" s="161"/>
      <c r="O62" s="161">
        <f t="shared" si="1"/>
        <v>0</v>
      </c>
    </row>
    <row r="63" spans="1:15" x14ac:dyDescent="0.3">
      <c r="A63" s="120"/>
      <c r="B63" s="124"/>
      <c r="C63" s="123"/>
      <c r="D63" s="123"/>
      <c r="E63" s="161"/>
      <c r="F63" s="161"/>
      <c r="G63" s="161"/>
      <c r="H63" s="161"/>
      <c r="I63" s="161"/>
      <c r="J63" s="161"/>
      <c r="K63" s="161"/>
      <c r="L63" s="161"/>
      <c r="M63" s="161"/>
      <c r="N63" s="161"/>
      <c r="O63" s="161">
        <f t="shared" si="1"/>
        <v>0</v>
      </c>
    </row>
    <row r="64" spans="1:15" x14ac:dyDescent="0.3">
      <c r="A64" s="120"/>
      <c r="B64" s="124"/>
      <c r="C64" s="123"/>
      <c r="D64" s="123"/>
      <c r="E64" s="161"/>
      <c r="F64" s="161"/>
      <c r="G64" s="161"/>
      <c r="H64" s="161"/>
      <c r="I64" s="161"/>
      <c r="J64" s="161"/>
      <c r="K64" s="161"/>
      <c r="L64" s="161"/>
      <c r="M64" s="161"/>
      <c r="N64" s="161"/>
      <c r="O64" s="161">
        <f t="shared" si="1"/>
        <v>0</v>
      </c>
    </row>
    <row r="65" spans="1:15" x14ac:dyDescent="0.3">
      <c r="A65" s="120"/>
      <c r="B65" s="124"/>
      <c r="C65" s="123"/>
      <c r="D65" s="123"/>
      <c r="E65" s="161"/>
      <c r="F65" s="161"/>
      <c r="G65" s="161"/>
      <c r="H65" s="161"/>
      <c r="I65" s="161"/>
      <c r="J65" s="161"/>
      <c r="K65" s="161"/>
      <c r="L65" s="161"/>
      <c r="M65" s="161"/>
      <c r="N65" s="161"/>
      <c r="O65" s="161">
        <f t="shared" si="1"/>
        <v>0</v>
      </c>
    </row>
    <row r="66" spans="1:15" x14ac:dyDescent="0.3">
      <c r="A66" s="120"/>
      <c r="B66" s="124"/>
      <c r="C66" s="123"/>
      <c r="D66" s="123"/>
      <c r="E66" s="161"/>
      <c r="F66" s="161"/>
      <c r="G66" s="161"/>
      <c r="H66" s="161"/>
      <c r="I66" s="161"/>
      <c r="J66" s="161"/>
      <c r="K66" s="161"/>
      <c r="L66" s="161"/>
      <c r="M66" s="161"/>
      <c r="N66" s="161"/>
      <c r="O66" s="161">
        <f t="shared" si="1"/>
        <v>0</v>
      </c>
    </row>
    <row r="67" spans="1:15" x14ac:dyDescent="0.3">
      <c r="A67" s="120"/>
      <c r="B67" s="124"/>
      <c r="C67" s="123"/>
      <c r="D67" s="123"/>
      <c r="E67" s="161"/>
      <c r="F67" s="161"/>
      <c r="G67" s="161"/>
      <c r="H67" s="161"/>
      <c r="I67" s="161"/>
      <c r="J67" s="161"/>
      <c r="K67" s="161"/>
      <c r="L67" s="161"/>
      <c r="M67" s="161"/>
      <c r="N67" s="161"/>
      <c r="O67" s="161">
        <f t="shared" si="1"/>
        <v>0</v>
      </c>
    </row>
    <row r="68" spans="1:15" x14ac:dyDescent="0.3">
      <c r="A68" s="120"/>
      <c r="B68" s="124"/>
      <c r="C68" s="123"/>
      <c r="D68" s="123"/>
      <c r="E68" s="161"/>
      <c r="F68" s="161"/>
      <c r="G68" s="161"/>
      <c r="H68" s="161"/>
      <c r="I68" s="161"/>
      <c r="J68" s="161"/>
      <c r="K68" s="161"/>
      <c r="L68" s="161"/>
      <c r="M68" s="161"/>
      <c r="N68" s="161"/>
      <c r="O68" s="161">
        <f t="shared" si="1"/>
        <v>0</v>
      </c>
    </row>
    <row r="69" spans="1:15" x14ac:dyDescent="0.3">
      <c r="A69" s="120"/>
      <c r="B69" s="124"/>
      <c r="C69" s="123"/>
      <c r="D69" s="123"/>
      <c r="E69" s="161"/>
      <c r="F69" s="161"/>
      <c r="G69" s="161"/>
      <c r="H69" s="161"/>
      <c r="I69" s="161"/>
      <c r="J69" s="161"/>
      <c r="K69" s="161"/>
      <c r="L69" s="161"/>
      <c r="M69" s="161"/>
      <c r="N69" s="161"/>
      <c r="O69" s="161">
        <f t="shared" si="1"/>
        <v>0</v>
      </c>
    </row>
    <row r="70" spans="1:15" x14ac:dyDescent="0.3">
      <c r="A70" s="120"/>
      <c r="B70" s="124"/>
      <c r="C70" s="123"/>
      <c r="D70" s="123"/>
      <c r="E70" s="161"/>
      <c r="F70" s="161"/>
      <c r="G70" s="161"/>
      <c r="H70" s="161"/>
      <c r="I70" s="161"/>
      <c r="J70" s="161"/>
      <c r="K70" s="161"/>
      <c r="L70" s="161"/>
      <c r="M70" s="161"/>
      <c r="N70" s="161"/>
      <c r="O70" s="161">
        <f t="shared" si="1"/>
        <v>0</v>
      </c>
    </row>
    <row r="71" spans="1:15" x14ac:dyDescent="0.3">
      <c r="A71" s="120"/>
      <c r="B71" s="124"/>
      <c r="C71" s="123"/>
      <c r="D71" s="123"/>
      <c r="E71" s="161"/>
      <c r="F71" s="161"/>
      <c r="G71" s="161"/>
      <c r="H71" s="161"/>
      <c r="I71" s="161"/>
      <c r="J71" s="161"/>
      <c r="K71" s="161"/>
      <c r="L71" s="161"/>
      <c r="M71" s="161"/>
      <c r="N71" s="161"/>
      <c r="O71" s="161">
        <f t="shared" si="1"/>
        <v>0</v>
      </c>
    </row>
    <row r="72" spans="1:15" x14ac:dyDescent="0.3">
      <c r="A72" s="120"/>
      <c r="B72" s="124"/>
      <c r="C72" s="123"/>
      <c r="D72" s="123"/>
      <c r="E72" s="161"/>
      <c r="F72" s="161"/>
      <c r="G72" s="161"/>
      <c r="H72" s="161"/>
      <c r="I72" s="161"/>
      <c r="J72" s="161"/>
      <c r="K72" s="161"/>
      <c r="L72" s="161"/>
      <c r="M72" s="161"/>
      <c r="N72" s="161"/>
      <c r="O72" s="161">
        <f t="shared" si="1"/>
        <v>0</v>
      </c>
    </row>
    <row r="73" spans="1:15" x14ac:dyDescent="0.3">
      <c r="A73" s="120"/>
      <c r="B73" s="124"/>
      <c r="C73" s="123"/>
      <c r="D73" s="123"/>
      <c r="E73" s="161"/>
      <c r="F73" s="161"/>
      <c r="G73" s="161"/>
      <c r="H73" s="161"/>
      <c r="I73" s="161"/>
      <c r="J73" s="161"/>
      <c r="K73" s="161"/>
      <c r="L73" s="161"/>
      <c r="M73" s="161"/>
      <c r="N73" s="161"/>
      <c r="O73" s="161">
        <f t="shared" ref="O73:O136" si="6">SUM(E73:N73)</f>
        <v>0</v>
      </c>
    </row>
    <row r="74" spans="1:15" x14ac:dyDescent="0.3">
      <c r="A74" s="120"/>
      <c r="B74" s="124"/>
      <c r="C74" s="123"/>
      <c r="D74" s="123"/>
      <c r="E74" s="161"/>
      <c r="F74" s="161"/>
      <c r="G74" s="161"/>
      <c r="H74" s="161"/>
      <c r="I74" s="161"/>
      <c r="J74" s="161"/>
      <c r="K74" s="161"/>
      <c r="L74" s="161"/>
      <c r="M74" s="161"/>
      <c r="N74" s="161"/>
      <c r="O74" s="161">
        <f t="shared" si="6"/>
        <v>0</v>
      </c>
    </row>
    <row r="75" spans="1:15" x14ac:dyDescent="0.3">
      <c r="A75" s="120"/>
      <c r="B75" s="124"/>
      <c r="C75" s="123"/>
      <c r="D75" s="123"/>
      <c r="E75" s="161"/>
      <c r="F75" s="161"/>
      <c r="G75" s="161"/>
      <c r="H75" s="161"/>
      <c r="I75" s="161"/>
      <c r="J75" s="161"/>
      <c r="K75" s="161"/>
      <c r="L75" s="161"/>
      <c r="M75" s="161"/>
      <c r="N75" s="161"/>
      <c r="O75" s="161">
        <f t="shared" si="6"/>
        <v>0</v>
      </c>
    </row>
    <row r="76" spans="1:15" x14ac:dyDescent="0.3">
      <c r="A76" s="120"/>
      <c r="B76" s="124"/>
      <c r="C76" s="123"/>
      <c r="D76" s="123"/>
      <c r="E76" s="161"/>
      <c r="F76" s="161"/>
      <c r="G76" s="161"/>
      <c r="H76" s="161"/>
      <c r="I76" s="161"/>
      <c r="J76" s="161"/>
      <c r="K76" s="161"/>
      <c r="L76" s="161"/>
      <c r="M76" s="161"/>
      <c r="N76" s="161"/>
      <c r="O76" s="161">
        <f t="shared" si="6"/>
        <v>0</v>
      </c>
    </row>
    <row r="77" spans="1:15" x14ac:dyDescent="0.3">
      <c r="A77" s="120"/>
      <c r="B77" s="124"/>
      <c r="C77" s="123"/>
      <c r="D77" s="123"/>
      <c r="E77" s="161"/>
      <c r="F77" s="161"/>
      <c r="G77" s="161"/>
      <c r="H77" s="161"/>
      <c r="I77" s="161"/>
      <c r="J77" s="161"/>
      <c r="K77" s="161"/>
      <c r="L77" s="161"/>
      <c r="M77" s="161"/>
      <c r="N77" s="161"/>
      <c r="O77" s="161">
        <f t="shared" si="6"/>
        <v>0</v>
      </c>
    </row>
    <row r="78" spans="1:15" x14ac:dyDescent="0.3">
      <c r="A78" s="120"/>
      <c r="B78" s="124"/>
      <c r="C78" s="123"/>
      <c r="D78" s="123"/>
      <c r="E78" s="161"/>
      <c r="F78" s="161"/>
      <c r="G78" s="161"/>
      <c r="H78" s="161"/>
      <c r="I78" s="161"/>
      <c r="J78" s="161"/>
      <c r="K78" s="161"/>
      <c r="L78" s="161"/>
      <c r="M78" s="161"/>
      <c r="N78" s="161"/>
      <c r="O78" s="161">
        <f t="shared" si="6"/>
        <v>0</v>
      </c>
    </row>
    <row r="79" spans="1:15" x14ac:dyDescent="0.3">
      <c r="A79" s="120"/>
      <c r="B79" s="124"/>
      <c r="C79" s="123"/>
      <c r="D79" s="123"/>
      <c r="E79" s="161"/>
      <c r="F79" s="161"/>
      <c r="G79" s="161"/>
      <c r="H79" s="161"/>
      <c r="I79" s="161"/>
      <c r="J79" s="161"/>
      <c r="K79" s="161"/>
      <c r="L79" s="161"/>
      <c r="M79" s="161"/>
      <c r="N79" s="161"/>
      <c r="O79" s="161">
        <f t="shared" si="6"/>
        <v>0</v>
      </c>
    </row>
    <row r="80" spans="1:15" x14ac:dyDescent="0.3">
      <c r="A80" s="120"/>
      <c r="B80" s="124"/>
      <c r="C80" s="123"/>
      <c r="D80" s="123"/>
      <c r="E80" s="161"/>
      <c r="F80" s="161"/>
      <c r="G80" s="161"/>
      <c r="H80" s="161"/>
      <c r="I80" s="161"/>
      <c r="J80" s="161"/>
      <c r="K80" s="161"/>
      <c r="L80" s="161"/>
      <c r="M80" s="161"/>
      <c r="N80" s="161"/>
      <c r="O80" s="161">
        <f t="shared" si="6"/>
        <v>0</v>
      </c>
    </row>
    <row r="81" spans="1:15" x14ac:dyDescent="0.3">
      <c r="A81" s="120"/>
      <c r="B81" s="124"/>
      <c r="C81" s="123"/>
      <c r="D81" s="123"/>
      <c r="E81" s="161"/>
      <c r="F81" s="161"/>
      <c r="G81" s="161"/>
      <c r="H81" s="161"/>
      <c r="I81" s="161"/>
      <c r="J81" s="161"/>
      <c r="K81" s="161"/>
      <c r="L81" s="161"/>
      <c r="M81" s="161"/>
      <c r="N81" s="161"/>
      <c r="O81" s="161">
        <f t="shared" si="6"/>
        <v>0</v>
      </c>
    </row>
    <row r="82" spans="1:15" x14ac:dyDescent="0.3">
      <c r="A82" s="120"/>
      <c r="B82" s="124"/>
      <c r="C82" s="123"/>
      <c r="D82" s="123"/>
      <c r="E82" s="161"/>
      <c r="F82" s="161"/>
      <c r="G82" s="161"/>
      <c r="H82" s="161"/>
      <c r="I82" s="161"/>
      <c r="J82" s="161"/>
      <c r="K82" s="161"/>
      <c r="L82" s="161"/>
      <c r="M82" s="161"/>
      <c r="N82" s="161"/>
      <c r="O82" s="161">
        <f t="shared" si="6"/>
        <v>0</v>
      </c>
    </row>
    <row r="83" spans="1:15" x14ac:dyDescent="0.3">
      <c r="A83" s="120"/>
      <c r="B83" s="124"/>
      <c r="C83" s="123"/>
      <c r="D83" s="123"/>
      <c r="E83" s="161"/>
      <c r="F83" s="161"/>
      <c r="G83" s="161"/>
      <c r="H83" s="161"/>
      <c r="I83" s="161"/>
      <c r="J83" s="161"/>
      <c r="K83" s="161"/>
      <c r="L83" s="161"/>
      <c r="M83" s="161"/>
      <c r="N83" s="161"/>
      <c r="O83" s="161">
        <f t="shared" si="6"/>
        <v>0</v>
      </c>
    </row>
    <row r="84" spans="1:15" x14ac:dyDescent="0.3">
      <c r="A84" s="120"/>
      <c r="B84" s="124"/>
      <c r="C84" s="123"/>
      <c r="D84" s="123"/>
      <c r="E84" s="161"/>
      <c r="F84" s="161"/>
      <c r="G84" s="161"/>
      <c r="H84" s="161"/>
      <c r="I84" s="161"/>
      <c r="J84" s="161"/>
      <c r="K84" s="161"/>
      <c r="L84" s="161"/>
      <c r="M84" s="161"/>
      <c r="N84" s="161"/>
      <c r="O84" s="161">
        <f t="shared" si="6"/>
        <v>0</v>
      </c>
    </row>
    <row r="85" spans="1:15" x14ac:dyDescent="0.3">
      <c r="A85" s="120"/>
      <c r="B85" s="124"/>
      <c r="C85" s="123"/>
      <c r="D85" s="123"/>
      <c r="E85" s="161"/>
      <c r="F85" s="161"/>
      <c r="G85" s="161"/>
      <c r="H85" s="161"/>
      <c r="I85" s="161"/>
      <c r="J85" s="161"/>
      <c r="K85" s="161"/>
      <c r="L85" s="161"/>
      <c r="M85" s="161"/>
      <c r="N85" s="161"/>
      <c r="O85" s="161">
        <f t="shared" si="6"/>
        <v>0</v>
      </c>
    </row>
    <row r="86" spans="1:15" x14ac:dyDescent="0.3">
      <c r="A86" s="120"/>
      <c r="B86" s="124"/>
      <c r="C86" s="123"/>
      <c r="D86" s="123"/>
      <c r="E86" s="161"/>
      <c r="F86" s="161"/>
      <c r="G86" s="161"/>
      <c r="H86" s="161"/>
      <c r="I86" s="161"/>
      <c r="J86" s="161"/>
      <c r="K86" s="161"/>
      <c r="L86" s="161"/>
      <c r="M86" s="161"/>
      <c r="N86" s="161"/>
      <c r="O86" s="161">
        <f t="shared" si="6"/>
        <v>0</v>
      </c>
    </row>
    <row r="87" spans="1:15" x14ac:dyDescent="0.3">
      <c r="A87" s="120"/>
      <c r="B87" s="124"/>
      <c r="C87" s="123"/>
      <c r="D87" s="123"/>
      <c r="E87" s="161"/>
      <c r="F87" s="161"/>
      <c r="G87" s="161"/>
      <c r="H87" s="161"/>
      <c r="I87" s="161"/>
      <c r="J87" s="161"/>
      <c r="K87" s="161"/>
      <c r="L87" s="161"/>
      <c r="M87" s="161"/>
      <c r="N87" s="161"/>
      <c r="O87" s="161">
        <f t="shared" si="6"/>
        <v>0</v>
      </c>
    </row>
    <row r="88" spans="1:15" x14ac:dyDescent="0.3">
      <c r="A88" s="120"/>
      <c r="B88" s="124"/>
      <c r="C88" s="123"/>
      <c r="D88" s="123"/>
      <c r="E88" s="161"/>
      <c r="F88" s="161"/>
      <c r="G88" s="161"/>
      <c r="H88" s="161"/>
      <c r="I88" s="161"/>
      <c r="J88" s="161"/>
      <c r="K88" s="161"/>
      <c r="L88" s="161"/>
      <c r="M88" s="161"/>
      <c r="N88" s="161"/>
      <c r="O88" s="161">
        <f t="shared" si="6"/>
        <v>0</v>
      </c>
    </row>
    <row r="89" spans="1:15" x14ac:dyDescent="0.3">
      <c r="A89" s="120"/>
      <c r="B89" s="124"/>
      <c r="C89" s="123"/>
      <c r="D89" s="123"/>
      <c r="E89" s="161"/>
      <c r="F89" s="161"/>
      <c r="G89" s="161"/>
      <c r="H89" s="161"/>
      <c r="I89" s="161"/>
      <c r="J89" s="161"/>
      <c r="K89" s="161"/>
      <c r="L89" s="161"/>
      <c r="M89" s="161"/>
      <c r="N89" s="161"/>
      <c r="O89" s="161">
        <f t="shared" si="6"/>
        <v>0</v>
      </c>
    </row>
    <row r="90" spans="1:15" x14ac:dyDescent="0.3">
      <c r="A90" s="120"/>
      <c r="B90" s="124"/>
      <c r="C90" s="123"/>
      <c r="D90" s="123"/>
      <c r="E90" s="161"/>
      <c r="F90" s="161"/>
      <c r="G90" s="161"/>
      <c r="H90" s="161"/>
      <c r="I90" s="161"/>
      <c r="J90" s="161"/>
      <c r="K90" s="161"/>
      <c r="L90" s="161"/>
      <c r="M90" s="161"/>
      <c r="N90" s="161"/>
      <c r="O90" s="161">
        <f t="shared" si="6"/>
        <v>0</v>
      </c>
    </row>
    <row r="91" spans="1:15" x14ac:dyDescent="0.3">
      <c r="A91" s="120"/>
      <c r="B91" s="124"/>
      <c r="C91" s="123"/>
      <c r="D91" s="123"/>
      <c r="E91" s="161"/>
      <c r="F91" s="161"/>
      <c r="G91" s="161"/>
      <c r="H91" s="161"/>
      <c r="I91" s="161"/>
      <c r="J91" s="161"/>
      <c r="K91" s="161"/>
      <c r="L91" s="161"/>
      <c r="M91" s="161"/>
      <c r="N91" s="161"/>
      <c r="O91" s="161">
        <f t="shared" si="6"/>
        <v>0</v>
      </c>
    </row>
    <row r="92" spans="1:15" x14ac:dyDescent="0.3">
      <c r="A92" s="120"/>
      <c r="B92" s="124"/>
      <c r="C92" s="123"/>
      <c r="D92" s="123"/>
      <c r="E92" s="161"/>
      <c r="F92" s="161"/>
      <c r="G92" s="161"/>
      <c r="H92" s="161"/>
      <c r="I92" s="161"/>
      <c r="J92" s="161"/>
      <c r="K92" s="161"/>
      <c r="L92" s="161"/>
      <c r="M92" s="161"/>
      <c r="N92" s="161"/>
      <c r="O92" s="161">
        <f t="shared" si="6"/>
        <v>0</v>
      </c>
    </row>
    <row r="93" spans="1:15" x14ac:dyDescent="0.3">
      <c r="A93" s="120"/>
      <c r="B93" s="124"/>
      <c r="C93" s="123"/>
      <c r="D93" s="123"/>
      <c r="E93" s="161"/>
      <c r="F93" s="161"/>
      <c r="G93" s="161"/>
      <c r="H93" s="161"/>
      <c r="I93" s="161"/>
      <c r="J93" s="161"/>
      <c r="K93" s="161"/>
      <c r="L93" s="161"/>
      <c r="M93" s="161"/>
      <c r="N93" s="161"/>
      <c r="O93" s="161">
        <f t="shared" si="6"/>
        <v>0</v>
      </c>
    </row>
    <row r="94" spans="1:15" x14ac:dyDescent="0.3">
      <c r="A94" s="120"/>
      <c r="B94" s="124"/>
      <c r="C94" s="123"/>
      <c r="D94" s="123"/>
      <c r="E94" s="161"/>
      <c r="F94" s="161"/>
      <c r="G94" s="161"/>
      <c r="H94" s="161"/>
      <c r="I94" s="161"/>
      <c r="J94" s="161"/>
      <c r="K94" s="161"/>
      <c r="L94" s="161"/>
      <c r="M94" s="161"/>
      <c r="N94" s="161"/>
      <c r="O94" s="161">
        <f t="shared" si="6"/>
        <v>0</v>
      </c>
    </row>
    <row r="95" spans="1:15" x14ac:dyDescent="0.3">
      <c r="A95" s="120"/>
      <c r="B95" s="124"/>
      <c r="C95" s="123"/>
      <c r="D95" s="123"/>
      <c r="E95" s="161"/>
      <c r="F95" s="161"/>
      <c r="G95" s="161"/>
      <c r="H95" s="161"/>
      <c r="I95" s="161"/>
      <c r="J95" s="161"/>
      <c r="K95" s="161"/>
      <c r="L95" s="161"/>
      <c r="M95" s="161"/>
      <c r="N95" s="161"/>
      <c r="O95" s="161">
        <f t="shared" si="6"/>
        <v>0</v>
      </c>
    </row>
    <row r="96" spans="1:15" x14ac:dyDescent="0.3">
      <c r="A96" s="120"/>
      <c r="B96" s="124"/>
      <c r="C96" s="123"/>
      <c r="D96" s="123"/>
      <c r="E96" s="161"/>
      <c r="F96" s="161"/>
      <c r="G96" s="161"/>
      <c r="H96" s="161"/>
      <c r="I96" s="161"/>
      <c r="J96" s="161"/>
      <c r="K96" s="161"/>
      <c r="L96" s="161"/>
      <c r="M96" s="161"/>
      <c r="N96" s="161"/>
      <c r="O96" s="161">
        <f t="shared" si="6"/>
        <v>0</v>
      </c>
    </row>
    <row r="97" spans="1:15" x14ac:dyDescent="0.3">
      <c r="A97" s="120"/>
      <c r="B97" s="124"/>
      <c r="C97" s="123"/>
      <c r="D97" s="123"/>
      <c r="E97" s="161"/>
      <c r="F97" s="161"/>
      <c r="G97" s="161"/>
      <c r="H97" s="161"/>
      <c r="I97" s="161"/>
      <c r="J97" s="161"/>
      <c r="K97" s="161"/>
      <c r="L97" s="161"/>
      <c r="M97" s="161"/>
      <c r="N97" s="161"/>
      <c r="O97" s="161">
        <f t="shared" si="6"/>
        <v>0</v>
      </c>
    </row>
    <row r="98" spans="1:15" x14ac:dyDescent="0.3">
      <c r="A98" s="120"/>
      <c r="B98" s="124"/>
      <c r="C98" s="123"/>
      <c r="D98" s="123"/>
      <c r="E98" s="161"/>
      <c r="F98" s="161"/>
      <c r="G98" s="161"/>
      <c r="H98" s="161"/>
      <c r="I98" s="161"/>
      <c r="J98" s="161"/>
      <c r="K98" s="161"/>
      <c r="L98" s="161"/>
      <c r="M98" s="161"/>
      <c r="N98" s="161"/>
      <c r="O98" s="161">
        <f t="shared" si="6"/>
        <v>0</v>
      </c>
    </row>
    <row r="99" spans="1:15" x14ac:dyDescent="0.3">
      <c r="A99" s="120"/>
      <c r="B99" s="124"/>
      <c r="C99" s="123"/>
      <c r="D99" s="123"/>
      <c r="E99" s="161"/>
      <c r="F99" s="161"/>
      <c r="G99" s="161"/>
      <c r="H99" s="161"/>
      <c r="I99" s="161"/>
      <c r="J99" s="161"/>
      <c r="K99" s="161"/>
      <c r="L99" s="161"/>
      <c r="M99" s="161"/>
      <c r="N99" s="161"/>
      <c r="O99" s="161">
        <f t="shared" si="6"/>
        <v>0</v>
      </c>
    </row>
    <row r="100" spans="1:15" x14ac:dyDescent="0.3">
      <c r="A100" s="120"/>
      <c r="B100" s="124"/>
      <c r="C100" s="123"/>
      <c r="D100" s="123"/>
      <c r="E100" s="161"/>
      <c r="F100" s="161"/>
      <c r="G100" s="161"/>
      <c r="H100" s="161"/>
      <c r="I100" s="161"/>
      <c r="J100" s="161"/>
      <c r="K100" s="161"/>
      <c r="L100" s="161"/>
      <c r="M100" s="161"/>
      <c r="N100" s="161"/>
      <c r="O100" s="161">
        <f t="shared" si="6"/>
        <v>0</v>
      </c>
    </row>
    <row r="101" spans="1:15" x14ac:dyDescent="0.3">
      <c r="A101" s="120"/>
      <c r="B101" s="124"/>
      <c r="C101" s="123"/>
      <c r="D101" s="123"/>
      <c r="E101" s="161"/>
      <c r="F101" s="161"/>
      <c r="G101" s="161"/>
      <c r="H101" s="161"/>
      <c r="I101" s="161"/>
      <c r="J101" s="161"/>
      <c r="K101" s="161"/>
      <c r="L101" s="161"/>
      <c r="M101" s="161"/>
      <c r="N101" s="161"/>
      <c r="O101" s="161">
        <f t="shared" si="6"/>
        <v>0</v>
      </c>
    </row>
    <row r="102" spans="1:15" x14ac:dyDescent="0.3">
      <c r="A102" s="120"/>
      <c r="B102" s="124"/>
      <c r="C102" s="123"/>
      <c r="D102" s="123"/>
      <c r="E102" s="161"/>
      <c r="F102" s="161"/>
      <c r="G102" s="161"/>
      <c r="H102" s="161"/>
      <c r="I102" s="161"/>
      <c r="J102" s="161"/>
      <c r="K102" s="161"/>
      <c r="L102" s="161"/>
      <c r="M102" s="161"/>
      <c r="N102" s="161"/>
      <c r="O102" s="161">
        <f t="shared" si="6"/>
        <v>0</v>
      </c>
    </row>
    <row r="103" spans="1:15" x14ac:dyDescent="0.3">
      <c r="A103" s="120"/>
      <c r="B103" s="124"/>
      <c r="C103" s="123"/>
      <c r="D103" s="123"/>
      <c r="E103" s="161"/>
      <c r="F103" s="161"/>
      <c r="G103" s="161"/>
      <c r="H103" s="161"/>
      <c r="I103" s="161"/>
      <c r="J103" s="161"/>
      <c r="K103" s="161"/>
      <c r="L103" s="161"/>
      <c r="M103" s="161"/>
      <c r="N103" s="161"/>
      <c r="O103" s="161">
        <f t="shared" si="6"/>
        <v>0</v>
      </c>
    </row>
    <row r="104" spans="1:15" x14ac:dyDescent="0.3">
      <c r="A104" s="120"/>
      <c r="B104" s="124"/>
      <c r="C104" s="123"/>
      <c r="D104" s="123"/>
      <c r="E104" s="161"/>
      <c r="F104" s="161"/>
      <c r="G104" s="161"/>
      <c r="H104" s="161"/>
      <c r="I104" s="161"/>
      <c r="J104" s="161"/>
      <c r="K104" s="161"/>
      <c r="L104" s="161"/>
      <c r="M104" s="161"/>
      <c r="N104" s="161"/>
      <c r="O104" s="161">
        <f t="shared" si="6"/>
        <v>0</v>
      </c>
    </row>
    <row r="105" spans="1:15" x14ac:dyDescent="0.3">
      <c r="A105" s="120"/>
      <c r="B105" s="124"/>
      <c r="C105" s="123"/>
      <c r="D105" s="123"/>
      <c r="E105" s="161"/>
      <c r="F105" s="161"/>
      <c r="G105" s="161"/>
      <c r="H105" s="161"/>
      <c r="I105" s="161"/>
      <c r="J105" s="161"/>
      <c r="K105" s="161"/>
      <c r="L105" s="161"/>
      <c r="M105" s="161"/>
      <c r="N105" s="161"/>
      <c r="O105" s="161">
        <f t="shared" si="6"/>
        <v>0</v>
      </c>
    </row>
    <row r="106" spans="1:15" x14ac:dyDescent="0.3">
      <c r="A106" s="120"/>
      <c r="B106" s="124"/>
      <c r="C106" s="123"/>
      <c r="D106" s="123"/>
      <c r="E106" s="161"/>
      <c r="F106" s="161"/>
      <c r="G106" s="161"/>
      <c r="H106" s="161"/>
      <c r="I106" s="161"/>
      <c r="J106" s="161"/>
      <c r="K106" s="161"/>
      <c r="L106" s="161"/>
      <c r="M106" s="161"/>
      <c r="N106" s="161"/>
      <c r="O106" s="161">
        <f t="shared" si="6"/>
        <v>0</v>
      </c>
    </row>
    <row r="107" spans="1:15" x14ac:dyDescent="0.3">
      <c r="A107" s="120"/>
      <c r="B107" s="124"/>
      <c r="C107" s="123"/>
      <c r="D107" s="123"/>
      <c r="E107" s="161"/>
      <c r="F107" s="161"/>
      <c r="G107" s="161"/>
      <c r="H107" s="161"/>
      <c r="I107" s="161"/>
      <c r="J107" s="161"/>
      <c r="K107" s="161"/>
      <c r="L107" s="161"/>
      <c r="M107" s="161"/>
      <c r="N107" s="161"/>
      <c r="O107" s="161">
        <f t="shared" si="6"/>
        <v>0</v>
      </c>
    </row>
    <row r="108" spans="1:15" x14ac:dyDescent="0.3">
      <c r="A108" s="120"/>
      <c r="B108" s="124"/>
      <c r="C108" s="123"/>
      <c r="D108" s="123"/>
      <c r="E108" s="161"/>
      <c r="F108" s="161"/>
      <c r="G108" s="161"/>
      <c r="H108" s="161"/>
      <c r="I108" s="161"/>
      <c r="J108" s="161"/>
      <c r="K108" s="161"/>
      <c r="L108" s="161"/>
      <c r="M108" s="161"/>
      <c r="N108" s="161"/>
      <c r="O108" s="161">
        <f t="shared" si="6"/>
        <v>0</v>
      </c>
    </row>
    <row r="109" spans="1:15" x14ac:dyDescent="0.3">
      <c r="A109" s="120"/>
      <c r="B109" s="124"/>
      <c r="C109" s="123"/>
      <c r="D109" s="123"/>
      <c r="E109" s="161"/>
      <c r="F109" s="161"/>
      <c r="G109" s="161"/>
      <c r="H109" s="161"/>
      <c r="I109" s="161"/>
      <c r="J109" s="161"/>
      <c r="K109" s="161"/>
      <c r="L109" s="161"/>
      <c r="M109" s="161"/>
      <c r="N109" s="161"/>
      <c r="O109" s="161">
        <f t="shared" si="6"/>
        <v>0</v>
      </c>
    </row>
    <row r="110" spans="1:15" x14ac:dyDescent="0.3">
      <c r="A110" s="120"/>
      <c r="B110" s="124"/>
      <c r="C110" s="123"/>
      <c r="D110" s="123"/>
      <c r="E110" s="161"/>
      <c r="F110" s="161"/>
      <c r="G110" s="161"/>
      <c r="H110" s="161"/>
      <c r="I110" s="161"/>
      <c r="J110" s="161"/>
      <c r="K110" s="161"/>
      <c r="L110" s="161"/>
      <c r="M110" s="161"/>
      <c r="N110" s="161"/>
      <c r="O110" s="161">
        <f t="shared" si="6"/>
        <v>0</v>
      </c>
    </row>
    <row r="111" spans="1:15" x14ac:dyDescent="0.3">
      <c r="A111" s="120"/>
      <c r="B111" s="124"/>
      <c r="C111" s="123"/>
      <c r="D111" s="123"/>
      <c r="E111" s="161"/>
      <c r="F111" s="161"/>
      <c r="G111" s="161"/>
      <c r="H111" s="161"/>
      <c r="I111" s="161"/>
      <c r="J111" s="161"/>
      <c r="K111" s="161"/>
      <c r="L111" s="161"/>
      <c r="M111" s="161"/>
      <c r="N111" s="161"/>
      <c r="O111" s="161">
        <f t="shared" si="6"/>
        <v>0</v>
      </c>
    </row>
    <row r="112" spans="1:15" x14ac:dyDescent="0.3">
      <c r="A112" s="120"/>
      <c r="B112" s="124"/>
      <c r="C112" s="123"/>
      <c r="D112" s="123"/>
      <c r="E112" s="161"/>
      <c r="F112" s="161"/>
      <c r="G112" s="161"/>
      <c r="H112" s="161"/>
      <c r="I112" s="161"/>
      <c r="J112" s="161"/>
      <c r="K112" s="161"/>
      <c r="L112" s="161"/>
      <c r="M112" s="161"/>
      <c r="N112" s="161"/>
      <c r="O112" s="161">
        <f t="shared" si="6"/>
        <v>0</v>
      </c>
    </row>
    <row r="113" spans="1:15" x14ac:dyDescent="0.3">
      <c r="A113" s="120"/>
      <c r="B113" s="124"/>
      <c r="C113" s="123"/>
      <c r="D113" s="123"/>
      <c r="E113" s="161"/>
      <c r="F113" s="161"/>
      <c r="G113" s="161"/>
      <c r="H113" s="161"/>
      <c r="I113" s="161"/>
      <c r="J113" s="161"/>
      <c r="K113" s="161"/>
      <c r="L113" s="161"/>
      <c r="M113" s="161"/>
      <c r="N113" s="161"/>
      <c r="O113" s="161">
        <f t="shared" si="6"/>
        <v>0</v>
      </c>
    </row>
    <row r="114" spans="1:15" x14ac:dyDescent="0.3">
      <c r="A114" s="120"/>
      <c r="B114" s="124"/>
      <c r="C114" s="123"/>
      <c r="D114" s="123"/>
      <c r="E114" s="161"/>
      <c r="F114" s="161"/>
      <c r="G114" s="161"/>
      <c r="H114" s="161"/>
      <c r="I114" s="161"/>
      <c r="J114" s="161"/>
      <c r="K114" s="161"/>
      <c r="L114" s="161"/>
      <c r="M114" s="161"/>
      <c r="N114" s="161"/>
      <c r="O114" s="161">
        <f t="shared" si="6"/>
        <v>0</v>
      </c>
    </row>
    <row r="115" spans="1:15" x14ac:dyDescent="0.3">
      <c r="A115" s="120"/>
      <c r="B115" s="124"/>
      <c r="C115" s="123"/>
      <c r="D115" s="123"/>
      <c r="E115" s="161"/>
      <c r="F115" s="161"/>
      <c r="G115" s="161"/>
      <c r="H115" s="161"/>
      <c r="I115" s="161"/>
      <c r="J115" s="161"/>
      <c r="K115" s="161"/>
      <c r="L115" s="161"/>
      <c r="M115" s="161"/>
      <c r="N115" s="161"/>
      <c r="O115" s="161">
        <f t="shared" si="6"/>
        <v>0</v>
      </c>
    </row>
    <row r="116" spans="1:15" x14ac:dyDescent="0.3">
      <c r="A116" s="120"/>
      <c r="B116" s="124"/>
      <c r="C116" s="123"/>
      <c r="D116" s="123"/>
      <c r="E116" s="161"/>
      <c r="F116" s="161"/>
      <c r="G116" s="161"/>
      <c r="H116" s="161"/>
      <c r="I116" s="161"/>
      <c r="J116" s="161"/>
      <c r="K116" s="161"/>
      <c r="L116" s="161"/>
      <c r="M116" s="161"/>
      <c r="N116" s="161"/>
      <c r="O116" s="161">
        <f t="shared" si="6"/>
        <v>0</v>
      </c>
    </row>
    <row r="117" spans="1:15" x14ac:dyDescent="0.3">
      <c r="A117" s="120"/>
      <c r="B117" s="124"/>
      <c r="C117" s="123"/>
      <c r="D117" s="123"/>
      <c r="E117" s="161"/>
      <c r="F117" s="161"/>
      <c r="G117" s="161"/>
      <c r="H117" s="161"/>
      <c r="I117" s="161"/>
      <c r="J117" s="161"/>
      <c r="K117" s="161"/>
      <c r="L117" s="161"/>
      <c r="M117" s="161"/>
      <c r="N117" s="161"/>
      <c r="O117" s="161">
        <f t="shared" si="6"/>
        <v>0</v>
      </c>
    </row>
    <row r="118" spans="1:15" x14ac:dyDescent="0.3">
      <c r="A118" s="120"/>
      <c r="B118" s="124"/>
      <c r="C118" s="123"/>
      <c r="D118" s="123"/>
      <c r="E118" s="161"/>
      <c r="F118" s="161"/>
      <c r="G118" s="161"/>
      <c r="H118" s="161"/>
      <c r="I118" s="161"/>
      <c r="J118" s="161"/>
      <c r="K118" s="161"/>
      <c r="L118" s="161"/>
      <c r="M118" s="161"/>
      <c r="N118" s="161"/>
      <c r="O118" s="161">
        <f t="shared" si="6"/>
        <v>0</v>
      </c>
    </row>
    <row r="119" spans="1:15" x14ac:dyDescent="0.3">
      <c r="A119" s="120"/>
      <c r="B119" s="124"/>
      <c r="C119" s="123"/>
      <c r="D119" s="123"/>
      <c r="E119" s="161"/>
      <c r="F119" s="161"/>
      <c r="G119" s="161"/>
      <c r="H119" s="161"/>
      <c r="I119" s="161"/>
      <c r="J119" s="161"/>
      <c r="K119" s="161"/>
      <c r="L119" s="161"/>
      <c r="M119" s="161"/>
      <c r="N119" s="161"/>
      <c r="O119" s="161">
        <f t="shared" si="6"/>
        <v>0</v>
      </c>
    </row>
    <row r="120" spans="1:15" x14ac:dyDescent="0.3">
      <c r="A120" s="120"/>
      <c r="B120" s="124"/>
      <c r="C120" s="123"/>
      <c r="D120" s="123"/>
      <c r="E120" s="161"/>
      <c r="F120" s="161"/>
      <c r="G120" s="161"/>
      <c r="H120" s="161"/>
      <c r="I120" s="161"/>
      <c r="J120" s="161"/>
      <c r="K120" s="161"/>
      <c r="L120" s="161"/>
      <c r="M120" s="161"/>
      <c r="N120" s="161"/>
      <c r="O120" s="161">
        <f t="shared" si="6"/>
        <v>0</v>
      </c>
    </row>
    <row r="121" spans="1:15" x14ac:dyDescent="0.3">
      <c r="A121" s="120"/>
      <c r="B121" s="124"/>
      <c r="C121" s="123"/>
      <c r="D121" s="123"/>
      <c r="E121" s="161"/>
      <c r="F121" s="161"/>
      <c r="G121" s="161"/>
      <c r="H121" s="161"/>
      <c r="I121" s="161"/>
      <c r="J121" s="161"/>
      <c r="K121" s="161"/>
      <c r="L121" s="161"/>
      <c r="M121" s="161"/>
      <c r="N121" s="161"/>
      <c r="O121" s="161">
        <f t="shared" si="6"/>
        <v>0</v>
      </c>
    </row>
    <row r="122" spans="1:15" x14ac:dyDescent="0.3">
      <c r="A122" s="120"/>
      <c r="B122" s="124"/>
      <c r="C122" s="123"/>
      <c r="D122" s="123"/>
      <c r="E122" s="161"/>
      <c r="F122" s="161"/>
      <c r="G122" s="161"/>
      <c r="H122" s="161"/>
      <c r="I122" s="161"/>
      <c r="J122" s="161"/>
      <c r="K122" s="161"/>
      <c r="L122" s="161"/>
      <c r="M122" s="161"/>
      <c r="N122" s="161"/>
      <c r="O122" s="161">
        <f t="shared" si="6"/>
        <v>0</v>
      </c>
    </row>
    <row r="123" spans="1:15" x14ac:dyDescent="0.3">
      <c r="A123" s="120"/>
      <c r="B123" s="124"/>
      <c r="C123" s="123"/>
      <c r="D123" s="123"/>
      <c r="E123" s="161"/>
      <c r="F123" s="161"/>
      <c r="G123" s="161"/>
      <c r="H123" s="161"/>
      <c r="I123" s="161"/>
      <c r="J123" s="161"/>
      <c r="K123" s="161"/>
      <c r="L123" s="161"/>
      <c r="M123" s="161"/>
      <c r="N123" s="161"/>
      <c r="O123" s="161">
        <f t="shared" si="6"/>
        <v>0</v>
      </c>
    </row>
    <row r="124" spans="1:15" x14ac:dyDescent="0.3">
      <c r="A124" s="120"/>
      <c r="B124" s="124"/>
      <c r="C124" s="123"/>
      <c r="D124" s="123"/>
      <c r="E124" s="161"/>
      <c r="F124" s="161"/>
      <c r="G124" s="161"/>
      <c r="H124" s="161"/>
      <c r="I124" s="161"/>
      <c r="J124" s="161"/>
      <c r="K124" s="161"/>
      <c r="L124" s="161"/>
      <c r="M124" s="161"/>
      <c r="N124" s="161"/>
      <c r="O124" s="161">
        <f t="shared" si="6"/>
        <v>0</v>
      </c>
    </row>
    <row r="125" spans="1:15" x14ac:dyDescent="0.3">
      <c r="A125" s="120"/>
      <c r="B125" s="124"/>
      <c r="C125" s="123"/>
      <c r="D125" s="123"/>
      <c r="E125" s="161"/>
      <c r="F125" s="161"/>
      <c r="G125" s="161"/>
      <c r="H125" s="161"/>
      <c r="I125" s="161"/>
      <c r="J125" s="161"/>
      <c r="K125" s="161"/>
      <c r="L125" s="161"/>
      <c r="M125" s="161"/>
      <c r="N125" s="161"/>
      <c r="O125" s="161">
        <f t="shared" si="6"/>
        <v>0</v>
      </c>
    </row>
    <row r="126" spans="1:15" x14ac:dyDescent="0.3">
      <c r="A126" s="120"/>
      <c r="B126" s="124"/>
      <c r="C126" s="123"/>
      <c r="D126" s="123"/>
      <c r="E126" s="161"/>
      <c r="F126" s="161"/>
      <c r="G126" s="161"/>
      <c r="H126" s="161"/>
      <c r="I126" s="161"/>
      <c r="J126" s="161"/>
      <c r="K126" s="161"/>
      <c r="L126" s="161"/>
      <c r="M126" s="161"/>
      <c r="N126" s="161"/>
      <c r="O126" s="161">
        <f t="shared" si="6"/>
        <v>0</v>
      </c>
    </row>
    <row r="127" spans="1:15" x14ac:dyDescent="0.3">
      <c r="A127" s="120"/>
      <c r="B127" s="124"/>
      <c r="C127" s="123"/>
      <c r="D127" s="123"/>
      <c r="E127" s="161"/>
      <c r="F127" s="161"/>
      <c r="G127" s="161"/>
      <c r="H127" s="161"/>
      <c r="I127" s="161"/>
      <c r="J127" s="161"/>
      <c r="K127" s="161"/>
      <c r="L127" s="161"/>
      <c r="M127" s="161"/>
      <c r="N127" s="161"/>
      <c r="O127" s="161">
        <f t="shared" si="6"/>
        <v>0</v>
      </c>
    </row>
    <row r="128" spans="1:15" x14ac:dyDescent="0.3">
      <c r="A128" s="120"/>
      <c r="B128" s="124"/>
      <c r="C128" s="123"/>
      <c r="D128" s="123"/>
      <c r="E128" s="161"/>
      <c r="F128" s="161"/>
      <c r="G128" s="161"/>
      <c r="H128" s="161"/>
      <c r="I128" s="161"/>
      <c r="J128" s="161"/>
      <c r="K128" s="161"/>
      <c r="L128" s="161"/>
      <c r="M128" s="161"/>
      <c r="N128" s="161"/>
      <c r="O128" s="161">
        <f t="shared" si="6"/>
        <v>0</v>
      </c>
    </row>
    <row r="129" spans="1:15" x14ac:dyDescent="0.3">
      <c r="A129" s="120"/>
      <c r="B129" s="124"/>
      <c r="C129" s="123"/>
      <c r="D129" s="123"/>
      <c r="E129" s="161"/>
      <c r="F129" s="161"/>
      <c r="G129" s="161"/>
      <c r="H129" s="161"/>
      <c r="I129" s="161"/>
      <c r="J129" s="161"/>
      <c r="K129" s="161"/>
      <c r="L129" s="161"/>
      <c r="M129" s="161"/>
      <c r="N129" s="161"/>
      <c r="O129" s="161">
        <f t="shared" si="6"/>
        <v>0</v>
      </c>
    </row>
    <row r="130" spans="1:15" x14ac:dyDescent="0.3">
      <c r="A130" s="120"/>
      <c r="B130" s="124"/>
      <c r="C130" s="123"/>
      <c r="D130" s="123"/>
      <c r="E130" s="161"/>
      <c r="F130" s="161"/>
      <c r="G130" s="161"/>
      <c r="H130" s="161"/>
      <c r="I130" s="161"/>
      <c r="J130" s="161"/>
      <c r="K130" s="161"/>
      <c r="L130" s="161"/>
      <c r="M130" s="161"/>
      <c r="N130" s="161"/>
      <c r="O130" s="161">
        <f t="shared" si="6"/>
        <v>0</v>
      </c>
    </row>
    <row r="131" spans="1:15" x14ac:dyDescent="0.3">
      <c r="A131" s="120"/>
      <c r="B131" s="124"/>
      <c r="C131" s="123"/>
      <c r="D131" s="123"/>
      <c r="E131" s="161"/>
      <c r="F131" s="161"/>
      <c r="G131" s="161"/>
      <c r="H131" s="161"/>
      <c r="I131" s="161"/>
      <c r="J131" s="161"/>
      <c r="K131" s="161"/>
      <c r="L131" s="161"/>
      <c r="M131" s="161"/>
      <c r="N131" s="161"/>
      <c r="O131" s="161">
        <f t="shared" si="6"/>
        <v>0</v>
      </c>
    </row>
    <row r="132" spans="1:15" x14ac:dyDescent="0.3">
      <c r="A132" s="120"/>
      <c r="B132" s="124"/>
      <c r="C132" s="123"/>
      <c r="D132" s="123"/>
      <c r="E132" s="161"/>
      <c r="F132" s="161"/>
      <c r="G132" s="161"/>
      <c r="H132" s="161"/>
      <c r="I132" s="161"/>
      <c r="J132" s="161"/>
      <c r="K132" s="161"/>
      <c r="L132" s="161"/>
      <c r="M132" s="161"/>
      <c r="N132" s="161"/>
      <c r="O132" s="161">
        <f t="shared" si="6"/>
        <v>0</v>
      </c>
    </row>
    <row r="133" spans="1:15" x14ac:dyDescent="0.3">
      <c r="A133" s="120"/>
      <c r="B133" s="124"/>
      <c r="C133" s="123"/>
      <c r="D133" s="123"/>
      <c r="E133" s="161"/>
      <c r="F133" s="161"/>
      <c r="G133" s="161"/>
      <c r="H133" s="161"/>
      <c r="I133" s="161"/>
      <c r="J133" s="161"/>
      <c r="K133" s="161"/>
      <c r="L133" s="161"/>
      <c r="M133" s="161"/>
      <c r="N133" s="161"/>
      <c r="O133" s="161">
        <f t="shared" si="6"/>
        <v>0</v>
      </c>
    </row>
    <row r="134" spans="1:15" x14ac:dyDescent="0.3">
      <c r="A134" s="120"/>
      <c r="B134" s="124"/>
      <c r="C134" s="123"/>
      <c r="D134" s="123"/>
      <c r="E134" s="161"/>
      <c r="F134" s="161"/>
      <c r="G134" s="161"/>
      <c r="H134" s="161"/>
      <c r="I134" s="161"/>
      <c r="J134" s="161"/>
      <c r="K134" s="161"/>
      <c r="L134" s="161"/>
      <c r="M134" s="161"/>
      <c r="N134" s="161"/>
      <c r="O134" s="161">
        <f t="shared" si="6"/>
        <v>0</v>
      </c>
    </row>
    <row r="135" spans="1:15" x14ac:dyDescent="0.3">
      <c r="A135" s="120"/>
      <c r="B135" s="124"/>
      <c r="C135" s="123"/>
      <c r="D135" s="123"/>
      <c r="E135" s="161"/>
      <c r="F135" s="161"/>
      <c r="G135" s="161"/>
      <c r="H135" s="161"/>
      <c r="I135" s="161"/>
      <c r="J135" s="161"/>
      <c r="K135" s="161"/>
      <c r="L135" s="161"/>
      <c r="M135" s="161"/>
      <c r="N135" s="161"/>
      <c r="O135" s="161">
        <f t="shared" si="6"/>
        <v>0</v>
      </c>
    </row>
    <row r="136" spans="1:15" x14ac:dyDescent="0.3">
      <c r="A136" s="120"/>
      <c r="B136" s="124"/>
      <c r="C136" s="123"/>
      <c r="D136" s="123"/>
      <c r="E136" s="161"/>
      <c r="F136" s="161"/>
      <c r="G136" s="161"/>
      <c r="H136" s="161"/>
      <c r="I136" s="161"/>
      <c r="J136" s="161"/>
      <c r="K136" s="161"/>
      <c r="L136" s="161"/>
      <c r="M136" s="161"/>
      <c r="N136" s="161"/>
      <c r="O136" s="161">
        <f t="shared" si="6"/>
        <v>0</v>
      </c>
    </row>
    <row r="137" spans="1:15" x14ac:dyDescent="0.3">
      <c r="A137" s="120"/>
      <c r="B137" s="124"/>
      <c r="C137" s="123"/>
      <c r="D137" s="123"/>
      <c r="E137" s="161"/>
      <c r="F137" s="161"/>
      <c r="G137" s="161"/>
      <c r="H137" s="161"/>
      <c r="I137" s="161"/>
      <c r="J137" s="161"/>
      <c r="K137" s="161"/>
      <c r="L137" s="161"/>
      <c r="M137" s="161"/>
      <c r="N137" s="161"/>
      <c r="O137" s="161">
        <f t="shared" ref="O137:O156" si="7">SUM(E137:N137)</f>
        <v>0</v>
      </c>
    </row>
    <row r="138" spans="1:15" x14ac:dyDescent="0.3">
      <c r="A138" s="120"/>
      <c r="B138" s="124"/>
      <c r="C138" s="123"/>
      <c r="D138" s="123"/>
      <c r="E138" s="161"/>
      <c r="F138" s="161"/>
      <c r="G138" s="161"/>
      <c r="H138" s="161"/>
      <c r="I138" s="161"/>
      <c r="J138" s="161"/>
      <c r="K138" s="161"/>
      <c r="L138" s="161"/>
      <c r="M138" s="161"/>
      <c r="N138" s="161"/>
      <c r="O138" s="161">
        <f t="shared" si="7"/>
        <v>0</v>
      </c>
    </row>
    <row r="139" spans="1:15" x14ac:dyDescent="0.3">
      <c r="A139" s="120"/>
      <c r="B139" s="124"/>
      <c r="C139" s="123"/>
      <c r="D139" s="123"/>
      <c r="E139" s="161"/>
      <c r="F139" s="161"/>
      <c r="G139" s="161"/>
      <c r="H139" s="161"/>
      <c r="I139" s="161"/>
      <c r="J139" s="161"/>
      <c r="K139" s="161"/>
      <c r="L139" s="161"/>
      <c r="M139" s="161"/>
      <c r="N139" s="161"/>
      <c r="O139" s="161">
        <f t="shared" si="7"/>
        <v>0</v>
      </c>
    </row>
    <row r="140" spans="1:15" x14ac:dyDescent="0.3">
      <c r="A140" s="120"/>
      <c r="B140" s="124"/>
      <c r="C140" s="123"/>
      <c r="D140" s="123"/>
      <c r="E140" s="161"/>
      <c r="F140" s="161"/>
      <c r="G140" s="161"/>
      <c r="H140" s="161"/>
      <c r="I140" s="161"/>
      <c r="J140" s="161"/>
      <c r="K140" s="161"/>
      <c r="L140" s="161"/>
      <c r="M140" s="161"/>
      <c r="N140" s="161"/>
      <c r="O140" s="161">
        <f t="shared" si="7"/>
        <v>0</v>
      </c>
    </row>
    <row r="141" spans="1:15" x14ac:dyDescent="0.3">
      <c r="A141" s="120"/>
      <c r="B141" s="124"/>
      <c r="C141" s="123"/>
      <c r="D141" s="123"/>
      <c r="E141" s="161"/>
      <c r="F141" s="161"/>
      <c r="G141" s="161"/>
      <c r="H141" s="161"/>
      <c r="I141" s="161"/>
      <c r="J141" s="161"/>
      <c r="K141" s="161"/>
      <c r="L141" s="161"/>
      <c r="M141" s="161"/>
      <c r="N141" s="161"/>
      <c r="O141" s="161">
        <f t="shared" si="7"/>
        <v>0</v>
      </c>
    </row>
    <row r="142" spans="1:15" x14ac:dyDescent="0.3">
      <c r="A142" s="120"/>
      <c r="B142" s="124"/>
      <c r="C142" s="123"/>
      <c r="D142" s="123"/>
      <c r="E142" s="161"/>
      <c r="F142" s="161"/>
      <c r="G142" s="161"/>
      <c r="H142" s="161"/>
      <c r="I142" s="161"/>
      <c r="J142" s="161"/>
      <c r="K142" s="161"/>
      <c r="L142" s="161"/>
      <c r="M142" s="161"/>
      <c r="N142" s="161"/>
      <c r="O142" s="161">
        <f t="shared" si="7"/>
        <v>0</v>
      </c>
    </row>
    <row r="143" spans="1:15" x14ac:dyDescent="0.3">
      <c r="A143" s="120"/>
      <c r="B143" s="124"/>
      <c r="C143" s="123"/>
      <c r="D143" s="123"/>
      <c r="E143" s="161"/>
      <c r="F143" s="161"/>
      <c r="G143" s="161"/>
      <c r="H143" s="161"/>
      <c r="I143" s="161"/>
      <c r="J143" s="161"/>
      <c r="K143" s="161"/>
      <c r="L143" s="161"/>
      <c r="M143" s="161"/>
      <c r="N143" s="161"/>
      <c r="O143" s="161">
        <f t="shared" si="7"/>
        <v>0</v>
      </c>
    </row>
    <row r="144" spans="1:15" x14ac:dyDescent="0.3">
      <c r="A144" s="120"/>
      <c r="B144" s="124"/>
      <c r="C144" s="123"/>
      <c r="D144" s="123"/>
      <c r="E144" s="161"/>
      <c r="F144" s="161"/>
      <c r="G144" s="161"/>
      <c r="H144" s="161"/>
      <c r="I144" s="161"/>
      <c r="J144" s="161"/>
      <c r="K144" s="161"/>
      <c r="L144" s="161"/>
      <c r="M144" s="161"/>
      <c r="N144" s="161"/>
      <c r="O144" s="161">
        <f t="shared" si="7"/>
        <v>0</v>
      </c>
    </row>
    <row r="145" spans="1:15" x14ac:dyDescent="0.3">
      <c r="A145" s="120"/>
      <c r="B145" s="124"/>
      <c r="C145" s="123"/>
      <c r="D145" s="123"/>
      <c r="E145" s="161"/>
      <c r="F145" s="161"/>
      <c r="G145" s="161"/>
      <c r="H145" s="161"/>
      <c r="I145" s="161"/>
      <c r="J145" s="161"/>
      <c r="K145" s="161"/>
      <c r="L145" s="161"/>
      <c r="M145" s="161"/>
      <c r="N145" s="161"/>
      <c r="O145" s="161">
        <f t="shared" si="7"/>
        <v>0</v>
      </c>
    </row>
    <row r="146" spans="1:15" x14ac:dyDescent="0.3">
      <c r="A146" s="120"/>
      <c r="B146" s="124"/>
      <c r="C146" s="123"/>
      <c r="D146" s="123"/>
      <c r="E146" s="161"/>
      <c r="F146" s="161"/>
      <c r="G146" s="161"/>
      <c r="H146" s="161"/>
      <c r="I146" s="161"/>
      <c r="J146" s="161"/>
      <c r="K146" s="161"/>
      <c r="L146" s="161"/>
      <c r="M146" s="161"/>
      <c r="N146" s="161"/>
      <c r="O146" s="161">
        <f t="shared" si="7"/>
        <v>0</v>
      </c>
    </row>
    <row r="147" spans="1:15" x14ac:dyDescent="0.3">
      <c r="A147" s="120"/>
      <c r="B147" s="124"/>
      <c r="C147" s="123"/>
      <c r="D147" s="123"/>
      <c r="E147" s="161"/>
      <c r="F147" s="161"/>
      <c r="G147" s="161"/>
      <c r="H147" s="161"/>
      <c r="I147" s="161"/>
      <c r="J147" s="161"/>
      <c r="K147" s="161"/>
      <c r="L147" s="161"/>
      <c r="M147" s="161"/>
      <c r="N147" s="161"/>
      <c r="O147" s="161">
        <f t="shared" si="7"/>
        <v>0</v>
      </c>
    </row>
    <row r="148" spans="1:15" x14ac:dyDescent="0.3">
      <c r="A148" s="120"/>
      <c r="B148" s="124"/>
      <c r="C148" s="123"/>
      <c r="D148" s="123"/>
      <c r="E148" s="161"/>
      <c r="F148" s="161"/>
      <c r="G148" s="161"/>
      <c r="H148" s="161"/>
      <c r="I148" s="161"/>
      <c r="J148" s="161"/>
      <c r="K148" s="161"/>
      <c r="L148" s="161"/>
      <c r="M148" s="161"/>
      <c r="N148" s="161"/>
      <c r="O148" s="161">
        <f t="shared" si="7"/>
        <v>0</v>
      </c>
    </row>
    <row r="149" spans="1:15" x14ac:dyDescent="0.3">
      <c r="A149" s="120"/>
      <c r="B149" s="124"/>
      <c r="C149" s="123"/>
      <c r="D149" s="123"/>
      <c r="E149" s="161"/>
      <c r="F149" s="161"/>
      <c r="G149" s="161"/>
      <c r="H149" s="161"/>
      <c r="I149" s="161"/>
      <c r="J149" s="161"/>
      <c r="K149" s="161"/>
      <c r="L149" s="161"/>
      <c r="M149" s="161"/>
      <c r="N149" s="161"/>
      <c r="O149" s="161">
        <f t="shared" si="7"/>
        <v>0</v>
      </c>
    </row>
    <row r="150" spans="1:15" x14ac:dyDescent="0.3">
      <c r="A150" s="120"/>
      <c r="B150" s="124"/>
      <c r="C150" s="123"/>
      <c r="D150" s="123"/>
      <c r="E150" s="161"/>
      <c r="F150" s="161"/>
      <c r="G150" s="161"/>
      <c r="H150" s="161"/>
      <c r="I150" s="161"/>
      <c r="J150" s="161"/>
      <c r="K150" s="161"/>
      <c r="L150" s="161"/>
      <c r="M150" s="161"/>
      <c r="N150" s="161"/>
      <c r="O150" s="161">
        <f t="shared" si="7"/>
        <v>0</v>
      </c>
    </row>
    <row r="151" spans="1:15" x14ac:dyDescent="0.3">
      <c r="A151" s="120"/>
      <c r="B151" s="124"/>
      <c r="C151" s="123"/>
      <c r="D151" s="123"/>
      <c r="E151" s="161"/>
      <c r="F151" s="161"/>
      <c r="G151" s="161"/>
      <c r="H151" s="161"/>
      <c r="I151" s="161"/>
      <c r="J151" s="161"/>
      <c r="K151" s="161"/>
      <c r="L151" s="161"/>
      <c r="M151" s="161"/>
      <c r="N151" s="161"/>
      <c r="O151" s="161">
        <f t="shared" si="7"/>
        <v>0</v>
      </c>
    </row>
    <row r="152" spans="1:15" x14ac:dyDescent="0.3">
      <c r="A152" s="120"/>
      <c r="B152" s="124"/>
      <c r="C152" s="123"/>
      <c r="D152" s="123"/>
      <c r="E152" s="161"/>
      <c r="F152" s="161"/>
      <c r="G152" s="161"/>
      <c r="H152" s="161"/>
      <c r="I152" s="161"/>
      <c r="J152" s="161"/>
      <c r="K152" s="161"/>
      <c r="L152" s="161"/>
      <c r="M152" s="161"/>
      <c r="N152" s="161"/>
      <c r="O152" s="161">
        <f t="shared" si="7"/>
        <v>0</v>
      </c>
    </row>
    <row r="153" spans="1:15" x14ac:dyDescent="0.3">
      <c r="A153" s="120"/>
      <c r="B153" s="124"/>
      <c r="C153" s="123"/>
      <c r="D153" s="123"/>
      <c r="E153" s="161"/>
      <c r="F153" s="161"/>
      <c r="G153" s="161"/>
      <c r="H153" s="161"/>
      <c r="I153" s="161"/>
      <c r="J153" s="161"/>
      <c r="K153" s="161"/>
      <c r="L153" s="161"/>
      <c r="M153" s="161"/>
      <c r="N153" s="161"/>
      <c r="O153" s="161">
        <f t="shared" si="7"/>
        <v>0</v>
      </c>
    </row>
    <row r="154" spans="1:15" x14ac:dyDescent="0.3">
      <c r="A154" s="120"/>
      <c r="B154" s="124"/>
      <c r="C154" s="123"/>
      <c r="D154" s="123"/>
      <c r="E154" s="161"/>
      <c r="F154" s="161"/>
      <c r="G154" s="161"/>
      <c r="H154" s="161"/>
      <c r="I154" s="161"/>
      <c r="J154" s="161"/>
      <c r="K154" s="161"/>
      <c r="L154" s="161"/>
      <c r="M154" s="161"/>
      <c r="N154" s="161"/>
      <c r="O154" s="161">
        <f t="shared" si="7"/>
        <v>0</v>
      </c>
    </row>
    <row r="155" spans="1:15" x14ac:dyDescent="0.3">
      <c r="A155" s="120"/>
      <c r="B155" s="124"/>
      <c r="C155" s="123"/>
      <c r="D155" s="123"/>
      <c r="E155" s="161"/>
      <c r="F155" s="161"/>
      <c r="G155" s="161"/>
      <c r="H155" s="161"/>
      <c r="I155" s="161"/>
      <c r="J155" s="161"/>
      <c r="K155" s="161"/>
      <c r="L155" s="161"/>
      <c r="M155" s="161"/>
      <c r="N155" s="161"/>
      <c r="O155" s="161">
        <f t="shared" si="7"/>
        <v>0</v>
      </c>
    </row>
    <row r="156" spans="1:15" x14ac:dyDescent="0.3">
      <c r="A156" s="120"/>
      <c r="B156" s="124"/>
      <c r="C156" s="123"/>
      <c r="D156" s="123"/>
      <c r="E156" s="161"/>
      <c r="F156" s="161"/>
      <c r="G156" s="161"/>
      <c r="H156" s="161"/>
      <c r="I156" s="161"/>
      <c r="J156" s="161"/>
      <c r="K156" s="161"/>
      <c r="L156" s="161"/>
      <c r="M156" s="161"/>
      <c r="N156" s="161"/>
      <c r="O156" s="161">
        <f t="shared" si="7"/>
        <v>0</v>
      </c>
    </row>
    <row r="157" spans="1:15" x14ac:dyDescent="0.3">
      <c r="O157" s="162">
        <f>SUM(O8:O156)</f>
        <v>26264901.89541626</v>
      </c>
    </row>
  </sheetData>
  <mergeCells count="19">
    <mergeCell ref="A29:A41"/>
    <mergeCell ref="C29:C30"/>
    <mergeCell ref="B32:B34"/>
    <mergeCell ref="C32:C34"/>
    <mergeCell ref="B35:B36"/>
    <mergeCell ref="C35:C36"/>
    <mergeCell ref="B37:B39"/>
    <mergeCell ref="C37:C39"/>
    <mergeCell ref="A8:A28"/>
    <mergeCell ref="B8:B20"/>
    <mergeCell ref="C8:C9"/>
    <mergeCell ref="C10:C13"/>
    <mergeCell ref="C14:C17"/>
    <mergeCell ref="C18:C20"/>
    <mergeCell ref="B21:B24"/>
    <mergeCell ref="C21:C22"/>
    <mergeCell ref="C23:C24"/>
    <mergeCell ref="B25:B27"/>
    <mergeCell ref="C25:C27"/>
  </mergeCells>
  <pageMargins left="0.7" right="0.7" top="0.75" bottom="0.75" header="0.3" footer="0.3"/>
  <pageSetup paperSize="9" orientation="portrait" verticalDpi="0" r:id="rId1"/>
  <drawing r:id="rId2"/>
  <legacyDrawing r:id="rId3"/>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00B050"/>
  </sheetPr>
  <dimension ref="A1:R157"/>
  <sheetViews>
    <sheetView zoomScaleNormal="100" workbookViewId="0"/>
  </sheetViews>
  <sheetFormatPr defaultColWidth="9.1796875" defaultRowHeight="14" x14ac:dyDescent="0.3"/>
  <cols>
    <col min="1" max="1" width="23.7265625" style="101" customWidth="1"/>
    <col min="2" max="2" width="25.54296875" style="115" customWidth="1"/>
    <col min="3" max="3" width="28.81640625" style="116" customWidth="1"/>
    <col min="4" max="4" width="53.81640625" style="116" customWidth="1"/>
    <col min="5" max="14" width="16.7265625" style="209" customWidth="1"/>
    <col min="15" max="15" width="20.453125" style="101" customWidth="1"/>
    <col min="16" max="17" width="9.1796875" style="101"/>
    <col min="18" max="18" width="17.54296875" style="101" bestFit="1" customWidth="1"/>
    <col min="19" max="16384" width="9.1796875" style="101"/>
  </cols>
  <sheetData>
    <row r="1" spans="1:15" s="98" customFormat="1" ht="18" x14ac:dyDescent="0.4">
      <c r="A1" s="98" t="s">
        <v>350</v>
      </c>
    </row>
    <row r="2" spans="1:15" s="99" customFormat="1" ht="3.65" customHeight="1" x14ac:dyDescent="0.4">
      <c r="A2" s="22"/>
      <c r="B2" s="22"/>
      <c r="C2" s="22"/>
      <c r="D2" s="23"/>
      <c r="E2" s="24"/>
      <c r="F2" s="24"/>
      <c r="G2" s="24"/>
      <c r="H2" s="24"/>
      <c r="I2" s="24"/>
      <c r="J2" s="24"/>
    </row>
    <row r="3" spans="1:15" x14ac:dyDescent="0.3">
      <c r="A3" s="100"/>
      <c r="B3" s="100"/>
      <c r="C3" s="100"/>
      <c r="D3" s="100"/>
      <c r="E3" s="100"/>
      <c r="F3" s="100"/>
      <c r="G3" s="100"/>
      <c r="H3" s="100"/>
      <c r="I3" s="100"/>
      <c r="J3" s="100"/>
      <c r="K3" s="101"/>
      <c r="L3" s="101"/>
      <c r="M3" s="101"/>
      <c r="N3" s="101"/>
    </row>
    <row r="4" spans="1:15" x14ac:dyDescent="0.3">
      <c r="A4" s="7"/>
      <c r="B4" s="100"/>
      <c r="C4" s="100"/>
      <c r="D4" s="100"/>
      <c r="E4" s="101" t="s">
        <v>102</v>
      </c>
      <c r="F4" s="100"/>
      <c r="G4" s="100"/>
      <c r="H4" s="100"/>
      <c r="I4" s="100"/>
      <c r="J4" s="100"/>
      <c r="K4" s="101"/>
      <c r="L4" s="101"/>
      <c r="M4" s="101"/>
      <c r="N4" s="101"/>
    </row>
    <row r="5" spans="1:15" x14ac:dyDescent="0.3">
      <c r="A5" s="7" t="s">
        <v>174</v>
      </c>
      <c r="B5" s="100">
        <v>2</v>
      </c>
      <c r="C5" s="100"/>
      <c r="D5" s="100"/>
      <c r="E5" s="100"/>
      <c r="F5" s="100"/>
      <c r="G5" s="100"/>
      <c r="H5" s="100"/>
      <c r="I5" s="100"/>
      <c r="J5" s="100"/>
      <c r="K5" s="101"/>
      <c r="L5" s="101"/>
      <c r="M5" s="101"/>
      <c r="N5" s="101"/>
    </row>
    <row r="6" spans="1:15" ht="14.5" thickBot="1" x14ac:dyDescent="0.35">
      <c r="E6" s="101" t="s">
        <v>80</v>
      </c>
      <c r="F6" s="101"/>
      <c r="G6" s="101"/>
      <c r="H6" s="101"/>
      <c r="I6" s="101"/>
      <c r="J6" s="101"/>
      <c r="K6" s="101"/>
      <c r="L6" s="101"/>
      <c r="M6" s="101"/>
      <c r="N6" s="101"/>
    </row>
    <row r="7" spans="1:15" ht="14.5" thickTop="1" x14ac:dyDescent="0.3">
      <c r="A7" s="117" t="s">
        <v>188</v>
      </c>
      <c r="B7" s="117" t="s">
        <v>77</v>
      </c>
      <c r="C7" s="117" t="s">
        <v>78</v>
      </c>
      <c r="D7" s="117" t="s">
        <v>79</v>
      </c>
      <c r="E7" s="118">
        <f>'3.3 Muutoksen ja uudet kust.'!B5</f>
        <v>2018</v>
      </c>
      <c r="F7" s="118">
        <f>E7+1</f>
        <v>2019</v>
      </c>
      <c r="G7" s="118">
        <f t="shared" ref="G7:N7" si="0">F7+1</f>
        <v>2020</v>
      </c>
      <c r="H7" s="118">
        <f t="shared" si="0"/>
        <v>2021</v>
      </c>
      <c r="I7" s="118">
        <f t="shared" si="0"/>
        <v>2022</v>
      </c>
      <c r="J7" s="118">
        <f t="shared" si="0"/>
        <v>2023</v>
      </c>
      <c r="K7" s="118">
        <f t="shared" si="0"/>
        <v>2024</v>
      </c>
      <c r="L7" s="118">
        <f t="shared" si="0"/>
        <v>2025</v>
      </c>
      <c r="M7" s="118">
        <f t="shared" si="0"/>
        <v>2026</v>
      </c>
      <c r="N7" s="118">
        <f t="shared" si="0"/>
        <v>2027</v>
      </c>
      <c r="O7" s="118" t="s">
        <v>2</v>
      </c>
    </row>
    <row r="8" spans="1:15" ht="152.25" customHeight="1" x14ac:dyDescent="0.3">
      <c r="A8" s="263" t="s">
        <v>256</v>
      </c>
      <c r="B8" s="273" t="s">
        <v>73</v>
      </c>
      <c r="C8" s="275" t="s">
        <v>110</v>
      </c>
      <c r="D8" s="119" t="s">
        <v>113</v>
      </c>
      <c r="E8" s="208"/>
      <c r="F8" s="208"/>
      <c r="G8" s="208"/>
      <c r="H8" s="208"/>
      <c r="I8" s="208"/>
      <c r="J8" s="208"/>
      <c r="K8" s="208"/>
      <c r="L8" s="208"/>
      <c r="M8" s="208"/>
      <c r="N8" s="208"/>
      <c r="O8" s="161">
        <f>SUM(E8:N8)</f>
        <v>0</v>
      </c>
    </row>
    <row r="9" spans="1:15" ht="78.75" customHeight="1" x14ac:dyDescent="0.3">
      <c r="A9" s="264"/>
      <c r="B9" s="277"/>
      <c r="C9" s="275"/>
      <c r="D9" s="119" t="s">
        <v>114</v>
      </c>
      <c r="E9" s="208"/>
      <c r="F9" s="208"/>
      <c r="G9" s="208"/>
      <c r="H9" s="208"/>
      <c r="I9" s="208"/>
      <c r="J9" s="208"/>
      <c r="K9" s="208"/>
      <c r="L9" s="208"/>
      <c r="M9" s="208"/>
      <c r="N9" s="208"/>
      <c r="O9" s="161">
        <f t="shared" ref="O9:O63" si="1">SUM(E9:N9)</f>
        <v>0</v>
      </c>
    </row>
    <row r="10" spans="1:15" ht="117" customHeight="1" x14ac:dyDescent="0.3">
      <c r="A10" s="264"/>
      <c r="B10" s="277"/>
      <c r="C10" s="276" t="s">
        <v>111</v>
      </c>
      <c r="D10" s="121" t="s">
        <v>115</v>
      </c>
      <c r="E10" s="208"/>
      <c r="F10" s="208"/>
      <c r="G10" s="208"/>
      <c r="H10" s="208"/>
      <c r="I10" s="208"/>
      <c r="J10" s="208"/>
      <c r="K10" s="208"/>
      <c r="L10" s="208"/>
      <c r="M10" s="208"/>
      <c r="N10" s="208"/>
      <c r="O10" s="161">
        <f t="shared" si="1"/>
        <v>0</v>
      </c>
    </row>
    <row r="11" spans="1:15" ht="175.5" customHeight="1" x14ac:dyDescent="0.3">
      <c r="A11" s="264"/>
      <c r="B11" s="277"/>
      <c r="C11" s="276"/>
      <c r="D11" s="122" t="s">
        <v>116</v>
      </c>
      <c r="E11" s="208"/>
      <c r="G11" s="208"/>
      <c r="H11" s="208"/>
      <c r="I11" s="208"/>
      <c r="J11" s="208"/>
      <c r="K11" s="208"/>
      <c r="L11" s="208"/>
      <c r="M11" s="208"/>
      <c r="N11" s="208"/>
      <c r="O11" s="161">
        <f t="shared" si="1"/>
        <v>0</v>
      </c>
    </row>
    <row r="12" spans="1:15" ht="87.75" customHeight="1" x14ac:dyDescent="0.3">
      <c r="A12" s="264"/>
      <c r="B12" s="277"/>
      <c r="C12" s="276"/>
      <c r="D12" s="122" t="s">
        <v>152</v>
      </c>
      <c r="E12" s="208"/>
      <c r="F12" s="208"/>
      <c r="G12" s="208"/>
      <c r="H12" s="208"/>
      <c r="I12" s="208"/>
      <c r="J12" s="208"/>
      <c r="K12" s="208"/>
      <c r="L12" s="208"/>
      <c r="M12" s="208"/>
      <c r="N12" s="208"/>
      <c r="O12" s="161">
        <f t="shared" si="1"/>
        <v>0</v>
      </c>
    </row>
    <row r="13" spans="1:15" ht="53.25" customHeight="1" x14ac:dyDescent="0.3">
      <c r="A13" s="264"/>
      <c r="B13" s="277"/>
      <c r="C13" s="276"/>
      <c r="D13" s="121" t="s">
        <v>189</v>
      </c>
      <c r="E13" s="208"/>
      <c r="F13" s="208"/>
      <c r="G13" s="208"/>
      <c r="H13" s="208"/>
      <c r="I13" s="208"/>
      <c r="J13" s="208"/>
      <c r="K13" s="208"/>
      <c r="L13" s="208"/>
      <c r="M13" s="208"/>
      <c r="N13" s="208"/>
      <c r="O13" s="161">
        <f t="shared" si="1"/>
        <v>0</v>
      </c>
    </row>
    <row r="14" spans="1:15" ht="80.5" x14ac:dyDescent="0.3">
      <c r="A14" s="264"/>
      <c r="B14" s="277"/>
      <c r="C14" s="278" t="s">
        <v>58</v>
      </c>
      <c r="D14" s="119" t="s">
        <v>117</v>
      </c>
      <c r="E14" s="208"/>
      <c r="F14" s="208"/>
      <c r="G14" s="208"/>
      <c r="H14" s="208"/>
      <c r="I14" s="208"/>
      <c r="J14" s="208"/>
      <c r="K14" s="208"/>
      <c r="L14" s="208"/>
      <c r="M14" s="208"/>
      <c r="N14" s="208"/>
      <c r="O14" s="161">
        <f t="shared" si="1"/>
        <v>0</v>
      </c>
    </row>
    <row r="15" spans="1:15" ht="63.75" customHeight="1" x14ac:dyDescent="0.3">
      <c r="A15" s="264"/>
      <c r="B15" s="277"/>
      <c r="C15" s="275"/>
      <c r="D15" s="119" t="s">
        <v>193</v>
      </c>
      <c r="E15" s="208"/>
      <c r="F15" s="208"/>
      <c r="G15" s="208"/>
      <c r="H15" s="208"/>
      <c r="I15" s="208"/>
      <c r="J15" s="208"/>
      <c r="K15" s="208"/>
      <c r="L15" s="208"/>
      <c r="M15" s="208"/>
      <c r="N15" s="208"/>
      <c r="O15" s="161">
        <f t="shared" si="1"/>
        <v>0</v>
      </c>
    </row>
    <row r="16" spans="1:15" ht="137.25" customHeight="1" x14ac:dyDescent="0.3">
      <c r="A16" s="264"/>
      <c r="B16" s="277"/>
      <c r="C16" s="275"/>
      <c r="D16" s="119" t="s">
        <v>192</v>
      </c>
      <c r="E16" s="208"/>
      <c r="F16" s="208"/>
      <c r="G16" s="208"/>
      <c r="H16" s="208"/>
      <c r="I16" s="208"/>
      <c r="J16" s="208"/>
      <c r="K16" s="208"/>
      <c r="L16" s="208"/>
      <c r="M16" s="208"/>
      <c r="N16" s="208"/>
      <c r="O16" s="161">
        <f t="shared" si="1"/>
        <v>0</v>
      </c>
    </row>
    <row r="17" spans="1:15" ht="105.75" customHeight="1" x14ac:dyDescent="0.3">
      <c r="A17" s="264"/>
      <c r="B17" s="277"/>
      <c r="C17" s="275"/>
      <c r="D17" s="119" t="s">
        <v>194</v>
      </c>
      <c r="E17" s="208"/>
      <c r="F17" s="208"/>
      <c r="G17" s="208"/>
      <c r="H17" s="208"/>
      <c r="I17" s="208"/>
      <c r="J17" s="208"/>
      <c r="K17" s="208"/>
      <c r="L17" s="208"/>
      <c r="M17" s="208"/>
      <c r="N17" s="208"/>
      <c r="O17" s="161">
        <f t="shared" si="1"/>
        <v>0</v>
      </c>
    </row>
    <row r="18" spans="1:15" ht="43.5" customHeight="1" x14ac:dyDescent="0.3">
      <c r="A18" s="264"/>
      <c r="B18" s="277"/>
      <c r="C18" s="279" t="s">
        <v>258</v>
      </c>
      <c r="D18" s="121" t="s">
        <v>118</v>
      </c>
      <c r="E18" s="208"/>
      <c r="F18" s="208"/>
      <c r="G18" s="208"/>
      <c r="H18" s="208"/>
      <c r="I18" s="208"/>
      <c r="J18" s="208"/>
      <c r="K18" s="208"/>
      <c r="L18" s="208"/>
      <c r="M18" s="208"/>
      <c r="N18" s="208"/>
      <c r="O18" s="161">
        <f t="shared" si="1"/>
        <v>0</v>
      </c>
    </row>
    <row r="19" spans="1:15" ht="80.25" customHeight="1" x14ac:dyDescent="0.3">
      <c r="A19" s="264"/>
      <c r="B19" s="277"/>
      <c r="C19" s="276"/>
      <c r="D19" s="121" t="s">
        <v>119</v>
      </c>
      <c r="E19" s="208"/>
      <c r="F19" s="208"/>
      <c r="G19" s="208"/>
      <c r="H19" s="208"/>
      <c r="I19" s="208"/>
      <c r="J19" s="208"/>
      <c r="K19" s="208"/>
      <c r="L19" s="208"/>
      <c r="M19" s="208"/>
      <c r="N19" s="208"/>
      <c r="O19" s="161">
        <f t="shared" si="1"/>
        <v>0</v>
      </c>
    </row>
    <row r="20" spans="1:15" ht="68.25" customHeight="1" x14ac:dyDescent="0.3">
      <c r="A20" s="264"/>
      <c r="B20" s="277"/>
      <c r="C20" s="276"/>
      <c r="D20" s="121" t="s">
        <v>120</v>
      </c>
      <c r="E20" s="208"/>
      <c r="F20" s="208"/>
      <c r="G20" s="208"/>
      <c r="H20" s="208"/>
      <c r="I20" s="208"/>
      <c r="J20" s="208"/>
      <c r="K20" s="208"/>
      <c r="L20" s="208"/>
      <c r="M20" s="208"/>
      <c r="N20" s="208"/>
      <c r="O20" s="161">
        <f t="shared" si="1"/>
        <v>0</v>
      </c>
    </row>
    <row r="21" spans="1:15" ht="56.25" customHeight="1" x14ac:dyDescent="0.3">
      <c r="A21" s="264"/>
      <c r="B21" s="273" t="s">
        <v>112</v>
      </c>
      <c r="C21" s="281" t="s">
        <v>278</v>
      </c>
      <c r="D21" s="159" t="s">
        <v>190</v>
      </c>
      <c r="E21" s="208"/>
      <c r="F21" s="208"/>
      <c r="G21" s="208"/>
      <c r="H21" s="208"/>
      <c r="I21" s="208"/>
      <c r="J21" s="208"/>
      <c r="K21" s="208"/>
      <c r="L21" s="208"/>
      <c r="M21" s="208"/>
      <c r="N21" s="208"/>
      <c r="O21" s="161">
        <f t="shared" si="1"/>
        <v>0</v>
      </c>
    </row>
    <row r="22" spans="1:15" ht="26.25" customHeight="1" x14ac:dyDescent="0.3">
      <c r="A22" s="264"/>
      <c r="B22" s="277"/>
      <c r="C22" s="282"/>
      <c r="D22" s="159" t="s">
        <v>154</v>
      </c>
      <c r="E22" s="208"/>
      <c r="F22" s="208"/>
      <c r="G22" s="208"/>
      <c r="H22" s="208"/>
      <c r="I22" s="208"/>
      <c r="J22" s="208"/>
      <c r="K22" s="208"/>
      <c r="L22" s="208"/>
      <c r="M22" s="208"/>
      <c r="N22" s="208"/>
      <c r="O22" s="161">
        <f t="shared" si="1"/>
        <v>0</v>
      </c>
    </row>
    <row r="23" spans="1:15" ht="45" customHeight="1" x14ac:dyDescent="0.3">
      <c r="A23" s="264"/>
      <c r="B23" s="277"/>
      <c r="C23" s="281" t="s">
        <v>279</v>
      </c>
      <c r="D23" s="159" t="s">
        <v>155</v>
      </c>
      <c r="E23" s="208"/>
      <c r="F23" s="208"/>
      <c r="G23" s="208"/>
      <c r="H23" s="208"/>
      <c r="I23" s="208"/>
      <c r="J23" s="208"/>
      <c r="K23" s="208"/>
      <c r="L23" s="208"/>
      <c r="M23" s="208"/>
      <c r="N23" s="208"/>
      <c r="O23" s="161">
        <f t="shared" si="1"/>
        <v>0</v>
      </c>
    </row>
    <row r="24" spans="1:15" ht="26.25" customHeight="1" x14ac:dyDescent="0.3">
      <c r="A24" s="264"/>
      <c r="B24" s="277"/>
      <c r="C24" s="282"/>
      <c r="D24" s="155" t="s">
        <v>257</v>
      </c>
      <c r="E24" s="208"/>
      <c r="F24" s="208"/>
      <c r="G24" s="208"/>
      <c r="H24" s="208"/>
      <c r="I24" s="208"/>
      <c r="J24" s="208"/>
      <c r="K24" s="208"/>
      <c r="L24" s="208"/>
      <c r="M24" s="208"/>
      <c r="N24" s="208"/>
      <c r="O24" s="161">
        <f t="shared" si="1"/>
        <v>0</v>
      </c>
    </row>
    <row r="25" spans="1:15" ht="54" customHeight="1" x14ac:dyDescent="0.3">
      <c r="A25" s="264"/>
      <c r="B25" s="273" t="s">
        <v>72</v>
      </c>
      <c r="C25" s="266" t="s">
        <v>105</v>
      </c>
      <c r="D25" s="156" t="s">
        <v>251</v>
      </c>
      <c r="E25" s="208"/>
      <c r="F25" s="208"/>
      <c r="G25" s="208"/>
      <c r="H25" s="208"/>
      <c r="I25" s="208"/>
      <c r="J25" s="208"/>
      <c r="K25" s="208"/>
      <c r="L25" s="208"/>
      <c r="M25" s="208"/>
      <c r="N25" s="208"/>
      <c r="O25" s="161">
        <f t="shared" si="1"/>
        <v>0</v>
      </c>
    </row>
    <row r="26" spans="1:15" ht="49.5" customHeight="1" x14ac:dyDescent="0.3">
      <c r="A26" s="264"/>
      <c r="B26" s="277"/>
      <c r="C26" s="280"/>
      <c r="D26" s="156" t="s">
        <v>280</v>
      </c>
      <c r="E26" s="208"/>
      <c r="F26" s="208"/>
      <c r="G26" s="208"/>
      <c r="H26" s="208"/>
      <c r="I26" s="208"/>
      <c r="J26" s="208"/>
      <c r="K26" s="208"/>
      <c r="L26" s="208"/>
      <c r="M26" s="208"/>
      <c r="N26" s="208"/>
      <c r="O26" s="161">
        <f t="shared" si="1"/>
        <v>0</v>
      </c>
    </row>
    <row r="27" spans="1:15" ht="26.25" customHeight="1" x14ac:dyDescent="0.3">
      <c r="A27" s="264"/>
      <c r="B27" s="277"/>
      <c r="C27" s="280"/>
      <c r="D27" s="157" t="s">
        <v>276</v>
      </c>
      <c r="E27" s="208"/>
      <c r="F27" s="208"/>
      <c r="G27" s="208"/>
      <c r="H27" s="208"/>
      <c r="I27" s="208"/>
      <c r="J27" s="208"/>
      <c r="K27" s="208"/>
      <c r="L27" s="208"/>
      <c r="M27" s="208"/>
      <c r="N27" s="208"/>
      <c r="O27" s="161">
        <f t="shared" si="1"/>
        <v>0</v>
      </c>
    </row>
    <row r="28" spans="1:15" ht="27.75" customHeight="1" x14ac:dyDescent="0.3">
      <c r="A28" s="264"/>
      <c r="B28" s="202" t="s">
        <v>104</v>
      </c>
      <c r="C28" s="181" t="s">
        <v>104</v>
      </c>
      <c r="D28" s="178" t="s">
        <v>277</v>
      </c>
      <c r="E28" s="208"/>
      <c r="F28" s="208"/>
      <c r="G28" s="208"/>
      <c r="H28" s="208"/>
      <c r="I28" s="208"/>
      <c r="J28" s="208"/>
      <c r="K28" s="208"/>
      <c r="L28" s="208"/>
      <c r="M28" s="208"/>
      <c r="N28" s="208"/>
      <c r="O28" s="161">
        <f t="shared" si="1"/>
        <v>0</v>
      </c>
    </row>
    <row r="29" spans="1:15" ht="53.25" customHeight="1" x14ac:dyDescent="0.3">
      <c r="A29" s="263" t="s">
        <v>107</v>
      </c>
      <c r="B29" s="217" t="s">
        <v>71</v>
      </c>
      <c r="C29" s="266" t="s">
        <v>148</v>
      </c>
      <c r="D29" s="177" t="s">
        <v>250</v>
      </c>
      <c r="E29" s="208"/>
      <c r="F29" s="208"/>
      <c r="G29" s="208"/>
      <c r="H29" s="208"/>
      <c r="I29" s="208"/>
      <c r="J29" s="208"/>
      <c r="K29" s="208"/>
      <c r="L29" s="208"/>
      <c r="M29" s="208"/>
      <c r="N29" s="208"/>
      <c r="O29" s="161">
        <f t="shared" si="1"/>
        <v>0</v>
      </c>
    </row>
    <row r="30" spans="1:15" ht="57.75" customHeight="1" x14ac:dyDescent="0.3">
      <c r="A30" s="264"/>
      <c r="B30" s="217" t="s">
        <v>71</v>
      </c>
      <c r="C30" s="267"/>
      <c r="D30" s="177" t="s">
        <v>249</v>
      </c>
      <c r="E30" s="208"/>
      <c r="F30" s="208"/>
      <c r="G30" s="208"/>
      <c r="H30" s="208"/>
      <c r="I30" s="208"/>
      <c r="J30" s="208"/>
      <c r="K30" s="208"/>
      <c r="L30" s="208"/>
      <c r="M30" s="208"/>
      <c r="N30" s="208"/>
      <c r="O30" s="161">
        <f t="shared" si="1"/>
        <v>0</v>
      </c>
    </row>
    <row r="31" spans="1:15" ht="52.5" customHeight="1" x14ac:dyDescent="0.3">
      <c r="A31" s="264"/>
      <c r="B31" s="217" t="s">
        <v>71</v>
      </c>
      <c r="C31" s="154" t="s">
        <v>149</v>
      </c>
      <c r="D31" s="156" t="s">
        <v>255</v>
      </c>
      <c r="E31" s="208"/>
      <c r="F31" s="208"/>
      <c r="G31" s="208"/>
      <c r="H31" s="208"/>
      <c r="I31" s="208"/>
      <c r="J31" s="208"/>
      <c r="K31" s="208"/>
      <c r="L31" s="208"/>
      <c r="M31" s="208"/>
      <c r="N31" s="208"/>
      <c r="O31" s="161">
        <f t="shared" si="1"/>
        <v>0</v>
      </c>
    </row>
    <row r="32" spans="1:15" x14ac:dyDescent="0.3">
      <c r="A32" s="264"/>
      <c r="B32" s="260" t="s">
        <v>74</v>
      </c>
      <c r="C32" s="268" t="s">
        <v>74</v>
      </c>
      <c r="D32" s="158" t="s">
        <v>252</v>
      </c>
      <c r="E32" s="208"/>
      <c r="F32" s="208"/>
      <c r="G32" s="208"/>
      <c r="H32" s="208"/>
      <c r="I32" s="208"/>
      <c r="J32" s="208"/>
      <c r="K32" s="208"/>
      <c r="L32" s="208"/>
      <c r="M32" s="208"/>
      <c r="N32" s="208"/>
      <c r="O32" s="161">
        <f t="shared" si="1"/>
        <v>0</v>
      </c>
    </row>
    <row r="33" spans="1:18" x14ac:dyDescent="0.3">
      <c r="A33" s="264"/>
      <c r="B33" s="261"/>
      <c r="C33" s="269"/>
      <c r="D33" s="158" t="s">
        <v>253</v>
      </c>
      <c r="E33" s="208"/>
      <c r="F33" s="208"/>
      <c r="G33" s="208"/>
      <c r="H33" s="208"/>
      <c r="I33" s="208"/>
      <c r="J33" s="208"/>
      <c r="K33" s="208"/>
      <c r="L33" s="208"/>
      <c r="M33" s="208"/>
      <c r="N33" s="208"/>
      <c r="O33" s="161">
        <f t="shared" si="1"/>
        <v>0</v>
      </c>
    </row>
    <row r="34" spans="1:18" x14ac:dyDescent="0.3">
      <c r="A34" s="264"/>
      <c r="B34" s="262"/>
      <c r="C34" s="270"/>
      <c r="D34" s="158" t="s">
        <v>254</v>
      </c>
      <c r="E34" s="208"/>
      <c r="F34" s="208"/>
      <c r="G34" s="208"/>
      <c r="H34" s="208"/>
      <c r="I34" s="208"/>
      <c r="J34" s="208"/>
      <c r="K34" s="208"/>
      <c r="L34" s="208"/>
      <c r="M34" s="208"/>
      <c r="N34" s="208"/>
      <c r="O34" s="161">
        <f t="shared" si="1"/>
        <v>0</v>
      </c>
    </row>
    <row r="35" spans="1:18" x14ac:dyDescent="0.3">
      <c r="A35" s="264"/>
      <c r="B35" s="260" t="s">
        <v>56</v>
      </c>
      <c r="C35" s="266" t="s">
        <v>56</v>
      </c>
      <c r="D35" s="157" t="s">
        <v>150</v>
      </c>
      <c r="E35" s="208"/>
      <c r="F35" s="208"/>
      <c r="G35" s="208"/>
      <c r="H35" s="208"/>
      <c r="I35" s="208"/>
      <c r="J35" s="208"/>
      <c r="K35" s="208"/>
      <c r="L35" s="208"/>
      <c r="M35" s="208"/>
      <c r="N35" s="208"/>
      <c r="O35" s="161">
        <f t="shared" si="1"/>
        <v>0</v>
      </c>
    </row>
    <row r="36" spans="1:18" x14ac:dyDescent="0.3">
      <c r="A36" s="264"/>
      <c r="B36" s="262"/>
      <c r="C36" s="267"/>
      <c r="D36" s="157" t="s">
        <v>151</v>
      </c>
      <c r="E36" s="208"/>
      <c r="F36" s="208"/>
      <c r="G36" s="208"/>
      <c r="H36" s="208"/>
      <c r="I36" s="208"/>
      <c r="J36" s="208"/>
      <c r="K36" s="208"/>
      <c r="L36" s="208"/>
      <c r="M36" s="208"/>
      <c r="N36" s="208"/>
      <c r="O36" s="161">
        <f t="shared" si="1"/>
        <v>0</v>
      </c>
    </row>
    <row r="37" spans="1:18" x14ac:dyDescent="0.3">
      <c r="A37" s="264"/>
      <c r="B37" s="260" t="s">
        <v>70</v>
      </c>
      <c r="C37" s="268" t="s">
        <v>70</v>
      </c>
      <c r="D37" s="158" t="s">
        <v>259</v>
      </c>
      <c r="E37" s="208"/>
      <c r="F37" s="208"/>
      <c r="G37" s="208"/>
      <c r="H37" s="208"/>
      <c r="I37" s="208"/>
      <c r="J37" s="208"/>
      <c r="K37" s="208"/>
      <c r="L37" s="208"/>
      <c r="M37" s="208"/>
      <c r="N37" s="208"/>
      <c r="O37" s="161">
        <f t="shared" si="1"/>
        <v>0</v>
      </c>
    </row>
    <row r="38" spans="1:18" ht="27.75" customHeight="1" x14ac:dyDescent="0.3">
      <c r="A38" s="264"/>
      <c r="B38" s="261"/>
      <c r="C38" s="269"/>
      <c r="D38" s="178" t="s">
        <v>302</v>
      </c>
      <c r="E38" s="208"/>
      <c r="F38" s="208"/>
      <c r="G38" s="208"/>
      <c r="H38" s="208"/>
      <c r="I38" s="208"/>
      <c r="J38" s="208"/>
      <c r="K38" s="208"/>
      <c r="L38" s="208"/>
      <c r="M38" s="208"/>
      <c r="N38" s="208"/>
      <c r="O38" s="161">
        <f t="shared" si="1"/>
        <v>0</v>
      </c>
    </row>
    <row r="39" spans="1:18" x14ac:dyDescent="0.3">
      <c r="A39" s="264"/>
      <c r="B39" s="262"/>
      <c r="C39" s="269"/>
      <c r="D39" s="158" t="s">
        <v>281</v>
      </c>
      <c r="E39" s="208"/>
      <c r="F39" s="208"/>
      <c r="G39" s="208"/>
      <c r="H39" s="208"/>
      <c r="I39" s="208"/>
      <c r="J39" s="208"/>
      <c r="K39" s="208"/>
      <c r="L39" s="208"/>
      <c r="M39" s="208"/>
      <c r="N39" s="208"/>
      <c r="O39" s="161">
        <f t="shared" si="1"/>
        <v>0</v>
      </c>
    </row>
    <row r="40" spans="1:18" ht="25.5" customHeight="1" x14ac:dyDescent="0.3">
      <c r="A40" s="264"/>
      <c r="B40" s="260" t="s">
        <v>121</v>
      </c>
      <c r="C40" s="271" t="s">
        <v>121</v>
      </c>
      <c r="D40" s="177" t="s">
        <v>301</v>
      </c>
      <c r="E40" s="208"/>
      <c r="F40" s="208"/>
      <c r="G40" s="208"/>
      <c r="H40" s="208"/>
      <c r="I40" s="208"/>
      <c r="J40" s="208"/>
      <c r="K40" s="208"/>
      <c r="L40" s="208"/>
      <c r="M40" s="208"/>
      <c r="N40" s="208"/>
      <c r="O40" s="161">
        <f t="shared" si="1"/>
        <v>0</v>
      </c>
    </row>
    <row r="41" spans="1:18" ht="34.5" x14ac:dyDescent="0.3">
      <c r="A41" s="265"/>
      <c r="B41" s="262"/>
      <c r="C41" s="272"/>
      <c r="D41" s="177" t="s">
        <v>300</v>
      </c>
      <c r="E41" s="208"/>
      <c r="F41" s="208"/>
      <c r="G41" s="208"/>
      <c r="H41" s="208"/>
      <c r="I41" s="208"/>
      <c r="J41" s="208"/>
      <c r="K41" s="208"/>
      <c r="L41" s="208"/>
      <c r="M41" s="208"/>
      <c r="N41" s="208"/>
      <c r="O41" s="161">
        <f t="shared" si="1"/>
        <v>0</v>
      </c>
      <c r="R41" s="162"/>
    </row>
    <row r="42" spans="1:18" x14ac:dyDescent="0.3">
      <c r="A42" s="120"/>
      <c r="B42" s="124"/>
      <c r="C42" s="123"/>
      <c r="D42" s="123"/>
      <c r="E42" s="208"/>
      <c r="F42" s="208"/>
      <c r="G42" s="208"/>
      <c r="H42" s="208"/>
      <c r="I42" s="208"/>
      <c r="J42" s="208"/>
      <c r="K42" s="208"/>
      <c r="L42" s="208"/>
      <c r="M42" s="208"/>
      <c r="N42" s="208"/>
      <c r="O42" s="161">
        <f t="shared" si="1"/>
        <v>0</v>
      </c>
    </row>
    <row r="43" spans="1:18" x14ac:dyDescent="0.3">
      <c r="A43" s="120"/>
      <c r="B43" s="124"/>
      <c r="C43" s="123"/>
      <c r="D43" s="123"/>
      <c r="E43" s="208"/>
      <c r="F43" s="208"/>
      <c r="G43" s="208"/>
      <c r="H43" s="208"/>
      <c r="I43" s="208"/>
      <c r="J43" s="208"/>
      <c r="K43" s="208"/>
      <c r="L43" s="208"/>
      <c r="M43" s="208"/>
      <c r="N43" s="208"/>
      <c r="O43" s="161">
        <f t="shared" si="1"/>
        <v>0</v>
      </c>
    </row>
    <row r="44" spans="1:18" x14ac:dyDescent="0.3">
      <c r="A44" s="120"/>
      <c r="B44" s="124"/>
      <c r="C44" s="123"/>
      <c r="D44" s="123"/>
      <c r="E44" s="208"/>
      <c r="F44" s="208"/>
      <c r="G44" s="208"/>
      <c r="H44" s="208"/>
      <c r="I44" s="208"/>
      <c r="J44" s="208"/>
      <c r="K44" s="208"/>
      <c r="L44" s="208"/>
      <c r="M44" s="208"/>
      <c r="N44" s="208"/>
      <c r="O44" s="161">
        <f t="shared" si="1"/>
        <v>0</v>
      </c>
    </row>
    <row r="45" spans="1:18" x14ac:dyDescent="0.3">
      <c r="A45" s="120"/>
      <c r="B45" s="124"/>
      <c r="C45" s="123"/>
      <c r="D45" s="123"/>
      <c r="E45" s="208"/>
      <c r="F45" s="208"/>
      <c r="G45" s="208"/>
      <c r="H45" s="208"/>
      <c r="I45" s="208"/>
      <c r="J45" s="208"/>
      <c r="K45" s="208"/>
      <c r="L45" s="208"/>
      <c r="M45" s="208"/>
      <c r="N45" s="208"/>
      <c r="O45" s="161">
        <f t="shared" si="1"/>
        <v>0</v>
      </c>
    </row>
    <row r="46" spans="1:18" x14ac:dyDescent="0.3">
      <c r="A46" s="120"/>
      <c r="B46" s="124"/>
      <c r="C46" s="123"/>
      <c r="D46" s="123"/>
      <c r="E46" s="208"/>
      <c r="F46" s="208"/>
      <c r="G46" s="208"/>
      <c r="H46" s="208"/>
      <c r="I46" s="208"/>
      <c r="J46" s="208"/>
      <c r="K46" s="208"/>
      <c r="L46" s="208"/>
      <c r="M46" s="208"/>
      <c r="N46" s="208"/>
      <c r="O46" s="161">
        <f t="shared" si="1"/>
        <v>0</v>
      </c>
    </row>
    <row r="47" spans="1:18" x14ac:dyDescent="0.3">
      <c r="A47" s="120"/>
      <c r="B47" s="124"/>
      <c r="C47" s="123"/>
      <c r="D47" s="123"/>
      <c r="E47" s="208"/>
      <c r="F47" s="208"/>
      <c r="G47" s="208"/>
      <c r="H47" s="208"/>
      <c r="I47" s="208"/>
      <c r="J47" s="208"/>
      <c r="K47" s="208"/>
      <c r="L47" s="208"/>
      <c r="M47" s="208"/>
      <c r="N47" s="208"/>
      <c r="O47" s="161">
        <f t="shared" si="1"/>
        <v>0</v>
      </c>
    </row>
    <row r="48" spans="1:18" x14ac:dyDescent="0.3">
      <c r="A48" s="120"/>
      <c r="B48" s="124"/>
      <c r="C48" s="123"/>
      <c r="D48" s="123"/>
      <c r="E48" s="208"/>
      <c r="F48" s="208"/>
      <c r="G48" s="208"/>
      <c r="H48" s="208"/>
      <c r="I48" s="208"/>
      <c r="J48" s="208"/>
      <c r="K48" s="208"/>
      <c r="L48" s="208"/>
      <c r="M48" s="208"/>
      <c r="N48" s="208"/>
      <c r="O48" s="161">
        <f t="shared" si="1"/>
        <v>0</v>
      </c>
    </row>
    <row r="49" spans="1:15" x14ac:dyDescent="0.3">
      <c r="A49" s="120"/>
      <c r="B49" s="124"/>
      <c r="C49" s="123"/>
      <c r="D49" s="123"/>
      <c r="E49" s="208"/>
      <c r="F49" s="208"/>
      <c r="G49" s="208"/>
      <c r="H49" s="208"/>
      <c r="I49" s="208"/>
      <c r="J49" s="208"/>
      <c r="K49" s="208"/>
      <c r="L49" s="208"/>
      <c r="M49" s="208"/>
      <c r="N49" s="208"/>
      <c r="O49" s="161">
        <f t="shared" si="1"/>
        <v>0</v>
      </c>
    </row>
    <row r="50" spans="1:15" x14ac:dyDescent="0.3">
      <c r="A50" s="120"/>
      <c r="B50" s="124"/>
      <c r="C50" s="123"/>
      <c r="D50" s="123"/>
      <c r="E50" s="208"/>
      <c r="F50" s="208"/>
      <c r="G50" s="208"/>
      <c r="H50" s="208"/>
      <c r="I50" s="208"/>
      <c r="J50" s="208"/>
      <c r="K50" s="208"/>
      <c r="L50" s="208"/>
      <c r="M50" s="208"/>
      <c r="N50" s="208"/>
      <c r="O50" s="161">
        <f t="shared" si="1"/>
        <v>0</v>
      </c>
    </row>
    <row r="51" spans="1:15" x14ac:dyDescent="0.3">
      <c r="A51" s="120"/>
      <c r="B51" s="124"/>
      <c r="C51" s="123"/>
      <c r="D51" s="123"/>
      <c r="E51" s="208"/>
      <c r="F51" s="208"/>
      <c r="G51" s="208"/>
      <c r="H51" s="208"/>
      <c r="I51" s="208"/>
      <c r="J51" s="208"/>
      <c r="K51" s="208"/>
      <c r="L51" s="208"/>
      <c r="M51" s="208"/>
      <c r="N51" s="208"/>
      <c r="O51" s="161">
        <f t="shared" si="1"/>
        <v>0</v>
      </c>
    </row>
    <row r="52" spans="1:15" x14ac:dyDescent="0.3">
      <c r="A52" s="120"/>
      <c r="B52" s="124"/>
      <c r="C52" s="123"/>
      <c r="D52" s="123"/>
      <c r="E52" s="208"/>
      <c r="F52" s="208"/>
      <c r="G52" s="208"/>
      <c r="H52" s="208"/>
      <c r="I52" s="208"/>
      <c r="J52" s="208"/>
      <c r="K52" s="208"/>
      <c r="L52" s="208"/>
      <c r="M52" s="208"/>
      <c r="N52" s="208"/>
      <c r="O52" s="161">
        <f t="shared" si="1"/>
        <v>0</v>
      </c>
    </row>
    <row r="53" spans="1:15" x14ac:dyDescent="0.3">
      <c r="A53" s="120"/>
      <c r="B53" s="124"/>
      <c r="C53" s="123"/>
      <c r="D53" s="123"/>
      <c r="E53" s="208"/>
      <c r="F53" s="208"/>
      <c r="G53" s="208"/>
      <c r="H53" s="208"/>
      <c r="I53" s="208"/>
      <c r="J53" s="208"/>
      <c r="K53" s="208"/>
      <c r="L53" s="208"/>
      <c r="M53" s="208"/>
      <c r="N53" s="208"/>
      <c r="O53" s="161">
        <f t="shared" si="1"/>
        <v>0</v>
      </c>
    </row>
    <row r="54" spans="1:15" x14ac:dyDescent="0.3">
      <c r="A54" s="120"/>
      <c r="B54" s="124"/>
      <c r="C54" s="123"/>
      <c r="D54" s="123"/>
      <c r="E54" s="208"/>
      <c r="F54" s="208"/>
      <c r="G54" s="208"/>
      <c r="H54" s="208"/>
      <c r="I54" s="208"/>
      <c r="J54" s="208"/>
      <c r="K54" s="208"/>
      <c r="L54" s="208"/>
      <c r="M54" s="208"/>
      <c r="N54" s="208"/>
      <c r="O54" s="161">
        <f t="shared" si="1"/>
        <v>0</v>
      </c>
    </row>
    <row r="55" spans="1:15" x14ac:dyDescent="0.3">
      <c r="A55" s="120"/>
      <c r="B55" s="124"/>
      <c r="C55" s="123"/>
      <c r="D55" s="123"/>
      <c r="E55" s="208"/>
      <c r="F55" s="208"/>
      <c r="G55" s="208"/>
      <c r="H55" s="208"/>
      <c r="I55" s="208"/>
      <c r="J55" s="208"/>
      <c r="K55" s="208"/>
      <c r="L55" s="208"/>
      <c r="M55" s="208"/>
      <c r="N55" s="208"/>
      <c r="O55" s="161">
        <f t="shared" si="1"/>
        <v>0</v>
      </c>
    </row>
    <row r="56" spans="1:15" x14ac:dyDescent="0.3">
      <c r="A56" s="120"/>
      <c r="B56" s="124"/>
      <c r="C56" s="123"/>
      <c r="D56" s="123"/>
      <c r="E56" s="208"/>
      <c r="F56" s="208"/>
      <c r="G56" s="208"/>
      <c r="H56" s="208"/>
      <c r="I56" s="208"/>
      <c r="J56" s="208"/>
      <c r="K56" s="208"/>
      <c r="L56" s="208"/>
      <c r="M56" s="208"/>
      <c r="N56" s="208"/>
      <c r="O56" s="161">
        <f t="shared" si="1"/>
        <v>0</v>
      </c>
    </row>
    <row r="57" spans="1:15" x14ac:dyDescent="0.3">
      <c r="A57" s="120"/>
      <c r="B57" s="124"/>
      <c r="C57" s="123"/>
      <c r="D57" s="123"/>
      <c r="E57" s="208"/>
      <c r="F57" s="208"/>
      <c r="G57" s="208"/>
      <c r="H57" s="208"/>
      <c r="I57" s="208"/>
      <c r="J57" s="208"/>
      <c r="K57" s="208"/>
      <c r="L57" s="208"/>
      <c r="M57" s="208"/>
      <c r="N57" s="208"/>
      <c r="O57" s="161">
        <f t="shared" si="1"/>
        <v>0</v>
      </c>
    </row>
    <row r="58" spans="1:15" x14ac:dyDescent="0.3">
      <c r="A58" s="120"/>
      <c r="B58" s="124"/>
      <c r="C58" s="123"/>
      <c r="D58" s="123"/>
      <c r="E58" s="208"/>
      <c r="F58" s="208"/>
      <c r="G58" s="208"/>
      <c r="H58" s="208"/>
      <c r="I58" s="208"/>
      <c r="J58" s="208"/>
      <c r="K58" s="208"/>
      <c r="L58" s="208"/>
      <c r="M58" s="208"/>
      <c r="N58" s="208"/>
      <c r="O58" s="161">
        <f t="shared" si="1"/>
        <v>0</v>
      </c>
    </row>
    <row r="59" spans="1:15" x14ac:dyDescent="0.3">
      <c r="A59" s="120"/>
      <c r="B59" s="124"/>
      <c r="C59" s="123"/>
      <c r="D59" s="123"/>
      <c r="E59" s="208"/>
      <c r="F59" s="208"/>
      <c r="G59" s="208"/>
      <c r="H59" s="208"/>
      <c r="I59" s="208"/>
      <c r="J59" s="208"/>
      <c r="K59" s="208"/>
      <c r="L59" s="208"/>
      <c r="M59" s="208"/>
      <c r="N59" s="208"/>
      <c r="O59" s="161">
        <f t="shared" si="1"/>
        <v>0</v>
      </c>
    </row>
    <row r="60" spans="1:15" x14ac:dyDescent="0.3">
      <c r="A60" s="120"/>
      <c r="B60" s="124"/>
      <c r="C60" s="123"/>
      <c r="D60" s="123"/>
      <c r="E60" s="208"/>
      <c r="F60" s="208"/>
      <c r="G60" s="208"/>
      <c r="H60" s="208"/>
      <c r="I60" s="208"/>
      <c r="J60" s="208"/>
      <c r="K60" s="208"/>
      <c r="L60" s="208"/>
      <c r="M60" s="208"/>
      <c r="N60" s="208"/>
      <c r="O60" s="161">
        <f t="shared" si="1"/>
        <v>0</v>
      </c>
    </row>
    <row r="61" spans="1:15" x14ac:dyDescent="0.3">
      <c r="A61" s="120"/>
      <c r="B61" s="124"/>
      <c r="C61" s="123"/>
      <c r="D61" s="123"/>
      <c r="E61" s="208"/>
      <c r="F61" s="208"/>
      <c r="G61" s="208"/>
      <c r="H61" s="208"/>
      <c r="I61" s="208"/>
      <c r="J61" s="208"/>
      <c r="K61" s="208"/>
      <c r="L61" s="208"/>
      <c r="M61" s="208"/>
      <c r="N61" s="208"/>
      <c r="O61" s="161">
        <f t="shared" si="1"/>
        <v>0</v>
      </c>
    </row>
    <row r="62" spans="1:15" x14ac:dyDescent="0.3">
      <c r="A62" s="120"/>
      <c r="B62" s="124"/>
      <c r="C62" s="123"/>
      <c r="D62" s="123"/>
      <c r="E62" s="208"/>
      <c r="F62" s="208"/>
      <c r="G62" s="208"/>
      <c r="H62" s="208"/>
      <c r="I62" s="208"/>
      <c r="J62" s="208"/>
      <c r="K62" s="208"/>
      <c r="L62" s="208"/>
      <c r="M62" s="208"/>
      <c r="N62" s="208"/>
      <c r="O62" s="161">
        <f t="shared" si="1"/>
        <v>0</v>
      </c>
    </row>
    <row r="63" spans="1:15" x14ac:dyDescent="0.3">
      <c r="A63" s="120"/>
      <c r="B63" s="124"/>
      <c r="C63" s="123"/>
      <c r="D63" s="123"/>
      <c r="E63" s="208"/>
      <c r="F63" s="208"/>
      <c r="G63" s="208"/>
      <c r="H63" s="208"/>
      <c r="I63" s="208"/>
      <c r="J63" s="208"/>
      <c r="K63" s="208"/>
      <c r="L63" s="208"/>
      <c r="M63" s="208"/>
      <c r="N63" s="208"/>
      <c r="O63" s="161">
        <f t="shared" si="1"/>
        <v>0</v>
      </c>
    </row>
    <row r="64" spans="1:15" x14ac:dyDescent="0.3">
      <c r="A64" s="120"/>
      <c r="B64" s="124"/>
      <c r="C64" s="123"/>
      <c r="D64" s="123"/>
      <c r="E64" s="208"/>
      <c r="F64" s="208"/>
      <c r="G64" s="208"/>
      <c r="H64" s="208"/>
      <c r="I64" s="208"/>
      <c r="J64" s="208"/>
      <c r="K64" s="208"/>
      <c r="L64" s="208"/>
      <c r="M64" s="208"/>
      <c r="N64" s="208"/>
      <c r="O64" s="161">
        <f t="shared" ref="O64:O127" si="2">SUM(E64:N64)</f>
        <v>0</v>
      </c>
    </row>
    <row r="65" spans="1:15" x14ac:dyDescent="0.3">
      <c r="A65" s="120"/>
      <c r="B65" s="124"/>
      <c r="C65" s="123"/>
      <c r="D65" s="123"/>
      <c r="E65" s="208"/>
      <c r="F65" s="208"/>
      <c r="G65" s="208"/>
      <c r="H65" s="208"/>
      <c r="I65" s="208"/>
      <c r="J65" s="208"/>
      <c r="K65" s="208"/>
      <c r="L65" s="208"/>
      <c r="M65" s="208"/>
      <c r="N65" s="208"/>
      <c r="O65" s="161">
        <f t="shared" si="2"/>
        <v>0</v>
      </c>
    </row>
    <row r="66" spans="1:15" x14ac:dyDescent="0.3">
      <c r="A66" s="120"/>
      <c r="B66" s="124"/>
      <c r="C66" s="123"/>
      <c r="D66" s="123"/>
      <c r="E66" s="208"/>
      <c r="F66" s="208"/>
      <c r="G66" s="208"/>
      <c r="H66" s="208"/>
      <c r="I66" s="208"/>
      <c r="J66" s="208"/>
      <c r="K66" s="208"/>
      <c r="L66" s="208"/>
      <c r="M66" s="208"/>
      <c r="N66" s="208"/>
      <c r="O66" s="161">
        <f t="shared" si="2"/>
        <v>0</v>
      </c>
    </row>
    <row r="67" spans="1:15" x14ac:dyDescent="0.3">
      <c r="A67" s="120"/>
      <c r="B67" s="124"/>
      <c r="C67" s="123"/>
      <c r="D67" s="123"/>
      <c r="E67" s="208"/>
      <c r="F67" s="208"/>
      <c r="G67" s="208"/>
      <c r="H67" s="208"/>
      <c r="I67" s="208"/>
      <c r="J67" s="208"/>
      <c r="K67" s="208"/>
      <c r="L67" s="208"/>
      <c r="M67" s="208"/>
      <c r="N67" s="208"/>
      <c r="O67" s="161">
        <f t="shared" si="2"/>
        <v>0</v>
      </c>
    </row>
    <row r="68" spans="1:15" x14ac:dyDescent="0.3">
      <c r="A68" s="120"/>
      <c r="B68" s="124"/>
      <c r="C68" s="123"/>
      <c r="D68" s="123"/>
      <c r="E68" s="208"/>
      <c r="F68" s="208"/>
      <c r="G68" s="208"/>
      <c r="H68" s="208"/>
      <c r="I68" s="208"/>
      <c r="J68" s="208"/>
      <c r="K68" s="208"/>
      <c r="L68" s="208"/>
      <c r="M68" s="208"/>
      <c r="N68" s="208"/>
      <c r="O68" s="161">
        <f t="shared" si="2"/>
        <v>0</v>
      </c>
    </row>
    <row r="69" spans="1:15" x14ac:dyDescent="0.3">
      <c r="A69" s="120"/>
      <c r="B69" s="124"/>
      <c r="C69" s="123"/>
      <c r="D69" s="123"/>
      <c r="E69" s="208"/>
      <c r="F69" s="208"/>
      <c r="G69" s="208"/>
      <c r="H69" s="208"/>
      <c r="I69" s="208"/>
      <c r="J69" s="208"/>
      <c r="K69" s="208"/>
      <c r="L69" s="208"/>
      <c r="M69" s="208"/>
      <c r="N69" s="208"/>
      <c r="O69" s="161">
        <f t="shared" si="2"/>
        <v>0</v>
      </c>
    </row>
    <row r="70" spans="1:15" x14ac:dyDescent="0.3">
      <c r="A70" s="120"/>
      <c r="B70" s="124"/>
      <c r="C70" s="123"/>
      <c r="D70" s="123"/>
      <c r="E70" s="208"/>
      <c r="F70" s="208"/>
      <c r="G70" s="208"/>
      <c r="H70" s="208"/>
      <c r="I70" s="208"/>
      <c r="J70" s="208"/>
      <c r="K70" s="208"/>
      <c r="L70" s="208"/>
      <c r="M70" s="208"/>
      <c r="N70" s="208"/>
      <c r="O70" s="161">
        <f t="shared" si="2"/>
        <v>0</v>
      </c>
    </row>
    <row r="71" spans="1:15" x14ac:dyDescent="0.3">
      <c r="A71" s="120"/>
      <c r="B71" s="124"/>
      <c r="C71" s="123"/>
      <c r="D71" s="123"/>
      <c r="E71" s="208"/>
      <c r="F71" s="208"/>
      <c r="G71" s="208"/>
      <c r="H71" s="208"/>
      <c r="I71" s="208"/>
      <c r="J71" s="208"/>
      <c r="K71" s="208"/>
      <c r="L71" s="208"/>
      <c r="M71" s="208"/>
      <c r="N71" s="208"/>
      <c r="O71" s="161">
        <f t="shared" si="2"/>
        <v>0</v>
      </c>
    </row>
    <row r="72" spans="1:15" x14ac:dyDescent="0.3">
      <c r="A72" s="120"/>
      <c r="B72" s="124"/>
      <c r="C72" s="123"/>
      <c r="D72" s="123"/>
      <c r="E72" s="208"/>
      <c r="F72" s="208"/>
      <c r="G72" s="208"/>
      <c r="H72" s="208"/>
      <c r="I72" s="208"/>
      <c r="J72" s="208"/>
      <c r="K72" s="208"/>
      <c r="L72" s="208"/>
      <c r="M72" s="208"/>
      <c r="N72" s="208"/>
      <c r="O72" s="161">
        <f t="shared" si="2"/>
        <v>0</v>
      </c>
    </row>
    <row r="73" spans="1:15" x14ac:dyDescent="0.3">
      <c r="A73" s="120"/>
      <c r="B73" s="124"/>
      <c r="C73" s="123"/>
      <c r="D73" s="123"/>
      <c r="E73" s="208"/>
      <c r="F73" s="208"/>
      <c r="G73" s="208"/>
      <c r="H73" s="208"/>
      <c r="I73" s="208"/>
      <c r="J73" s="208"/>
      <c r="K73" s="208"/>
      <c r="L73" s="208"/>
      <c r="M73" s="208"/>
      <c r="N73" s="208"/>
      <c r="O73" s="161">
        <f t="shared" si="2"/>
        <v>0</v>
      </c>
    </row>
    <row r="74" spans="1:15" x14ac:dyDescent="0.3">
      <c r="A74" s="120"/>
      <c r="B74" s="124"/>
      <c r="C74" s="123"/>
      <c r="D74" s="123"/>
      <c r="E74" s="208"/>
      <c r="F74" s="208"/>
      <c r="G74" s="208"/>
      <c r="H74" s="208"/>
      <c r="I74" s="208"/>
      <c r="J74" s="208"/>
      <c r="K74" s="208"/>
      <c r="L74" s="208"/>
      <c r="M74" s="208"/>
      <c r="N74" s="208"/>
      <c r="O74" s="161">
        <f t="shared" si="2"/>
        <v>0</v>
      </c>
    </row>
    <row r="75" spans="1:15" x14ac:dyDescent="0.3">
      <c r="A75" s="120"/>
      <c r="B75" s="124"/>
      <c r="C75" s="123"/>
      <c r="D75" s="123"/>
      <c r="E75" s="208"/>
      <c r="F75" s="208"/>
      <c r="G75" s="208"/>
      <c r="H75" s="208"/>
      <c r="I75" s="208"/>
      <c r="J75" s="208"/>
      <c r="K75" s="208"/>
      <c r="L75" s="208"/>
      <c r="M75" s="208"/>
      <c r="N75" s="208"/>
      <c r="O75" s="161">
        <f t="shared" si="2"/>
        <v>0</v>
      </c>
    </row>
    <row r="76" spans="1:15" x14ac:dyDescent="0.3">
      <c r="A76" s="120"/>
      <c r="B76" s="124"/>
      <c r="C76" s="123"/>
      <c r="D76" s="123"/>
      <c r="E76" s="208"/>
      <c r="F76" s="208"/>
      <c r="G76" s="208"/>
      <c r="H76" s="208"/>
      <c r="I76" s="208"/>
      <c r="J76" s="208"/>
      <c r="K76" s="208"/>
      <c r="L76" s="208"/>
      <c r="M76" s="208"/>
      <c r="N76" s="208"/>
      <c r="O76" s="161">
        <f t="shared" si="2"/>
        <v>0</v>
      </c>
    </row>
    <row r="77" spans="1:15" x14ac:dyDescent="0.3">
      <c r="A77" s="120"/>
      <c r="B77" s="124"/>
      <c r="C77" s="123"/>
      <c r="D77" s="123"/>
      <c r="E77" s="208"/>
      <c r="F77" s="208"/>
      <c r="G77" s="208"/>
      <c r="H77" s="208"/>
      <c r="I77" s="208"/>
      <c r="J77" s="208"/>
      <c r="K77" s="208"/>
      <c r="L77" s="208"/>
      <c r="M77" s="208"/>
      <c r="N77" s="208"/>
      <c r="O77" s="161">
        <f t="shared" si="2"/>
        <v>0</v>
      </c>
    </row>
    <row r="78" spans="1:15" x14ac:dyDescent="0.3">
      <c r="A78" s="120"/>
      <c r="B78" s="124"/>
      <c r="C78" s="123"/>
      <c r="D78" s="123"/>
      <c r="E78" s="208"/>
      <c r="F78" s="208"/>
      <c r="G78" s="208"/>
      <c r="H78" s="208"/>
      <c r="I78" s="208"/>
      <c r="J78" s="208"/>
      <c r="K78" s="208"/>
      <c r="L78" s="208"/>
      <c r="M78" s="208"/>
      <c r="N78" s="208"/>
      <c r="O78" s="161">
        <f t="shared" si="2"/>
        <v>0</v>
      </c>
    </row>
    <row r="79" spans="1:15" x14ac:dyDescent="0.3">
      <c r="A79" s="120"/>
      <c r="B79" s="124"/>
      <c r="C79" s="123"/>
      <c r="D79" s="123"/>
      <c r="E79" s="208"/>
      <c r="F79" s="208"/>
      <c r="G79" s="208"/>
      <c r="H79" s="208"/>
      <c r="I79" s="208"/>
      <c r="J79" s="208"/>
      <c r="K79" s="208"/>
      <c r="L79" s="208"/>
      <c r="M79" s="208"/>
      <c r="N79" s="208"/>
      <c r="O79" s="161">
        <f t="shared" si="2"/>
        <v>0</v>
      </c>
    </row>
    <row r="80" spans="1:15" x14ac:dyDescent="0.3">
      <c r="A80" s="120"/>
      <c r="B80" s="124"/>
      <c r="C80" s="123"/>
      <c r="D80" s="123"/>
      <c r="E80" s="208"/>
      <c r="F80" s="208"/>
      <c r="G80" s="208"/>
      <c r="H80" s="208"/>
      <c r="I80" s="208"/>
      <c r="J80" s="208"/>
      <c r="K80" s="208"/>
      <c r="L80" s="208"/>
      <c r="M80" s="208"/>
      <c r="N80" s="208"/>
      <c r="O80" s="161">
        <f t="shared" si="2"/>
        <v>0</v>
      </c>
    </row>
    <row r="81" spans="1:15" x14ac:dyDescent="0.3">
      <c r="A81" s="120"/>
      <c r="B81" s="124"/>
      <c r="C81" s="123"/>
      <c r="D81" s="123"/>
      <c r="E81" s="208"/>
      <c r="F81" s="208"/>
      <c r="G81" s="208"/>
      <c r="H81" s="208"/>
      <c r="I81" s="208"/>
      <c r="J81" s="208"/>
      <c r="K81" s="208"/>
      <c r="L81" s="208"/>
      <c r="M81" s="208"/>
      <c r="N81" s="208"/>
      <c r="O81" s="161">
        <f t="shared" si="2"/>
        <v>0</v>
      </c>
    </row>
    <row r="82" spans="1:15" x14ac:dyDescent="0.3">
      <c r="A82" s="120"/>
      <c r="B82" s="124"/>
      <c r="C82" s="123"/>
      <c r="D82" s="123"/>
      <c r="E82" s="208"/>
      <c r="F82" s="208"/>
      <c r="G82" s="208"/>
      <c r="H82" s="208"/>
      <c r="I82" s="208"/>
      <c r="J82" s="208"/>
      <c r="K82" s="208"/>
      <c r="L82" s="208"/>
      <c r="M82" s="208"/>
      <c r="N82" s="208"/>
      <c r="O82" s="161">
        <f t="shared" si="2"/>
        <v>0</v>
      </c>
    </row>
    <row r="83" spans="1:15" x14ac:dyDescent="0.3">
      <c r="A83" s="120"/>
      <c r="B83" s="124"/>
      <c r="C83" s="123"/>
      <c r="D83" s="123"/>
      <c r="E83" s="208"/>
      <c r="F83" s="208"/>
      <c r="G83" s="208"/>
      <c r="H83" s="208"/>
      <c r="I83" s="208"/>
      <c r="J83" s="208"/>
      <c r="K83" s="208"/>
      <c r="L83" s="208"/>
      <c r="M83" s="208"/>
      <c r="N83" s="208"/>
      <c r="O83" s="161">
        <f t="shared" si="2"/>
        <v>0</v>
      </c>
    </row>
    <row r="84" spans="1:15" x14ac:dyDescent="0.3">
      <c r="A84" s="120"/>
      <c r="B84" s="124"/>
      <c r="C84" s="123"/>
      <c r="D84" s="123"/>
      <c r="E84" s="208"/>
      <c r="F84" s="208"/>
      <c r="G84" s="208"/>
      <c r="H84" s="208"/>
      <c r="I84" s="208"/>
      <c r="J84" s="208"/>
      <c r="K84" s="208"/>
      <c r="L84" s="208"/>
      <c r="M84" s="208"/>
      <c r="N84" s="208"/>
      <c r="O84" s="161">
        <f t="shared" si="2"/>
        <v>0</v>
      </c>
    </row>
    <row r="85" spans="1:15" x14ac:dyDescent="0.3">
      <c r="A85" s="120"/>
      <c r="B85" s="124"/>
      <c r="C85" s="123"/>
      <c r="D85" s="123"/>
      <c r="E85" s="208"/>
      <c r="F85" s="208"/>
      <c r="G85" s="208"/>
      <c r="H85" s="208"/>
      <c r="I85" s="208"/>
      <c r="J85" s="208"/>
      <c r="K85" s="208"/>
      <c r="L85" s="208"/>
      <c r="M85" s="208"/>
      <c r="N85" s="208"/>
      <c r="O85" s="161">
        <f t="shared" si="2"/>
        <v>0</v>
      </c>
    </row>
    <row r="86" spans="1:15" x14ac:dyDescent="0.3">
      <c r="A86" s="120"/>
      <c r="B86" s="124"/>
      <c r="C86" s="123"/>
      <c r="D86" s="123"/>
      <c r="E86" s="208"/>
      <c r="F86" s="208"/>
      <c r="G86" s="208"/>
      <c r="H86" s="208"/>
      <c r="I86" s="208"/>
      <c r="J86" s="208"/>
      <c r="K86" s="208"/>
      <c r="L86" s="208"/>
      <c r="M86" s="208"/>
      <c r="N86" s="208"/>
      <c r="O86" s="161">
        <f t="shared" si="2"/>
        <v>0</v>
      </c>
    </row>
    <row r="87" spans="1:15" x14ac:dyDescent="0.3">
      <c r="A87" s="120"/>
      <c r="B87" s="124"/>
      <c r="C87" s="123"/>
      <c r="D87" s="123"/>
      <c r="E87" s="208"/>
      <c r="F87" s="208"/>
      <c r="G87" s="208"/>
      <c r="H87" s="208"/>
      <c r="I87" s="208"/>
      <c r="J87" s="208"/>
      <c r="K87" s="208"/>
      <c r="L87" s="208"/>
      <c r="M87" s="208"/>
      <c r="N87" s="208"/>
      <c r="O87" s="161">
        <f t="shared" si="2"/>
        <v>0</v>
      </c>
    </row>
    <row r="88" spans="1:15" x14ac:dyDescent="0.3">
      <c r="A88" s="120"/>
      <c r="B88" s="124"/>
      <c r="C88" s="123"/>
      <c r="D88" s="123"/>
      <c r="E88" s="208"/>
      <c r="F88" s="208"/>
      <c r="G88" s="208"/>
      <c r="H88" s="208"/>
      <c r="I88" s="208"/>
      <c r="J88" s="208"/>
      <c r="K88" s="208"/>
      <c r="L88" s="208"/>
      <c r="M88" s="208"/>
      <c r="N88" s="208"/>
      <c r="O88" s="161">
        <f t="shared" si="2"/>
        <v>0</v>
      </c>
    </row>
    <row r="89" spans="1:15" x14ac:dyDescent="0.3">
      <c r="A89" s="120"/>
      <c r="B89" s="124"/>
      <c r="C89" s="123"/>
      <c r="D89" s="123"/>
      <c r="E89" s="208"/>
      <c r="F89" s="208"/>
      <c r="G89" s="208"/>
      <c r="H89" s="208"/>
      <c r="I89" s="208"/>
      <c r="J89" s="208"/>
      <c r="K89" s="208"/>
      <c r="L89" s="208"/>
      <c r="M89" s="208"/>
      <c r="N89" s="208"/>
      <c r="O89" s="161">
        <f t="shared" si="2"/>
        <v>0</v>
      </c>
    </row>
    <row r="90" spans="1:15" x14ac:dyDescent="0.3">
      <c r="A90" s="120"/>
      <c r="B90" s="124"/>
      <c r="C90" s="123"/>
      <c r="D90" s="123"/>
      <c r="E90" s="208"/>
      <c r="F90" s="208"/>
      <c r="G90" s="208"/>
      <c r="H90" s="208"/>
      <c r="I90" s="208"/>
      <c r="J90" s="208"/>
      <c r="K90" s="208"/>
      <c r="L90" s="208"/>
      <c r="M90" s="208"/>
      <c r="N90" s="208"/>
      <c r="O90" s="161">
        <f t="shared" si="2"/>
        <v>0</v>
      </c>
    </row>
    <row r="91" spans="1:15" x14ac:dyDescent="0.3">
      <c r="A91" s="120"/>
      <c r="B91" s="124"/>
      <c r="C91" s="123"/>
      <c r="D91" s="123"/>
      <c r="E91" s="208"/>
      <c r="F91" s="208"/>
      <c r="G91" s="208"/>
      <c r="H91" s="208"/>
      <c r="I91" s="208"/>
      <c r="J91" s="208"/>
      <c r="K91" s="208"/>
      <c r="L91" s="208"/>
      <c r="M91" s="208"/>
      <c r="N91" s="208"/>
      <c r="O91" s="161">
        <f t="shared" si="2"/>
        <v>0</v>
      </c>
    </row>
    <row r="92" spans="1:15" x14ac:dyDescent="0.3">
      <c r="A92" s="120"/>
      <c r="B92" s="124"/>
      <c r="C92" s="123"/>
      <c r="D92" s="123"/>
      <c r="E92" s="208"/>
      <c r="F92" s="208"/>
      <c r="G92" s="208"/>
      <c r="H92" s="208"/>
      <c r="I92" s="208"/>
      <c r="J92" s="208"/>
      <c r="K92" s="208"/>
      <c r="L92" s="208"/>
      <c r="M92" s="208"/>
      <c r="N92" s="208"/>
      <c r="O92" s="161">
        <f t="shared" si="2"/>
        <v>0</v>
      </c>
    </row>
    <row r="93" spans="1:15" x14ac:dyDescent="0.3">
      <c r="A93" s="120"/>
      <c r="B93" s="124"/>
      <c r="C93" s="123"/>
      <c r="D93" s="123"/>
      <c r="E93" s="208"/>
      <c r="F93" s="208"/>
      <c r="G93" s="208"/>
      <c r="H93" s="208"/>
      <c r="I93" s="208"/>
      <c r="J93" s="208"/>
      <c r="K93" s="208"/>
      <c r="L93" s="208"/>
      <c r="M93" s="208"/>
      <c r="N93" s="208"/>
      <c r="O93" s="161">
        <f t="shared" si="2"/>
        <v>0</v>
      </c>
    </row>
    <row r="94" spans="1:15" x14ac:dyDescent="0.3">
      <c r="A94" s="120"/>
      <c r="B94" s="124"/>
      <c r="C94" s="123"/>
      <c r="D94" s="123"/>
      <c r="E94" s="208"/>
      <c r="F94" s="208"/>
      <c r="G94" s="208"/>
      <c r="H94" s="208"/>
      <c r="I94" s="208"/>
      <c r="J94" s="208"/>
      <c r="K94" s="208"/>
      <c r="L94" s="208"/>
      <c r="M94" s="208"/>
      <c r="N94" s="208"/>
      <c r="O94" s="161">
        <f t="shared" si="2"/>
        <v>0</v>
      </c>
    </row>
    <row r="95" spans="1:15" x14ac:dyDescent="0.3">
      <c r="A95" s="120"/>
      <c r="B95" s="124"/>
      <c r="C95" s="123"/>
      <c r="D95" s="123"/>
      <c r="E95" s="208"/>
      <c r="F95" s="208"/>
      <c r="G95" s="208"/>
      <c r="H95" s="208"/>
      <c r="I95" s="208"/>
      <c r="J95" s="208"/>
      <c r="K95" s="208"/>
      <c r="L95" s="208"/>
      <c r="M95" s="208"/>
      <c r="N95" s="208"/>
      <c r="O95" s="161">
        <f t="shared" si="2"/>
        <v>0</v>
      </c>
    </row>
    <row r="96" spans="1:15" x14ac:dyDescent="0.3">
      <c r="A96" s="120"/>
      <c r="B96" s="124"/>
      <c r="C96" s="123"/>
      <c r="D96" s="123"/>
      <c r="E96" s="208"/>
      <c r="F96" s="208"/>
      <c r="G96" s="208"/>
      <c r="H96" s="208"/>
      <c r="I96" s="208"/>
      <c r="J96" s="208"/>
      <c r="K96" s="208"/>
      <c r="L96" s="208"/>
      <c r="M96" s="208"/>
      <c r="N96" s="208"/>
      <c r="O96" s="161">
        <f t="shared" si="2"/>
        <v>0</v>
      </c>
    </row>
    <row r="97" spans="1:15" x14ac:dyDescent="0.3">
      <c r="A97" s="120"/>
      <c r="B97" s="124"/>
      <c r="C97" s="123"/>
      <c r="D97" s="123"/>
      <c r="E97" s="208"/>
      <c r="F97" s="208"/>
      <c r="G97" s="208"/>
      <c r="H97" s="208"/>
      <c r="I97" s="208"/>
      <c r="J97" s="208"/>
      <c r="K97" s="208"/>
      <c r="L97" s="208"/>
      <c r="M97" s="208"/>
      <c r="N97" s="208"/>
      <c r="O97" s="161">
        <f t="shared" si="2"/>
        <v>0</v>
      </c>
    </row>
    <row r="98" spans="1:15" x14ac:dyDescent="0.3">
      <c r="A98" s="120"/>
      <c r="B98" s="124"/>
      <c r="C98" s="123"/>
      <c r="D98" s="123"/>
      <c r="E98" s="208"/>
      <c r="F98" s="208"/>
      <c r="G98" s="208"/>
      <c r="H98" s="208"/>
      <c r="I98" s="208"/>
      <c r="J98" s="208"/>
      <c r="K98" s="208"/>
      <c r="L98" s="208"/>
      <c r="M98" s="208"/>
      <c r="N98" s="208"/>
      <c r="O98" s="161">
        <f t="shared" si="2"/>
        <v>0</v>
      </c>
    </row>
    <row r="99" spans="1:15" x14ac:dyDescent="0.3">
      <c r="A99" s="120"/>
      <c r="B99" s="124"/>
      <c r="C99" s="123"/>
      <c r="D99" s="123"/>
      <c r="E99" s="208"/>
      <c r="F99" s="208"/>
      <c r="G99" s="208"/>
      <c r="H99" s="208"/>
      <c r="I99" s="208"/>
      <c r="J99" s="208"/>
      <c r="K99" s="208"/>
      <c r="L99" s="208"/>
      <c r="M99" s="208"/>
      <c r="N99" s="208"/>
      <c r="O99" s="161">
        <f t="shared" si="2"/>
        <v>0</v>
      </c>
    </row>
    <row r="100" spans="1:15" x14ac:dyDescent="0.3">
      <c r="A100" s="120"/>
      <c r="B100" s="124"/>
      <c r="C100" s="123"/>
      <c r="D100" s="123"/>
      <c r="E100" s="208"/>
      <c r="F100" s="208"/>
      <c r="G100" s="208"/>
      <c r="H100" s="208"/>
      <c r="I100" s="208"/>
      <c r="J100" s="208"/>
      <c r="K100" s="208"/>
      <c r="L100" s="208"/>
      <c r="M100" s="208"/>
      <c r="N100" s="208"/>
      <c r="O100" s="161">
        <f t="shared" si="2"/>
        <v>0</v>
      </c>
    </row>
    <row r="101" spans="1:15" x14ac:dyDescent="0.3">
      <c r="A101" s="120"/>
      <c r="B101" s="124"/>
      <c r="C101" s="123"/>
      <c r="D101" s="123"/>
      <c r="E101" s="208"/>
      <c r="F101" s="208"/>
      <c r="G101" s="208"/>
      <c r="H101" s="208"/>
      <c r="I101" s="208"/>
      <c r="J101" s="208"/>
      <c r="K101" s="208"/>
      <c r="L101" s="208"/>
      <c r="M101" s="208"/>
      <c r="N101" s="208"/>
      <c r="O101" s="161">
        <f t="shared" si="2"/>
        <v>0</v>
      </c>
    </row>
    <row r="102" spans="1:15" x14ac:dyDescent="0.3">
      <c r="A102" s="120"/>
      <c r="B102" s="124"/>
      <c r="C102" s="123"/>
      <c r="D102" s="123"/>
      <c r="E102" s="208"/>
      <c r="F102" s="208"/>
      <c r="G102" s="208"/>
      <c r="H102" s="208"/>
      <c r="I102" s="208"/>
      <c r="J102" s="208"/>
      <c r="K102" s="208"/>
      <c r="L102" s="208"/>
      <c r="M102" s="208"/>
      <c r="N102" s="208"/>
      <c r="O102" s="161">
        <f t="shared" si="2"/>
        <v>0</v>
      </c>
    </row>
    <row r="103" spans="1:15" x14ac:dyDescent="0.3">
      <c r="A103" s="120"/>
      <c r="B103" s="124"/>
      <c r="C103" s="123"/>
      <c r="D103" s="123"/>
      <c r="E103" s="208"/>
      <c r="F103" s="208"/>
      <c r="G103" s="208"/>
      <c r="H103" s="208"/>
      <c r="I103" s="208"/>
      <c r="J103" s="208"/>
      <c r="K103" s="208"/>
      <c r="L103" s="208"/>
      <c r="M103" s="208"/>
      <c r="N103" s="208"/>
      <c r="O103" s="161">
        <f t="shared" si="2"/>
        <v>0</v>
      </c>
    </row>
    <row r="104" spans="1:15" x14ac:dyDescent="0.3">
      <c r="A104" s="120"/>
      <c r="B104" s="124"/>
      <c r="C104" s="123"/>
      <c r="D104" s="123"/>
      <c r="E104" s="208"/>
      <c r="F104" s="208"/>
      <c r="G104" s="208"/>
      <c r="H104" s="208"/>
      <c r="I104" s="208"/>
      <c r="J104" s="208"/>
      <c r="K104" s="208"/>
      <c r="L104" s="208"/>
      <c r="M104" s="208"/>
      <c r="N104" s="208"/>
      <c r="O104" s="161">
        <f t="shared" si="2"/>
        <v>0</v>
      </c>
    </row>
    <row r="105" spans="1:15" x14ac:dyDescent="0.3">
      <c r="A105" s="120"/>
      <c r="B105" s="124"/>
      <c r="C105" s="123"/>
      <c r="D105" s="123"/>
      <c r="E105" s="208"/>
      <c r="F105" s="208"/>
      <c r="G105" s="208"/>
      <c r="H105" s="208"/>
      <c r="I105" s="208"/>
      <c r="J105" s="208"/>
      <c r="K105" s="208"/>
      <c r="L105" s="208"/>
      <c r="M105" s="208"/>
      <c r="N105" s="208"/>
      <c r="O105" s="161">
        <f t="shared" si="2"/>
        <v>0</v>
      </c>
    </row>
    <row r="106" spans="1:15" x14ac:dyDescent="0.3">
      <c r="A106" s="120"/>
      <c r="B106" s="124"/>
      <c r="C106" s="123"/>
      <c r="D106" s="123"/>
      <c r="E106" s="208"/>
      <c r="F106" s="208"/>
      <c r="G106" s="208"/>
      <c r="H106" s="208"/>
      <c r="I106" s="208"/>
      <c r="J106" s="208"/>
      <c r="K106" s="208"/>
      <c r="L106" s="208"/>
      <c r="M106" s="208"/>
      <c r="N106" s="208"/>
      <c r="O106" s="161">
        <f t="shared" si="2"/>
        <v>0</v>
      </c>
    </row>
    <row r="107" spans="1:15" x14ac:dyDescent="0.3">
      <c r="A107" s="120"/>
      <c r="B107" s="124"/>
      <c r="C107" s="123"/>
      <c r="D107" s="123"/>
      <c r="E107" s="208"/>
      <c r="F107" s="208"/>
      <c r="G107" s="208"/>
      <c r="H107" s="208"/>
      <c r="I107" s="208"/>
      <c r="J107" s="208"/>
      <c r="K107" s="208"/>
      <c r="L107" s="208"/>
      <c r="M107" s="208"/>
      <c r="N107" s="208"/>
      <c r="O107" s="161">
        <f t="shared" si="2"/>
        <v>0</v>
      </c>
    </row>
    <row r="108" spans="1:15" x14ac:dyDescent="0.3">
      <c r="A108" s="120"/>
      <c r="B108" s="124"/>
      <c r="C108" s="123"/>
      <c r="D108" s="123"/>
      <c r="E108" s="208"/>
      <c r="F108" s="208"/>
      <c r="G108" s="208"/>
      <c r="H108" s="208"/>
      <c r="I108" s="208"/>
      <c r="J108" s="208"/>
      <c r="K108" s="208"/>
      <c r="L108" s="208"/>
      <c r="M108" s="208"/>
      <c r="N108" s="208"/>
      <c r="O108" s="161">
        <f t="shared" si="2"/>
        <v>0</v>
      </c>
    </row>
    <row r="109" spans="1:15" x14ac:dyDescent="0.3">
      <c r="A109" s="120"/>
      <c r="B109" s="124"/>
      <c r="C109" s="123"/>
      <c r="D109" s="123"/>
      <c r="E109" s="208"/>
      <c r="F109" s="208"/>
      <c r="G109" s="208"/>
      <c r="H109" s="208"/>
      <c r="I109" s="208"/>
      <c r="J109" s="208"/>
      <c r="K109" s="208"/>
      <c r="L109" s="208"/>
      <c r="M109" s="208"/>
      <c r="N109" s="208"/>
      <c r="O109" s="161">
        <f t="shared" si="2"/>
        <v>0</v>
      </c>
    </row>
    <row r="110" spans="1:15" x14ac:dyDescent="0.3">
      <c r="A110" s="120"/>
      <c r="B110" s="124"/>
      <c r="C110" s="123"/>
      <c r="D110" s="123"/>
      <c r="E110" s="208"/>
      <c r="F110" s="208"/>
      <c r="G110" s="208"/>
      <c r="H110" s="208"/>
      <c r="I110" s="208"/>
      <c r="J110" s="208"/>
      <c r="K110" s="208"/>
      <c r="L110" s="208"/>
      <c r="M110" s="208"/>
      <c r="N110" s="208"/>
      <c r="O110" s="161">
        <f t="shared" si="2"/>
        <v>0</v>
      </c>
    </row>
    <row r="111" spans="1:15" x14ac:dyDescent="0.3">
      <c r="A111" s="120"/>
      <c r="B111" s="124"/>
      <c r="C111" s="123"/>
      <c r="D111" s="123"/>
      <c r="E111" s="208"/>
      <c r="F111" s="208"/>
      <c r="G111" s="208"/>
      <c r="H111" s="208"/>
      <c r="I111" s="208"/>
      <c r="J111" s="208"/>
      <c r="K111" s="208"/>
      <c r="L111" s="208"/>
      <c r="M111" s="208"/>
      <c r="N111" s="208"/>
      <c r="O111" s="161">
        <f t="shared" si="2"/>
        <v>0</v>
      </c>
    </row>
    <row r="112" spans="1:15" x14ac:dyDescent="0.3">
      <c r="A112" s="120"/>
      <c r="B112" s="124"/>
      <c r="C112" s="123"/>
      <c r="D112" s="123"/>
      <c r="E112" s="208"/>
      <c r="F112" s="208"/>
      <c r="G112" s="208"/>
      <c r="H112" s="208"/>
      <c r="I112" s="208"/>
      <c r="J112" s="208"/>
      <c r="K112" s="208"/>
      <c r="L112" s="208"/>
      <c r="M112" s="208"/>
      <c r="N112" s="208"/>
      <c r="O112" s="161">
        <f t="shared" si="2"/>
        <v>0</v>
      </c>
    </row>
    <row r="113" spans="1:15" x14ac:dyDescent="0.3">
      <c r="A113" s="120"/>
      <c r="B113" s="124"/>
      <c r="C113" s="123"/>
      <c r="D113" s="123"/>
      <c r="E113" s="208"/>
      <c r="F113" s="208"/>
      <c r="G113" s="208"/>
      <c r="H113" s="208"/>
      <c r="I113" s="208"/>
      <c r="J113" s="208"/>
      <c r="K113" s="208"/>
      <c r="L113" s="208"/>
      <c r="M113" s="208"/>
      <c r="N113" s="208"/>
      <c r="O113" s="161">
        <f t="shared" si="2"/>
        <v>0</v>
      </c>
    </row>
    <row r="114" spans="1:15" x14ac:dyDescent="0.3">
      <c r="A114" s="120"/>
      <c r="B114" s="124"/>
      <c r="C114" s="123"/>
      <c r="D114" s="123"/>
      <c r="E114" s="208"/>
      <c r="F114" s="208"/>
      <c r="G114" s="208"/>
      <c r="H114" s="208"/>
      <c r="I114" s="208"/>
      <c r="J114" s="208"/>
      <c r="K114" s="208"/>
      <c r="L114" s="208"/>
      <c r="M114" s="208"/>
      <c r="N114" s="208"/>
      <c r="O114" s="161">
        <f t="shared" si="2"/>
        <v>0</v>
      </c>
    </row>
    <row r="115" spans="1:15" x14ac:dyDescent="0.3">
      <c r="A115" s="120"/>
      <c r="B115" s="124"/>
      <c r="C115" s="123"/>
      <c r="D115" s="123"/>
      <c r="E115" s="208"/>
      <c r="F115" s="208"/>
      <c r="G115" s="208"/>
      <c r="H115" s="208"/>
      <c r="I115" s="208"/>
      <c r="J115" s="208"/>
      <c r="K115" s="208"/>
      <c r="L115" s="208"/>
      <c r="M115" s="208"/>
      <c r="N115" s="208"/>
      <c r="O115" s="161">
        <f t="shared" si="2"/>
        <v>0</v>
      </c>
    </row>
    <row r="116" spans="1:15" x14ac:dyDescent="0.3">
      <c r="A116" s="120"/>
      <c r="B116" s="124"/>
      <c r="C116" s="123"/>
      <c r="D116" s="123"/>
      <c r="E116" s="208"/>
      <c r="F116" s="208"/>
      <c r="G116" s="208"/>
      <c r="H116" s="208"/>
      <c r="I116" s="208"/>
      <c r="J116" s="208"/>
      <c r="K116" s="208"/>
      <c r="L116" s="208"/>
      <c r="M116" s="208"/>
      <c r="N116" s="208"/>
      <c r="O116" s="161">
        <f t="shared" si="2"/>
        <v>0</v>
      </c>
    </row>
    <row r="117" spans="1:15" x14ac:dyDescent="0.3">
      <c r="A117" s="120"/>
      <c r="B117" s="124"/>
      <c r="C117" s="123"/>
      <c r="D117" s="123"/>
      <c r="E117" s="208"/>
      <c r="F117" s="208"/>
      <c r="G117" s="208"/>
      <c r="H117" s="208"/>
      <c r="I117" s="208"/>
      <c r="J117" s="208"/>
      <c r="K117" s="208"/>
      <c r="L117" s="208"/>
      <c r="M117" s="208"/>
      <c r="N117" s="208"/>
      <c r="O117" s="161">
        <f t="shared" si="2"/>
        <v>0</v>
      </c>
    </row>
    <row r="118" spans="1:15" x14ac:dyDescent="0.3">
      <c r="A118" s="120"/>
      <c r="B118" s="124"/>
      <c r="C118" s="123"/>
      <c r="D118" s="123"/>
      <c r="E118" s="208"/>
      <c r="F118" s="208"/>
      <c r="G118" s="208"/>
      <c r="H118" s="208"/>
      <c r="I118" s="208"/>
      <c r="J118" s="208"/>
      <c r="K118" s="208"/>
      <c r="L118" s="208"/>
      <c r="M118" s="208"/>
      <c r="N118" s="208"/>
      <c r="O118" s="161">
        <f t="shared" si="2"/>
        <v>0</v>
      </c>
    </row>
    <row r="119" spans="1:15" x14ac:dyDescent="0.3">
      <c r="A119" s="120"/>
      <c r="B119" s="124"/>
      <c r="C119" s="123"/>
      <c r="D119" s="123"/>
      <c r="E119" s="208"/>
      <c r="F119" s="208"/>
      <c r="G119" s="208"/>
      <c r="H119" s="208"/>
      <c r="I119" s="208"/>
      <c r="J119" s="208"/>
      <c r="K119" s="208"/>
      <c r="L119" s="208"/>
      <c r="M119" s="208"/>
      <c r="N119" s="208"/>
      <c r="O119" s="161">
        <f t="shared" si="2"/>
        <v>0</v>
      </c>
    </row>
    <row r="120" spans="1:15" x14ac:dyDescent="0.3">
      <c r="A120" s="120"/>
      <c r="B120" s="124"/>
      <c r="C120" s="123"/>
      <c r="D120" s="123"/>
      <c r="E120" s="208"/>
      <c r="F120" s="208"/>
      <c r="G120" s="208"/>
      <c r="H120" s="208"/>
      <c r="I120" s="208"/>
      <c r="J120" s="208"/>
      <c r="K120" s="208"/>
      <c r="L120" s="208"/>
      <c r="M120" s="208"/>
      <c r="N120" s="208"/>
      <c r="O120" s="161">
        <f t="shared" si="2"/>
        <v>0</v>
      </c>
    </row>
    <row r="121" spans="1:15" x14ac:dyDescent="0.3">
      <c r="A121" s="120"/>
      <c r="B121" s="124"/>
      <c r="C121" s="123"/>
      <c r="D121" s="123"/>
      <c r="E121" s="208"/>
      <c r="F121" s="208"/>
      <c r="G121" s="208"/>
      <c r="H121" s="208"/>
      <c r="I121" s="208"/>
      <c r="J121" s="208"/>
      <c r="K121" s="208"/>
      <c r="L121" s="208"/>
      <c r="M121" s="208"/>
      <c r="N121" s="208"/>
      <c r="O121" s="161">
        <f t="shared" si="2"/>
        <v>0</v>
      </c>
    </row>
    <row r="122" spans="1:15" x14ac:dyDescent="0.3">
      <c r="A122" s="120"/>
      <c r="B122" s="124"/>
      <c r="C122" s="123"/>
      <c r="D122" s="123"/>
      <c r="E122" s="208"/>
      <c r="F122" s="208"/>
      <c r="G122" s="208"/>
      <c r="H122" s="208"/>
      <c r="I122" s="208"/>
      <c r="J122" s="208"/>
      <c r="K122" s="208"/>
      <c r="L122" s="208"/>
      <c r="M122" s="208"/>
      <c r="N122" s="208"/>
      <c r="O122" s="161">
        <f t="shared" si="2"/>
        <v>0</v>
      </c>
    </row>
    <row r="123" spans="1:15" x14ac:dyDescent="0.3">
      <c r="A123" s="120"/>
      <c r="B123" s="124"/>
      <c r="C123" s="123"/>
      <c r="D123" s="123"/>
      <c r="E123" s="208"/>
      <c r="F123" s="208"/>
      <c r="G123" s="208"/>
      <c r="H123" s="208"/>
      <c r="I123" s="208"/>
      <c r="J123" s="208"/>
      <c r="K123" s="208"/>
      <c r="L123" s="208"/>
      <c r="M123" s="208"/>
      <c r="N123" s="208"/>
      <c r="O123" s="161">
        <f t="shared" si="2"/>
        <v>0</v>
      </c>
    </row>
    <row r="124" spans="1:15" x14ac:dyDescent="0.3">
      <c r="A124" s="120"/>
      <c r="B124" s="124"/>
      <c r="C124" s="123"/>
      <c r="D124" s="123"/>
      <c r="E124" s="208"/>
      <c r="F124" s="208"/>
      <c r="G124" s="208"/>
      <c r="H124" s="208"/>
      <c r="I124" s="208"/>
      <c r="J124" s="208"/>
      <c r="K124" s="208"/>
      <c r="L124" s="208"/>
      <c r="M124" s="208"/>
      <c r="N124" s="208"/>
      <c r="O124" s="161">
        <f t="shared" si="2"/>
        <v>0</v>
      </c>
    </row>
    <row r="125" spans="1:15" x14ac:dyDescent="0.3">
      <c r="A125" s="120"/>
      <c r="B125" s="124"/>
      <c r="C125" s="123"/>
      <c r="D125" s="123"/>
      <c r="E125" s="208"/>
      <c r="F125" s="208"/>
      <c r="G125" s="208"/>
      <c r="H125" s="208"/>
      <c r="I125" s="208"/>
      <c r="J125" s="208"/>
      <c r="K125" s="208"/>
      <c r="L125" s="208"/>
      <c r="M125" s="208"/>
      <c r="N125" s="208"/>
      <c r="O125" s="161">
        <f t="shared" si="2"/>
        <v>0</v>
      </c>
    </row>
    <row r="126" spans="1:15" x14ac:dyDescent="0.3">
      <c r="A126" s="120"/>
      <c r="B126" s="124"/>
      <c r="C126" s="123"/>
      <c r="D126" s="123"/>
      <c r="E126" s="208"/>
      <c r="F126" s="208"/>
      <c r="G126" s="208"/>
      <c r="H126" s="208"/>
      <c r="I126" s="208"/>
      <c r="J126" s="208"/>
      <c r="K126" s="208"/>
      <c r="L126" s="208"/>
      <c r="M126" s="208"/>
      <c r="N126" s="208"/>
      <c r="O126" s="161">
        <f t="shared" si="2"/>
        <v>0</v>
      </c>
    </row>
    <row r="127" spans="1:15" x14ac:dyDescent="0.3">
      <c r="A127" s="120"/>
      <c r="B127" s="124"/>
      <c r="C127" s="123"/>
      <c r="D127" s="123"/>
      <c r="E127" s="208"/>
      <c r="F127" s="208"/>
      <c r="G127" s="208"/>
      <c r="H127" s="208"/>
      <c r="I127" s="208"/>
      <c r="J127" s="208"/>
      <c r="K127" s="208"/>
      <c r="L127" s="208"/>
      <c r="M127" s="208"/>
      <c r="N127" s="208"/>
      <c r="O127" s="161">
        <f t="shared" si="2"/>
        <v>0</v>
      </c>
    </row>
    <row r="128" spans="1:15" x14ac:dyDescent="0.3">
      <c r="A128" s="120"/>
      <c r="B128" s="124"/>
      <c r="C128" s="123"/>
      <c r="D128" s="123"/>
      <c r="E128" s="208"/>
      <c r="F128" s="208"/>
      <c r="G128" s="208"/>
      <c r="H128" s="208"/>
      <c r="I128" s="208"/>
      <c r="J128" s="208"/>
      <c r="K128" s="208"/>
      <c r="L128" s="208"/>
      <c r="M128" s="208"/>
      <c r="N128" s="208"/>
      <c r="O128" s="161">
        <f t="shared" ref="O128:O156" si="3">SUM(E128:N128)</f>
        <v>0</v>
      </c>
    </row>
    <row r="129" spans="1:15" x14ac:dyDescent="0.3">
      <c r="A129" s="120"/>
      <c r="B129" s="124"/>
      <c r="C129" s="123"/>
      <c r="D129" s="123"/>
      <c r="E129" s="208"/>
      <c r="F129" s="208"/>
      <c r="G129" s="208"/>
      <c r="H129" s="208"/>
      <c r="I129" s="208"/>
      <c r="J129" s="208"/>
      <c r="K129" s="208"/>
      <c r="L129" s="208"/>
      <c r="M129" s="208"/>
      <c r="N129" s="208"/>
      <c r="O129" s="161">
        <f t="shared" si="3"/>
        <v>0</v>
      </c>
    </row>
    <row r="130" spans="1:15" x14ac:dyDescent="0.3">
      <c r="A130" s="120"/>
      <c r="B130" s="124"/>
      <c r="C130" s="123"/>
      <c r="D130" s="123"/>
      <c r="E130" s="208"/>
      <c r="F130" s="208"/>
      <c r="G130" s="208"/>
      <c r="H130" s="208"/>
      <c r="I130" s="208"/>
      <c r="J130" s="208"/>
      <c r="K130" s="208"/>
      <c r="L130" s="208"/>
      <c r="M130" s="208"/>
      <c r="N130" s="208"/>
      <c r="O130" s="161">
        <f t="shared" si="3"/>
        <v>0</v>
      </c>
    </row>
    <row r="131" spans="1:15" x14ac:dyDescent="0.3">
      <c r="A131" s="120"/>
      <c r="B131" s="124"/>
      <c r="C131" s="123"/>
      <c r="D131" s="123"/>
      <c r="E131" s="208"/>
      <c r="F131" s="208"/>
      <c r="G131" s="208"/>
      <c r="H131" s="208"/>
      <c r="I131" s="208"/>
      <c r="J131" s="208"/>
      <c r="K131" s="208"/>
      <c r="L131" s="208"/>
      <c r="M131" s="208"/>
      <c r="N131" s="208"/>
      <c r="O131" s="161">
        <f t="shared" si="3"/>
        <v>0</v>
      </c>
    </row>
    <row r="132" spans="1:15" x14ac:dyDescent="0.3">
      <c r="A132" s="120"/>
      <c r="B132" s="124"/>
      <c r="C132" s="123"/>
      <c r="D132" s="123"/>
      <c r="E132" s="208"/>
      <c r="F132" s="208"/>
      <c r="G132" s="208"/>
      <c r="H132" s="208"/>
      <c r="I132" s="208"/>
      <c r="J132" s="208"/>
      <c r="K132" s="208"/>
      <c r="L132" s="208"/>
      <c r="M132" s="208"/>
      <c r="N132" s="208"/>
      <c r="O132" s="161">
        <f t="shared" si="3"/>
        <v>0</v>
      </c>
    </row>
    <row r="133" spans="1:15" x14ac:dyDescent="0.3">
      <c r="A133" s="120"/>
      <c r="B133" s="124"/>
      <c r="C133" s="123"/>
      <c r="D133" s="123"/>
      <c r="E133" s="208"/>
      <c r="F133" s="208"/>
      <c r="G133" s="208"/>
      <c r="H133" s="208"/>
      <c r="I133" s="208"/>
      <c r="J133" s="208"/>
      <c r="K133" s="208"/>
      <c r="L133" s="208"/>
      <c r="M133" s="208"/>
      <c r="N133" s="208"/>
      <c r="O133" s="161">
        <f t="shared" si="3"/>
        <v>0</v>
      </c>
    </row>
    <row r="134" spans="1:15" x14ac:dyDescent="0.3">
      <c r="A134" s="120"/>
      <c r="B134" s="124"/>
      <c r="C134" s="123"/>
      <c r="D134" s="123"/>
      <c r="E134" s="208"/>
      <c r="F134" s="208"/>
      <c r="G134" s="208"/>
      <c r="H134" s="208"/>
      <c r="I134" s="208"/>
      <c r="J134" s="208"/>
      <c r="K134" s="208"/>
      <c r="L134" s="208"/>
      <c r="M134" s="208"/>
      <c r="N134" s="208"/>
      <c r="O134" s="161">
        <f t="shared" si="3"/>
        <v>0</v>
      </c>
    </row>
    <row r="135" spans="1:15" x14ac:dyDescent="0.3">
      <c r="A135" s="120"/>
      <c r="B135" s="124"/>
      <c r="C135" s="123"/>
      <c r="D135" s="123"/>
      <c r="E135" s="208"/>
      <c r="F135" s="208"/>
      <c r="G135" s="208"/>
      <c r="H135" s="208"/>
      <c r="I135" s="208"/>
      <c r="J135" s="208"/>
      <c r="K135" s="208"/>
      <c r="L135" s="208"/>
      <c r="M135" s="208"/>
      <c r="N135" s="208"/>
      <c r="O135" s="161">
        <f t="shared" si="3"/>
        <v>0</v>
      </c>
    </row>
    <row r="136" spans="1:15" x14ac:dyDescent="0.3">
      <c r="A136" s="120"/>
      <c r="B136" s="124"/>
      <c r="C136" s="123"/>
      <c r="D136" s="123"/>
      <c r="E136" s="208"/>
      <c r="F136" s="208"/>
      <c r="G136" s="208"/>
      <c r="H136" s="208"/>
      <c r="I136" s="208"/>
      <c r="J136" s="208"/>
      <c r="K136" s="208"/>
      <c r="L136" s="208"/>
      <c r="M136" s="208"/>
      <c r="N136" s="208"/>
      <c r="O136" s="161">
        <f t="shared" si="3"/>
        <v>0</v>
      </c>
    </row>
    <row r="137" spans="1:15" x14ac:dyDescent="0.3">
      <c r="A137" s="120"/>
      <c r="B137" s="124"/>
      <c r="C137" s="123"/>
      <c r="D137" s="123"/>
      <c r="E137" s="208"/>
      <c r="F137" s="208"/>
      <c r="G137" s="208"/>
      <c r="H137" s="208"/>
      <c r="I137" s="208"/>
      <c r="J137" s="208"/>
      <c r="K137" s="208"/>
      <c r="L137" s="208"/>
      <c r="M137" s="208"/>
      <c r="N137" s="208"/>
      <c r="O137" s="161">
        <f t="shared" si="3"/>
        <v>0</v>
      </c>
    </row>
    <row r="138" spans="1:15" x14ac:dyDescent="0.3">
      <c r="A138" s="120"/>
      <c r="B138" s="124"/>
      <c r="C138" s="123"/>
      <c r="D138" s="123"/>
      <c r="E138" s="208"/>
      <c r="F138" s="208"/>
      <c r="G138" s="208"/>
      <c r="H138" s="208"/>
      <c r="I138" s="208"/>
      <c r="J138" s="208"/>
      <c r="K138" s="208"/>
      <c r="L138" s="208"/>
      <c r="M138" s="208"/>
      <c r="N138" s="208"/>
      <c r="O138" s="161">
        <f t="shared" si="3"/>
        <v>0</v>
      </c>
    </row>
    <row r="139" spans="1:15" x14ac:dyDescent="0.3">
      <c r="A139" s="120"/>
      <c r="B139" s="124"/>
      <c r="C139" s="123"/>
      <c r="D139" s="123"/>
      <c r="E139" s="208"/>
      <c r="F139" s="208"/>
      <c r="G139" s="208"/>
      <c r="H139" s="208"/>
      <c r="I139" s="208"/>
      <c r="J139" s="208"/>
      <c r="K139" s="208"/>
      <c r="L139" s="208"/>
      <c r="M139" s="208"/>
      <c r="N139" s="208"/>
      <c r="O139" s="161">
        <f t="shared" si="3"/>
        <v>0</v>
      </c>
    </row>
    <row r="140" spans="1:15" x14ac:dyDescent="0.3">
      <c r="A140" s="120"/>
      <c r="B140" s="124"/>
      <c r="C140" s="123"/>
      <c r="D140" s="123"/>
      <c r="E140" s="208"/>
      <c r="F140" s="208"/>
      <c r="G140" s="208"/>
      <c r="H140" s="208"/>
      <c r="I140" s="208"/>
      <c r="J140" s="208"/>
      <c r="K140" s="208"/>
      <c r="L140" s="208"/>
      <c r="M140" s="208"/>
      <c r="N140" s="208"/>
      <c r="O140" s="161">
        <f t="shared" si="3"/>
        <v>0</v>
      </c>
    </row>
    <row r="141" spans="1:15" x14ac:dyDescent="0.3">
      <c r="A141" s="120"/>
      <c r="B141" s="124"/>
      <c r="C141" s="123"/>
      <c r="D141" s="123"/>
      <c r="E141" s="208"/>
      <c r="F141" s="208"/>
      <c r="G141" s="208"/>
      <c r="H141" s="208"/>
      <c r="I141" s="208"/>
      <c r="J141" s="208"/>
      <c r="K141" s="208"/>
      <c r="L141" s="208"/>
      <c r="M141" s="208"/>
      <c r="N141" s="208"/>
      <c r="O141" s="161">
        <f t="shared" si="3"/>
        <v>0</v>
      </c>
    </row>
    <row r="142" spans="1:15" x14ac:dyDescent="0.3">
      <c r="A142" s="120"/>
      <c r="B142" s="124"/>
      <c r="C142" s="123"/>
      <c r="D142" s="123"/>
      <c r="E142" s="208"/>
      <c r="F142" s="208"/>
      <c r="G142" s="208"/>
      <c r="H142" s="208"/>
      <c r="I142" s="208"/>
      <c r="J142" s="208"/>
      <c r="K142" s="208"/>
      <c r="L142" s="208"/>
      <c r="M142" s="208"/>
      <c r="N142" s="208"/>
      <c r="O142" s="161">
        <f t="shared" si="3"/>
        <v>0</v>
      </c>
    </row>
    <row r="143" spans="1:15" x14ac:dyDescent="0.3">
      <c r="A143" s="120"/>
      <c r="B143" s="124"/>
      <c r="C143" s="123"/>
      <c r="D143" s="123"/>
      <c r="E143" s="208"/>
      <c r="F143" s="208"/>
      <c r="G143" s="208"/>
      <c r="H143" s="208"/>
      <c r="I143" s="208"/>
      <c r="J143" s="208"/>
      <c r="K143" s="208"/>
      <c r="L143" s="208"/>
      <c r="M143" s="208"/>
      <c r="N143" s="208"/>
      <c r="O143" s="161">
        <f t="shared" si="3"/>
        <v>0</v>
      </c>
    </row>
    <row r="144" spans="1:15" x14ac:dyDescent="0.3">
      <c r="A144" s="120"/>
      <c r="B144" s="124"/>
      <c r="C144" s="123"/>
      <c r="D144" s="123"/>
      <c r="E144" s="208"/>
      <c r="F144" s="208"/>
      <c r="G144" s="208"/>
      <c r="H144" s="208"/>
      <c r="I144" s="208"/>
      <c r="J144" s="208"/>
      <c r="K144" s="208"/>
      <c r="L144" s="208"/>
      <c r="M144" s="208"/>
      <c r="N144" s="208"/>
      <c r="O144" s="161">
        <f t="shared" si="3"/>
        <v>0</v>
      </c>
    </row>
    <row r="145" spans="1:15" x14ac:dyDescent="0.3">
      <c r="A145" s="120"/>
      <c r="B145" s="124"/>
      <c r="C145" s="123"/>
      <c r="D145" s="123"/>
      <c r="E145" s="208"/>
      <c r="F145" s="208"/>
      <c r="G145" s="208"/>
      <c r="H145" s="208"/>
      <c r="I145" s="208"/>
      <c r="J145" s="208"/>
      <c r="K145" s="208"/>
      <c r="L145" s="208"/>
      <c r="M145" s="208"/>
      <c r="N145" s="208"/>
      <c r="O145" s="161">
        <f t="shared" si="3"/>
        <v>0</v>
      </c>
    </row>
    <row r="146" spans="1:15" x14ac:dyDescent="0.3">
      <c r="A146" s="120"/>
      <c r="B146" s="124"/>
      <c r="C146" s="123"/>
      <c r="D146" s="123"/>
      <c r="E146" s="208"/>
      <c r="F146" s="208"/>
      <c r="G146" s="208"/>
      <c r="H146" s="208"/>
      <c r="I146" s="208"/>
      <c r="J146" s="208"/>
      <c r="K146" s="208"/>
      <c r="L146" s="208"/>
      <c r="M146" s="208"/>
      <c r="N146" s="208"/>
      <c r="O146" s="161">
        <f t="shared" si="3"/>
        <v>0</v>
      </c>
    </row>
    <row r="147" spans="1:15" x14ac:dyDescent="0.3">
      <c r="A147" s="120"/>
      <c r="B147" s="124"/>
      <c r="C147" s="123"/>
      <c r="D147" s="123"/>
      <c r="E147" s="208"/>
      <c r="F147" s="208"/>
      <c r="G147" s="208"/>
      <c r="H147" s="208"/>
      <c r="I147" s="208"/>
      <c r="J147" s="208"/>
      <c r="K147" s="208"/>
      <c r="L147" s="208"/>
      <c r="M147" s="208"/>
      <c r="N147" s="208"/>
      <c r="O147" s="161">
        <f t="shared" si="3"/>
        <v>0</v>
      </c>
    </row>
    <row r="148" spans="1:15" x14ac:dyDescent="0.3">
      <c r="A148" s="120"/>
      <c r="B148" s="124"/>
      <c r="C148" s="123"/>
      <c r="D148" s="123"/>
      <c r="E148" s="208"/>
      <c r="F148" s="208"/>
      <c r="G148" s="208"/>
      <c r="H148" s="208"/>
      <c r="I148" s="208"/>
      <c r="J148" s="208"/>
      <c r="K148" s="208"/>
      <c r="L148" s="208"/>
      <c r="M148" s="208"/>
      <c r="N148" s="208"/>
      <c r="O148" s="161">
        <f t="shared" si="3"/>
        <v>0</v>
      </c>
    </row>
    <row r="149" spans="1:15" x14ac:dyDescent="0.3">
      <c r="A149" s="120"/>
      <c r="B149" s="124"/>
      <c r="C149" s="123"/>
      <c r="D149" s="123"/>
      <c r="E149" s="208"/>
      <c r="F149" s="208"/>
      <c r="G149" s="208"/>
      <c r="H149" s="208"/>
      <c r="I149" s="208"/>
      <c r="J149" s="208"/>
      <c r="K149" s="208"/>
      <c r="L149" s="208"/>
      <c r="M149" s="208"/>
      <c r="N149" s="208"/>
      <c r="O149" s="161">
        <f t="shared" si="3"/>
        <v>0</v>
      </c>
    </row>
    <row r="150" spans="1:15" x14ac:dyDescent="0.3">
      <c r="A150" s="120"/>
      <c r="B150" s="124"/>
      <c r="C150" s="123"/>
      <c r="D150" s="123"/>
      <c r="E150" s="208"/>
      <c r="F150" s="208"/>
      <c r="G150" s="208"/>
      <c r="H150" s="208"/>
      <c r="I150" s="208"/>
      <c r="J150" s="208"/>
      <c r="K150" s="208"/>
      <c r="L150" s="208"/>
      <c r="M150" s="208"/>
      <c r="N150" s="208"/>
      <c r="O150" s="161">
        <f t="shared" si="3"/>
        <v>0</v>
      </c>
    </row>
    <row r="151" spans="1:15" x14ac:dyDescent="0.3">
      <c r="A151" s="120"/>
      <c r="B151" s="124"/>
      <c r="C151" s="123"/>
      <c r="D151" s="123"/>
      <c r="E151" s="208"/>
      <c r="F151" s="208"/>
      <c r="G151" s="208"/>
      <c r="H151" s="208"/>
      <c r="I151" s="208"/>
      <c r="J151" s="208"/>
      <c r="K151" s="208"/>
      <c r="L151" s="208"/>
      <c r="M151" s="208"/>
      <c r="N151" s="208"/>
      <c r="O151" s="161">
        <f t="shared" si="3"/>
        <v>0</v>
      </c>
    </row>
    <row r="152" spans="1:15" x14ac:dyDescent="0.3">
      <c r="A152" s="120"/>
      <c r="B152" s="124"/>
      <c r="C152" s="123"/>
      <c r="D152" s="123"/>
      <c r="E152" s="208"/>
      <c r="F152" s="208"/>
      <c r="G152" s="208"/>
      <c r="H152" s="208"/>
      <c r="I152" s="208"/>
      <c r="J152" s="208"/>
      <c r="K152" s="208"/>
      <c r="L152" s="208"/>
      <c r="M152" s="208"/>
      <c r="N152" s="208"/>
      <c r="O152" s="161">
        <f t="shared" si="3"/>
        <v>0</v>
      </c>
    </row>
    <row r="153" spans="1:15" x14ac:dyDescent="0.3">
      <c r="A153" s="120"/>
      <c r="B153" s="124"/>
      <c r="C153" s="123"/>
      <c r="D153" s="123"/>
      <c r="E153" s="208"/>
      <c r="F153" s="208"/>
      <c r="G153" s="208"/>
      <c r="H153" s="208"/>
      <c r="I153" s="208"/>
      <c r="J153" s="208"/>
      <c r="K153" s="208"/>
      <c r="L153" s="208"/>
      <c r="M153" s="208"/>
      <c r="N153" s="208"/>
      <c r="O153" s="161">
        <f t="shared" si="3"/>
        <v>0</v>
      </c>
    </row>
    <row r="154" spans="1:15" x14ac:dyDescent="0.3">
      <c r="A154" s="120"/>
      <c r="B154" s="124"/>
      <c r="C154" s="123"/>
      <c r="D154" s="123"/>
      <c r="E154" s="208"/>
      <c r="F154" s="208"/>
      <c r="G154" s="208"/>
      <c r="H154" s="208"/>
      <c r="I154" s="208"/>
      <c r="J154" s="208"/>
      <c r="K154" s="208"/>
      <c r="L154" s="208"/>
      <c r="M154" s="208"/>
      <c r="N154" s="208"/>
      <c r="O154" s="161">
        <f t="shared" si="3"/>
        <v>0</v>
      </c>
    </row>
    <row r="155" spans="1:15" x14ac:dyDescent="0.3">
      <c r="A155" s="120"/>
      <c r="B155" s="124"/>
      <c r="C155" s="123"/>
      <c r="D155" s="123"/>
      <c r="E155" s="208"/>
      <c r="F155" s="208"/>
      <c r="G155" s="208"/>
      <c r="H155" s="208"/>
      <c r="I155" s="208"/>
      <c r="J155" s="208"/>
      <c r="K155" s="208"/>
      <c r="L155" s="208"/>
      <c r="M155" s="208"/>
      <c r="N155" s="208"/>
      <c r="O155" s="161">
        <f t="shared" si="3"/>
        <v>0</v>
      </c>
    </row>
    <row r="156" spans="1:15" x14ac:dyDescent="0.3">
      <c r="A156" s="120"/>
      <c r="B156" s="124"/>
      <c r="C156" s="123"/>
      <c r="D156" s="123"/>
      <c r="E156" s="208"/>
      <c r="F156" s="208"/>
      <c r="G156" s="208"/>
      <c r="H156" s="208"/>
      <c r="I156" s="208"/>
      <c r="J156" s="208"/>
      <c r="K156" s="208"/>
      <c r="L156" s="208"/>
      <c r="M156" s="208"/>
      <c r="N156" s="208"/>
      <c r="O156" s="161">
        <f t="shared" si="3"/>
        <v>0</v>
      </c>
    </row>
    <row r="157" spans="1:15" x14ac:dyDescent="0.3">
      <c r="O157" s="162">
        <f>SUM(O8:O156)</f>
        <v>0</v>
      </c>
    </row>
  </sheetData>
  <mergeCells count="21">
    <mergeCell ref="A29:A41"/>
    <mergeCell ref="C29:C30"/>
    <mergeCell ref="B32:B34"/>
    <mergeCell ref="C32:C34"/>
    <mergeCell ref="B35:B36"/>
    <mergeCell ref="C35:C36"/>
    <mergeCell ref="B37:B39"/>
    <mergeCell ref="C37:C39"/>
    <mergeCell ref="C40:C41"/>
    <mergeCell ref="B40:B41"/>
    <mergeCell ref="A8:A28"/>
    <mergeCell ref="B8:B20"/>
    <mergeCell ref="C8:C9"/>
    <mergeCell ref="C10:C13"/>
    <mergeCell ref="C14:C17"/>
    <mergeCell ref="C18:C20"/>
    <mergeCell ref="B21:B24"/>
    <mergeCell ref="C21:C22"/>
    <mergeCell ref="C23:C24"/>
    <mergeCell ref="B25:B27"/>
    <mergeCell ref="C25:C27"/>
  </mergeCells>
  <pageMargins left="0.7" right="0.7" top="0.75" bottom="0.75" header="0.3" footer="0.3"/>
  <pageSetup paperSize="9" orientation="portrait" verticalDpi="0" r:id="rId1"/>
  <drawing r:id="rId2"/>
  <legacyDrawing r:id="rId3"/>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00B050"/>
  </sheetPr>
  <dimension ref="A1:R157"/>
  <sheetViews>
    <sheetView zoomScaleNormal="100" workbookViewId="0"/>
  </sheetViews>
  <sheetFormatPr defaultColWidth="9.1796875" defaultRowHeight="14" x14ac:dyDescent="0.3"/>
  <cols>
    <col min="1" max="1" width="23.7265625" style="101" customWidth="1"/>
    <col min="2" max="2" width="25.54296875" style="115" customWidth="1"/>
    <col min="3" max="3" width="28.81640625" style="116" customWidth="1"/>
    <col min="4" max="4" width="53.81640625" style="116" customWidth="1"/>
    <col min="5" max="14" width="16.7265625" style="209" customWidth="1"/>
    <col min="15" max="15" width="20.453125" style="101" customWidth="1"/>
    <col min="16" max="17" width="9.1796875" style="101"/>
    <col min="18" max="18" width="16.453125" style="101" bestFit="1" customWidth="1"/>
    <col min="19" max="16384" width="9.1796875" style="101"/>
  </cols>
  <sheetData>
    <row r="1" spans="1:15" s="98" customFormat="1" ht="18" x14ac:dyDescent="0.4">
      <c r="A1" s="98" t="s">
        <v>350</v>
      </c>
    </row>
    <row r="2" spans="1:15" s="99" customFormat="1" ht="3.65" customHeight="1" x14ac:dyDescent="0.4">
      <c r="A2" s="22"/>
      <c r="B2" s="22"/>
      <c r="C2" s="22"/>
      <c r="D2" s="23"/>
      <c r="E2" s="24"/>
      <c r="F2" s="24"/>
      <c r="G2" s="24"/>
      <c r="H2" s="24"/>
      <c r="I2" s="24"/>
      <c r="J2" s="24"/>
    </row>
    <row r="3" spans="1:15" x14ac:dyDescent="0.3">
      <c r="A3" s="100"/>
      <c r="B3" s="100"/>
      <c r="C3" s="100"/>
      <c r="D3" s="100"/>
      <c r="E3" s="100"/>
      <c r="F3" s="100"/>
      <c r="G3" s="100"/>
      <c r="H3" s="100"/>
      <c r="I3" s="100"/>
      <c r="J3" s="100"/>
      <c r="K3" s="101"/>
      <c r="L3" s="101"/>
      <c r="M3" s="101"/>
      <c r="N3" s="101"/>
    </row>
    <row r="4" spans="1:15" x14ac:dyDescent="0.3">
      <c r="A4" s="7"/>
      <c r="B4" s="100"/>
      <c r="C4" s="100"/>
      <c r="D4" s="100"/>
      <c r="E4" s="101" t="s">
        <v>102</v>
      </c>
      <c r="F4" s="100"/>
      <c r="G4" s="100"/>
      <c r="H4" s="100"/>
      <c r="I4" s="100"/>
      <c r="J4" s="100"/>
      <c r="K4" s="101"/>
      <c r="L4" s="101"/>
      <c r="M4" s="101"/>
      <c r="N4" s="101"/>
    </row>
    <row r="5" spans="1:15" x14ac:dyDescent="0.3">
      <c r="A5" s="7" t="s">
        <v>174</v>
      </c>
      <c r="B5" s="100">
        <v>3</v>
      </c>
      <c r="C5" s="100"/>
      <c r="D5" s="100"/>
      <c r="E5" s="100"/>
      <c r="F5" s="100"/>
      <c r="G5" s="100"/>
      <c r="H5" s="100"/>
      <c r="I5" s="100"/>
      <c r="J5" s="100"/>
      <c r="K5" s="101"/>
      <c r="L5" s="101"/>
      <c r="M5" s="101"/>
      <c r="N5" s="101"/>
    </row>
    <row r="6" spans="1:15" ht="14.5" thickBot="1" x14ac:dyDescent="0.35">
      <c r="E6" s="101" t="s">
        <v>80</v>
      </c>
      <c r="F6" s="101"/>
      <c r="G6" s="101"/>
      <c r="H6" s="101"/>
      <c r="I6" s="101"/>
      <c r="J6" s="101"/>
      <c r="K6" s="101"/>
      <c r="L6" s="101"/>
      <c r="M6" s="101"/>
      <c r="N6" s="101"/>
    </row>
    <row r="7" spans="1:15" ht="14.5" thickTop="1" x14ac:dyDescent="0.3">
      <c r="A7" s="117" t="s">
        <v>188</v>
      </c>
      <c r="B7" s="117" t="s">
        <v>77</v>
      </c>
      <c r="C7" s="117" t="s">
        <v>78</v>
      </c>
      <c r="D7" s="117" t="s">
        <v>79</v>
      </c>
      <c r="E7" s="118">
        <f>'3.3 Muutoksen ja uudet kust.'!B5</f>
        <v>2018</v>
      </c>
      <c r="F7" s="118">
        <f>E7+1</f>
        <v>2019</v>
      </c>
      <c r="G7" s="118">
        <f t="shared" ref="G7:N7" si="0">F7+1</f>
        <v>2020</v>
      </c>
      <c r="H7" s="118">
        <f t="shared" si="0"/>
        <v>2021</v>
      </c>
      <c r="I7" s="118">
        <f t="shared" si="0"/>
        <v>2022</v>
      </c>
      <c r="J7" s="118">
        <f t="shared" si="0"/>
        <v>2023</v>
      </c>
      <c r="K7" s="118">
        <f t="shared" si="0"/>
        <v>2024</v>
      </c>
      <c r="L7" s="118">
        <f t="shared" si="0"/>
        <v>2025</v>
      </c>
      <c r="M7" s="118">
        <f t="shared" si="0"/>
        <v>2026</v>
      </c>
      <c r="N7" s="118">
        <f t="shared" si="0"/>
        <v>2027</v>
      </c>
      <c r="O7" s="118" t="s">
        <v>2</v>
      </c>
    </row>
    <row r="8" spans="1:15" ht="152.25" customHeight="1" x14ac:dyDescent="0.3">
      <c r="A8" s="263" t="s">
        <v>256</v>
      </c>
      <c r="B8" s="273" t="s">
        <v>73</v>
      </c>
      <c r="C8" s="275" t="s">
        <v>110</v>
      </c>
      <c r="D8" s="119" t="s">
        <v>113</v>
      </c>
      <c r="E8" s="208"/>
      <c r="F8" s="208"/>
      <c r="G8" s="208"/>
      <c r="H8" s="208"/>
      <c r="I8" s="208"/>
      <c r="J8" s="208"/>
      <c r="K8" s="208"/>
      <c r="L8" s="208"/>
      <c r="M8" s="208"/>
      <c r="N8" s="208"/>
      <c r="O8" s="161">
        <f>SUM(E8:N8)</f>
        <v>0</v>
      </c>
    </row>
    <row r="9" spans="1:15" ht="78.75" customHeight="1" x14ac:dyDescent="0.3">
      <c r="A9" s="264"/>
      <c r="B9" s="277"/>
      <c r="C9" s="275"/>
      <c r="D9" s="119" t="s">
        <v>114</v>
      </c>
      <c r="E9" s="208"/>
      <c r="F9" s="208"/>
      <c r="G9" s="208"/>
      <c r="H9" s="208"/>
      <c r="I9" s="208"/>
      <c r="J9" s="208"/>
      <c r="K9" s="208"/>
      <c r="L9" s="208"/>
      <c r="M9" s="208"/>
      <c r="N9" s="208"/>
      <c r="O9" s="161">
        <f t="shared" ref="O9:O63" si="1">SUM(E9:N9)</f>
        <v>0</v>
      </c>
    </row>
    <row r="10" spans="1:15" ht="117" customHeight="1" x14ac:dyDescent="0.3">
      <c r="A10" s="264"/>
      <c r="B10" s="277"/>
      <c r="C10" s="276" t="s">
        <v>111</v>
      </c>
      <c r="D10" s="121" t="s">
        <v>115</v>
      </c>
      <c r="E10" s="208"/>
      <c r="F10" s="208"/>
      <c r="G10" s="208"/>
      <c r="H10" s="208"/>
      <c r="I10" s="208"/>
      <c r="J10" s="208"/>
      <c r="K10" s="208"/>
      <c r="L10" s="208"/>
      <c r="M10" s="208"/>
      <c r="N10" s="208"/>
      <c r="O10" s="161">
        <f t="shared" si="1"/>
        <v>0</v>
      </c>
    </row>
    <row r="11" spans="1:15" ht="175.5" customHeight="1" x14ac:dyDescent="0.3">
      <c r="A11" s="264"/>
      <c r="B11" s="277"/>
      <c r="C11" s="276"/>
      <c r="D11" s="122" t="s">
        <v>116</v>
      </c>
      <c r="E11" s="208"/>
      <c r="F11" s="208"/>
      <c r="G11" s="208"/>
      <c r="H11" s="208"/>
      <c r="I11" s="208"/>
      <c r="J11" s="208"/>
      <c r="K11" s="208"/>
      <c r="L11" s="208"/>
      <c r="M11" s="208"/>
      <c r="N11" s="208"/>
      <c r="O11" s="161">
        <f t="shared" si="1"/>
        <v>0</v>
      </c>
    </row>
    <row r="12" spans="1:15" ht="87.75" customHeight="1" x14ac:dyDescent="0.3">
      <c r="A12" s="264"/>
      <c r="B12" s="277"/>
      <c r="C12" s="276"/>
      <c r="D12" s="122" t="s">
        <v>152</v>
      </c>
      <c r="E12" s="208"/>
      <c r="F12" s="208"/>
      <c r="G12" s="208"/>
      <c r="H12" s="208"/>
      <c r="I12" s="208"/>
      <c r="J12" s="208"/>
      <c r="K12" s="208"/>
      <c r="L12" s="208"/>
      <c r="M12" s="208"/>
      <c r="N12" s="208"/>
      <c r="O12" s="161">
        <f t="shared" si="1"/>
        <v>0</v>
      </c>
    </row>
    <row r="13" spans="1:15" ht="53.25" customHeight="1" x14ac:dyDescent="0.3">
      <c r="A13" s="264"/>
      <c r="B13" s="277"/>
      <c r="C13" s="276"/>
      <c r="D13" s="121" t="s">
        <v>189</v>
      </c>
      <c r="E13" s="208"/>
      <c r="F13" s="208"/>
      <c r="G13" s="208"/>
      <c r="H13" s="208"/>
      <c r="I13" s="208"/>
      <c r="J13" s="208"/>
      <c r="K13" s="208"/>
      <c r="L13" s="208"/>
      <c r="M13" s="208"/>
      <c r="N13" s="208"/>
      <c r="O13" s="161">
        <f t="shared" si="1"/>
        <v>0</v>
      </c>
    </row>
    <row r="14" spans="1:15" ht="80.5" x14ac:dyDescent="0.3">
      <c r="A14" s="264"/>
      <c r="B14" s="277"/>
      <c r="C14" s="278" t="s">
        <v>58</v>
      </c>
      <c r="D14" s="119" t="s">
        <v>117</v>
      </c>
      <c r="E14" s="208"/>
      <c r="F14" s="208"/>
      <c r="G14" s="208"/>
      <c r="H14" s="208"/>
      <c r="I14" s="208"/>
      <c r="J14" s="208"/>
      <c r="K14" s="208"/>
      <c r="L14" s="208"/>
      <c r="M14" s="208"/>
      <c r="N14" s="208"/>
      <c r="O14" s="161">
        <f t="shared" si="1"/>
        <v>0</v>
      </c>
    </row>
    <row r="15" spans="1:15" ht="63.75" customHeight="1" x14ac:dyDescent="0.3">
      <c r="A15" s="264"/>
      <c r="B15" s="277"/>
      <c r="C15" s="275"/>
      <c r="D15" s="119" t="s">
        <v>193</v>
      </c>
      <c r="E15" s="208"/>
      <c r="F15" s="208"/>
      <c r="G15" s="208"/>
      <c r="H15" s="208"/>
      <c r="I15" s="208"/>
      <c r="J15" s="208"/>
      <c r="K15" s="208"/>
      <c r="L15" s="208"/>
      <c r="M15" s="208"/>
      <c r="N15" s="208"/>
      <c r="O15" s="161">
        <f t="shared" si="1"/>
        <v>0</v>
      </c>
    </row>
    <row r="16" spans="1:15" ht="137.25" customHeight="1" x14ac:dyDescent="0.3">
      <c r="A16" s="264"/>
      <c r="B16" s="277"/>
      <c r="C16" s="275"/>
      <c r="D16" s="119" t="s">
        <v>192</v>
      </c>
      <c r="E16" s="208"/>
      <c r="F16" s="208"/>
      <c r="G16" s="208"/>
      <c r="H16" s="208"/>
      <c r="I16" s="208"/>
      <c r="J16" s="208"/>
      <c r="K16" s="208"/>
      <c r="L16" s="208"/>
      <c r="M16" s="208"/>
      <c r="N16" s="208"/>
      <c r="O16" s="161">
        <f t="shared" si="1"/>
        <v>0</v>
      </c>
    </row>
    <row r="17" spans="1:15" ht="105.75" customHeight="1" x14ac:dyDescent="0.3">
      <c r="A17" s="264"/>
      <c r="B17" s="277"/>
      <c r="C17" s="275"/>
      <c r="D17" s="119" t="s">
        <v>194</v>
      </c>
      <c r="E17" s="208"/>
      <c r="F17" s="208"/>
      <c r="G17" s="208"/>
      <c r="H17" s="208"/>
      <c r="I17" s="208"/>
      <c r="J17" s="208"/>
      <c r="K17" s="208"/>
      <c r="L17" s="208"/>
      <c r="M17" s="208"/>
      <c r="N17" s="208"/>
      <c r="O17" s="161">
        <f t="shared" si="1"/>
        <v>0</v>
      </c>
    </row>
    <row r="18" spans="1:15" ht="43.5" customHeight="1" x14ac:dyDescent="0.3">
      <c r="A18" s="264"/>
      <c r="B18" s="277"/>
      <c r="C18" s="279" t="s">
        <v>258</v>
      </c>
      <c r="D18" s="121" t="s">
        <v>118</v>
      </c>
      <c r="E18" s="208"/>
      <c r="F18" s="208"/>
      <c r="G18" s="208"/>
      <c r="H18" s="208"/>
      <c r="I18" s="208"/>
      <c r="J18" s="208"/>
      <c r="K18" s="208"/>
      <c r="L18" s="208"/>
      <c r="M18" s="208"/>
      <c r="N18" s="208"/>
      <c r="O18" s="161">
        <f t="shared" si="1"/>
        <v>0</v>
      </c>
    </row>
    <row r="19" spans="1:15" ht="80.25" customHeight="1" x14ac:dyDescent="0.3">
      <c r="A19" s="264"/>
      <c r="B19" s="277"/>
      <c r="C19" s="276"/>
      <c r="D19" s="121" t="s">
        <v>119</v>
      </c>
      <c r="E19" s="208"/>
      <c r="F19" s="208"/>
      <c r="G19" s="208"/>
      <c r="H19" s="208"/>
      <c r="I19" s="208"/>
      <c r="J19" s="208"/>
      <c r="K19" s="208"/>
      <c r="L19" s="208"/>
      <c r="M19" s="208"/>
      <c r="N19" s="208"/>
      <c r="O19" s="161">
        <f t="shared" si="1"/>
        <v>0</v>
      </c>
    </row>
    <row r="20" spans="1:15" ht="68.25" customHeight="1" x14ac:dyDescent="0.3">
      <c r="A20" s="264"/>
      <c r="B20" s="277"/>
      <c r="C20" s="276"/>
      <c r="D20" s="121" t="s">
        <v>120</v>
      </c>
      <c r="E20" s="208"/>
      <c r="F20" s="208"/>
      <c r="G20" s="208"/>
      <c r="H20" s="208"/>
      <c r="I20" s="208"/>
      <c r="J20" s="208"/>
      <c r="K20" s="208"/>
      <c r="L20" s="208"/>
      <c r="M20" s="208"/>
      <c r="N20" s="208"/>
      <c r="O20" s="161">
        <f t="shared" si="1"/>
        <v>0</v>
      </c>
    </row>
    <row r="21" spans="1:15" ht="56.25" customHeight="1" x14ac:dyDescent="0.3">
      <c r="A21" s="264"/>
      <c r="B21" s="273" t="s">
        <v>112</v>
      </c>
      <c r="C21" s="281" t="s">
        <v>278</v>
      </c>
      <c r="D21" s="159" t="s">
        <v>190</v>
      </c>
      <c r="E21" s="208"/>
      <c r="F21" s="208"/>
      <c r="G21" s="208"/>
      <c r="H21" s="208"/>
      <c r="I21" s="208"/>
      <c r="J21" s="208"/>
      <c r="K21" s="208"/>
      <c r="L21" s="208"/>
      <c r="M21" s="208"/>
      <c r="N21" s="208"/>
      <c r="O21" s="161">
        <f t="shared" si="1"/>
        <v>0</v>
      </c>
    </row>
    <row r="22" spans="1:15" ht="26.25" customHeight="1" x14ac:dyDescent="0.3">
      <c r="A22" s="264"/>
      <c r="B22" s="277"/>
      <c r="C22" s="282"/>
      <c r="D22" s="159" t="s">
        <v>154</v>
      </c>
      <c r="E22" s="208"/>
      <c r="F22" s="208"/>
      <c r="G22" s="208"/>
      <c r="H22" s="208"/>
      <c r="I22" s="208"/>
      <c r="J22" s="208"/>
      <c r="K22" s="208"/>
      <c r="L22" s="208"/>
      <c r="M22" s="208"/>
      <c r="N22" s="208"/>
      <c r="O22" s="161">
        <f t="shared" si="1"/>
        <v>0</v>
      </c>
    </row>
    <row r="23" spans="1:15" ht="45" customHeight="1" x14ac:dyDescent="0.3">
      <c r="A23" s="264"/>
      <c r="B23" s="277"/>
      <c r="C23" s="281" t="s">
        <v>279</v>
      </c>
      <c r="D23" s="159" t="s">
        <v>155</v>
      </c>
      <c r="E23" s="208"/>
      <c r="F23" s="208"/>
      <c r="G23" s="208"/>
      <c r="H23" s="208"/>
      <c r="I23" s="208"/>
      <c r="J23" s="208"/>
      <c r="K23" s="208"/>
      <c r="L23" s="208"/>
      <c r="M23" s="208"/>
      <c r="N23" s="208"/>
      <c r="O23" s="161">
        <f t="shared" si="1"/>
        <v>0</v>
      </c>
    </row>
    <row r="24" spans="1:15" ht="26.25" customHeight="1" x14ac:dyDescent="0.3">
      <c r="A24" s="264"/>
      <c r="B24" s="277"/>
      <c r="C24" s="282"/>
      <c r="D24" s="155" t="s">
        <v>257</v>
      </c>
      <c r="E24" s="208"/>
      <c r="F24" s="208"/>
      <c r="G24" s="208"/>
      <c r="H24" s="208"/>
      <c r="I24" s="208"/>
      <c r="J24" s="208"/>
      <c r="K24" s="208"/>
      <c r="L24" s="208"/>
      <c r="M24" s="208"/>
      <c r="N24" s="208"/>
      <c r="O24" s="161">
        <f t="shared" si="1"/>
        <v>0</v>
      </c>
    </row>
    <row r="25" spans="1:15" ht="54" customHeight="1" x14ac:dyDescent="0.3">
      <c r="A25" s="264"/>
      <c r="B25" s="273" t="s">
        <v>72</v>
      </c>
      <c r="C25" s="266" t="s">
        <v>105</v>
      </c>
      <c r="D25" s="156" t="s">
        <v>251</v>
      </c>
      <c r="E25" s="208"/>
      <c r="F25" s="208"/>
      <c r="G25" s="208"/>
      <c r="H25" s="208"/>
      <c r="I25" s="208"/>
      <c r="J25" s="208"/>
      <c r="K25" s="208"/>
      <c r="L25" s="208"/>
      <c r="M25" s="208"/>
      <c r="N25" s="208"/>
      <c r="O25" s="161">
        <f t="shared" si="1"/>
        <v>0</v>
      </c>
    </row>
    <row r="26" spans="1:15" ht="49.5" customHeight="1" x14ac:dyDescent="0.3">
      <c r="A26" s="264"/>
      <c r="B26" s="277"/>
      <c r="C26" s="280"/>
      <c r="D26" s="156" t="s">
        <v>280</v>
      </c>
      <c r="E26" s="208"/>
      <c r="F26" s="208"/>
      <c r="G26" s="208"/>
      <c r="H26" s="208"/>
      <c r="I26" s="208"/>
      <c r="J26" s="208"/>
      <c r="K26" s="208"/>
      <c r="L26" s="208"/>
      <c r="M26" s="208"/>
      <c r="N26" s="208"/>
      <c r="O26" s="161">
        <f t="shared" si="1"/>
        <v>0</v>
      </c>
    </row>
    <row r="27" spans="1:15" ht="26.25" customHeight="1" x14ac:dyDescent="0.3">
      <c r="A27" s="264"/>
      <c r="B27" s="277"/>
      <c r="C27" s="280"/>
      <c r="D27" s="157" t="s">
        <v>276</v>
      </c>
      <c r="E27" s="208"/>
      <c r="F27" s="208"/>
      <c r="G27" s="208"/>
      <c r="H27" s="208"/>
      <c r="I27" s="208"/>
      <c r="J27" s="208"/>
      <c r="K27" s="208"/>
      <c r="L27" s="208"/>
      <c r="M27" s="208"/>
      <c r="N27" s="208"/>
      <c r="O27" s="161">
        <f t="shared" si="1"/>
        <v>0</v>
      </c>
    </row>
    <row r="28" spans="1:15" ht="27.75" customHeight="1" x14ac:dyDescent="0.3">
      <c r="A28" s="264"/>
      <c r="B28" s="202" t="s">
        <v>104</v>
      </c>
      <c r="C28" s="181" t="s">
        <v>104</v>
      </c>
      <c r="D28" s="178" t="s">
        <v>277</v>
      </c>
      <c r="E28" s="208"/>
      <c r="F28" s="208"/>
      <c r="G28" s="208"/>
      <c r="H28" s="208"/>
      <c r="I28" s="208"/>
      <c r="J28" s="208"/>
      <c r="K28" s="208"/>
      <c r="L28" s="208"/>
      <c r="M28" s="208"/>
      <c r="N28" s="208"/>
      <c r="O28" s="161">
        <f t="shared" si="1"/>
        <v>0</v>
      </c>
    </row>
    <row r="29" spans="1:15" ht="53.25" customHeight="1" x14ac:dyDescent="0.3">
      <c r="A29" s="263" t="s">
        <v>107</v>
      </c>
      <c r="B29" s="221" t="s">
        <v>71</v>
      </c>
      <c r="C29" s="271" t="s">
        <v>148</v>
      </c>
      <c r="D29" s="177" t="s">
        <v>250</v>
      </c>
      <c r="E29" s="208"/>
      <c r="F29" s="208"/>
      <c r="G29" s="208"/>
      <c r="H29" s="208"/>
      <c r="I29" s="208"/>
      <c r="J29" s="208"/>
      <c r="K29" s="208"/>
      <c r="L29" s="208"/>
      <c r="M29" s="208"/>
      <c r="N29" s="208"/>
      <c r="O29" s="161">
        <f t="shared" si="1"/>
        <v>0</v>
      </c>
    </row>
    <row r="30" spans="1:15" ht="57.75" customHeight="1" x14ac:dyDescent="0.3">
      <c r="A30" s="264"/>
      <c r="B30" s="221" t="s">
        <v>71</v>
      </c>
      <c r="C30" s="272"/>
      <c r="D30" s="177" t="s">
        <v>249</v>
      </c>
      <c r="E30" s="208"/>
      <c r="F30" s="208"/>
      <c r="G30" s="208"/>
      <c r="H30" s="208"/>
      <c r="I30" s="208"/>
      <c r="J30" s="208"/>
      <c r="K30" s="208"/>
      <c r="L30" s="208"/>
      <c r="M30" s="208"/>
      <c r="N30" s="208"/>
      <c r="O30" s="161">
        <f t="shared" si="1"/>
        <v>0</v>
      </c>
    </row>
    <row r="31" spans="1:15" ht="52.5" customHeight="1" x14ac:dyDescent="0.3">
      <c r="A31" s="264"/>
      <c r="B31" s="221" t="s">
        <v>71</v>
      </c>
      <c r="C31" s="220" t="s">
        <v>149</v>
      </c>
      <c r="D31" s="156" t="s">
        <v>255</v>
      </c>
      <c r="E31" s="208"/>
      <c r="F31" s="208"/>
      <c r="G31" s="208"/>
      <c r="H31" s="208"/>
      <c r="I31" s="208"/>
      <c r="J31" s="208"/>
      <c r="K31" s="208"/>
      <c r="L31" s="208"/>
      <c r="M31" s="208"/>
      <c r="N31" s="208"/>
      <c r="O31" s="161">
        <f t="shared" si="1"/>
        <v>0</v>
      </c>
    </row>
    <row r="32" spans="1:15" x14ac:dyDescent="0.3">
      <c r="A32" s="264"/>
      <c r="B32" s="260" t="s">
        <v>74</v>
      </c>
      <c r="C32" s="286" t="s">
        <v>74</v>
      </c>
      <c r="D32" s="158" t="s">
        <v>252</v>
      </c>
      <c r="E32" s="208"/>
      <c r="F32" s="208"/>
      <c r="G32" s="208"/>
      <c r="H32" s="208"/>
      <c r="I32" s="208"/>
      <c r="J32" s="208"/>
      <c r="K32" s="208"/>
      <c r="L32" s="208"/>
      <c r="M32" s="208"/>
      <c r="N32" s="208"/>
      <c r="O32" s="161">
        <f t="shared" si="1"/>
        <v>0</v>
      </c>
    </row>
    <row r="33" spans="1:18" x14ac:dyDescent="0.3">
      <c r="A33" s="264"/>
      <c r="B33" s="261"/>
      <c r="C33" s="287"/>
      <c r="D33" s="158" t="s">
        <v>253</v>
      </c>
      <c r="E33" s="208"/>
      <c r="F33" s="208"/>
      <c r="G33" s="208"/>
      <c r="H33" s="208"/>
      <c r="I33" s="208"/>
      <c r="J33" s="208"/>
      <c r="K33" s="208"/>
      <c r="L33" s="208"/>
      <c r="M33" s="208"/>
      <c r="N33" s="208"/>
      <c r="O33" s="161">
        <f t="shared" si="1"/>
        <v>0</v>
      </c>
    </row>
    <row r="34" spans="1:18" x14ac:dyDescent="0.3">
      <c r="A34" s="264"/>
      <c r="B34" s="262"/>
      <c r="C34" s="288"/>
      <c r="D34" s="158" t="s">
        <v>254</v>
      </c>
      <c r="E34" s="208"/>
      <c r="F34" s="208"/>
      <c r="G34" s="208"/>
      <c r="H34" s="208"/>
      <c r="I34" s="208"/>
      <c r="J34" s="208"/>
      <c r="K34" s="208"/>
      <c r="L34" s="208"/>
      <c r="M34" s="208"/>
      <c r="N34" s="208"/>
      <c r="O34" s="161">
        <f t="shared" si="1"/>
        <v>0</v>
      </c>
    </row>
    <row r="35" spans="1:18" x14ac:dyDescent="0.3">
      <c r="A35" s="264"/>
      <c r="B35" s="260" t="s">
        <v>56</v>
      </c>
      <c r="C35" s="271" t="s">
        <v>56</v>
      </c>
      <c r="D35" s="157" t="s">
        <v>150</v>
      </c>
      <c r="E35" s="208"/>
      <c r="F35" s="208"/>
      <c r="G35" s="208"/>
      <c r="H35" s="208"/>
      <c r="I35" s="208"/>
      <c r="J35" s="208"/>
      <c r="K35" s="208"/>
      <c r="L35" s="208"/>
      <c r="M35" s="208"/>
      <c r="N35" s="208"/>
      <c r="O35" s="161">
        <f t="shared" si="1"/>
        <v>0</v>
      </c>
    </row>
    <row r="36" spans="1:18" x14ac:dyDescent="0.3">
      <c r="A36" s="264"/>
      <c r="B36" s="262"/>
      <c r="C36" s="272"/>
      <c r="D36" s="157" t="s">
        <v>151</v>
      </c>
      <c r="E36" s="208"/>
      <c r="F36" s="208"/>
      <c r="G36" s="208"/>
      <c r="H36" s="208"/>
      <c r="I36" s="208"/>
      <c r="J36" s="208"/>
      <c r="K36" s="208"/>
      <c r="L36" s="208"/>
      <c r="M36" s="208"/>
      <c r="N36" s="208"/>
      <c r="O36" s="161">
        <f t="shared" si="1"/>
        <v>0</v>
      </c>
    </row>
    <row r="37" spans="1:18" x14ac:dyDescent="0.3">
      <c r="A37" s="264"/>
      <c r="B37" s="260" t="s">
        <v>70</v>
      </c>
      <c r="C37" s="286" t="s">
        <v>70</v>
      </c>
      <c r="D37" s="158" t="s">
        <v>259</v>
      </c>
      <c r="E37" s="208"/>
      <c r="F37" s="208"/>
      <c r="G37" s="208"/>
      <c r="H37" s="208"/>
      <c r="I37" s="208"/>
      <c r="J37" s="208"/>
      <c r="K37" s="208"/>
      <c r="L37" s="208"/>
      <c r="M37" s="208"/>
      <c r="N37" s="208"/>
      <c r="O37" s="161">
        <f t="shared" si="1"/>
        <v>0</v>
      </c>
    </row>
    <row r="38" spans="1:18" ht="27.75" customHeight="1" x14ac:dyDescent="0.3">
      <c r="A38" s="264"/>
      <c r="B38" s="261"/>
      <c r="C38" s="287"/>
      <c r="D38" s="178" t="s">
        <v>260</v>
      </c>
      <c r="E38" s="208"/>
      <c r="F38" s="208"/>
      <c r="G38" s="208"/>
      <c r="H38" s="208"/>
      <c r="I38" s="208"/>
      <c r="J38" s="208"/>
      <c r="K38" s="208"/>
      <c r="L38" s="208"/>
      <c r="M38" s="208"/>
      <c r="N38" s="208"/>
      <c r="O38" s="161">
        <f t="shared" si="1"/>
        <v>0</v>
      </c>
    </row>
    <row r="39" spans="1:18" x14ac:dyDescent="0.3">
      <c r="A39" s="264"/>
      <c r="B39" s="262"/>
      <c r="C39" s="287"/>
      <c r="D39" s="158" t="s">
        <v>281</v>
      </c>
      <c r="E39" s="208"/>
      <c r="F39" s="208"/>
      <c r="G39" s="208"/>
      <c r="H39" s="208"/>
      <c r="I39" s="208"/>
      <c r="J39" s="208"/>
      <c r="K39" s="208"/>
      <c r="L39" s="208"/>
      <c r="M39" s="208"/>
      <c r="N39" s="208"/>
      <c r="O39" s="161">
        <f t="shared" si="1"/>
        <v>0</v>
      </c>
    </row>
    <row r="40" spans="1:18" ht="25.5" customHeight="1" x14ac:dyDescent="0.3">
      <c r="A40" s="264"/>
      <c r="B40" s="260" t="s">
        <v>121</v>
      </c>
      <c r="C40" s="271" t="s">
        <v>121</v>
      </c>
      <c r="D40" s="177" t="s">
        <v>263</v>
      </c>
      <c r="E40" s="208"/>
      <c r="F40" s="208"/>
      <c r="G40" s="208"/>
      <c r="H40" s="208"/>
      <c r="I40" s="208"/>
      <c r="J40" s="208"/>
      <c r="K40" s="208"/>
      <c r="L40" s="208"/>
      <c r="M40" s="208"/>
      <c r="N40" s="208"/>
      <c r="O40" s="161">
        <f t="shared" si="1"/>
        <v>0</v>
      </c>
    </row>
    <row r="41" spans="1:18" ht="34.5" x14ac:dyDescent="0.3">
      <c r="A41" s="265"/>
      <c r="B41" s="262"/>
      <c r="C41" s="272"/>
      <c r="D41" s="177" t="s">
        <v>282</v>
      </c>
      <c r="E41" s="208"/>
      <c r="F41" s="208"/>
      <c r="G41" s="208"/>
      <c r="H41" s="208"/>
      <c r="I41" s="208"/>
      <c r="J41" s="208"/>
      <c r="K41" s="208"/>
      <c r="L41" s="208"/>
      <c r="M41" s="208"/>
      <c r="N41" s="208"/>
      <c r="O41" s="161">
        <f t="shared" si="1"/>
        <v>0</v>
      </c>
      <c r="R41" s="162">
        <f>O157</f>
        <v>0</v>
      </c>
    </row>
    <row r="42" spans="1:18" x14ac:dyDescent="0.3">
      <c r="A42" s="120"/>
      <c r="B42" s="124"/>
      <c r="C42" s="123"/>
      <c r="D42" s="123"/>
      <c r="E42" s="208"/>
      <c r="F42" s="208"/>
      <c r="G42" s="208"/>
      <c r="H42" s="208"/>
      <c r="I42" s="208"/>
      <c r="J42" s="208"/>
      <c r="K42" s="208"/>
      <c r="L42" s="208"/>
      <c r="M42" s="208"/>
      <c r="N42" s="208"/>
      <c r="O42" s="161">
        <f t="shared" si="1"/>
        <v>0</v>
      </c>
    </row>
    <row r="43" spans="1:18" x14ac:dyDescent="0.3">
      <c r="A43" s="120"/>
      <c r="B43" s="124"/>
      <c r="C43" s="123"/>
      <c r="D43" s="123"/>
      <c r="E43" s="208"/>
      <c r="F43" s="208"/>
      <c r="G43" s="208"/>
      <c r="H43" s="208"/>
      <c r="I43" s="208"/>
      <c r="J43" s="208"/>
      <c r="K43" s="208"/>
      <c r="L43" s="208"/>
      <c r="M43" s="208"/>
      <c r="N43" s="208"/>
      <c r="O43" s="161">
        <f t="shared" si="1"/>
        <v>0</v>
      </c>
    </row>
    <row r="44" spans="1:18" x14ac:dyDescent="0.3">
      <c r="A44" s="120"/>
      <c r="B44" s="124"/>
      <c r="C44" s="123"/>
      <c r="D44" s="123"/>
      <c r="E44" s="208"/>
      <c r="F44" s="208"/>
      <c r="G44" s="208"/>
      <c r="H44" s="208"/>
      <c r="I44" s="208"/>
      <c r="J44" s="208"/>
      <c r="K44" s="208"/>
      <c r="L44" s="208"/>
      <c r="M44" s="208"/>
      <c r="N44" s="208"/>
      <c r="O44" s="161">
        <f t="shared" si="1"/>
        <v>0</v>
      </c>
    </row>
    <row r="45" spans="1:18" x14ac:dyDescent="0.3">
      <c r="A45" s="120"/>
      <c r="B45" s="124"/>
      <c r="C45" s="123"/>
      <c r="D45" s="123"/>
      <c r="E45" s="208"/>
      <c r="F45" s="208"/>
      <c r="G45" s="208"/>
      <c r="H45" s="208"/>
      <c r="I45" s="208"/>
      <c r="J45" s="208"/>
      <c r="K45" s="208"/>
      <c r="L45" s="208"/>
      <c r="M45" s="208"/>
      <c r="N45" s="208"/>
      <c r="O45" s="161">
        <f t="shared" si="1"/>
        <v>0</v>
      </c>
    </row>
    <row r="46" spans="1:18" x14ac:dyDescent="0.3">
      <c r="A46" s="120"/>
      <c r="B46" s="124"/>
      <c r="C46" s="123"/>
      <c r="D46" s="123"/>
      <c r="E46" s="208"/>
      <c r="F46" s="208"/>
      <c r="G46" s="208"/>
      <c r="H46" s="208"/>
      <c r="I46" s="208"/>
      <c r="J46" s="208"/>
      <c r="K46" s="208"/>
      <c r="L46" s="208"/>
      <c r="M46" s="208"/>
      <c r="N46" s="208"/>
      <c r="O46" s="161">
        <f t="shared" si="1"/>
        <v>0</v>
      </c>
    </row>
    <row r="47" spans="1:18" x14ac:dyDescent="0.3">
      <c r="A47" s="120"/>
      <c r="B47" s="124"/>
      <c r="C47" s="123"/>
      <c r="D47" s="123"/>
      <c r="E47" s="208"/>
      <c r="F47" s="208"/>
      <c r="G47" s="208"/>
      <c r="H47" s="208"/>
      <c r="I47" s="208"/>
      <c r="J47" s="208"/>
      <c r="K47" s="208"/>
      <c r="L47" s="208"/>
      <c r="M47" s="208"/>
      <c r="N47" s="208"/>
      <c r="O47" s="161">
        <f t="shared" si="1"/>
        <v>0</v>
      </c>
    </row>
    <row r="48" spans="1:18" x14ac:dyDescent="0.3">
      <c r="A48" s="120"/>
      <c r="B48" s="124"/>
      <c r="C48" s="123"/>
      <c r="D48" s="123"/>
      <c r="E48" s="208"/>
      <c r="F48" s="208"/>
      <c r="G48" s="208"/>
      <c r="H48" s="208"/>
      <c r="I48" s="208"/>
      <c r="J48" s="208"/>
      <c r="K48" s="208"/>
      <c r="L48" s="208"/>
      <c r="M48" s="208"/>
      <c r="N48" s="208"/>
      <c r="O48" s="161">
        <f t="shared" si="1"/>
        <v>0</v>
      </c>
    </row>
    <row r="49" spans="1:15" x14ac:dyDescent="0.3">
      <c r="A49" s="120"/>
      <c r="B49" s="124"/>
      <c r="C49" s="123"/>
      <c r="D49" s="123"/>
      <c r="E49" s="208"/>
      <c r="F49" s="208"/>
      <c r="G49" s="208"/>
      <c r="H49" s="208"/>
      <c r="I49" s="208"/>
      <c r="J49" s="208"/>
      <c r="K49" s="208"/>
      <c r="L49" s="208"/>
      <c r="M49" s="208"/>
      <c r="N49" s="208"/>
      <c r="O49" s="161">
        <f t="shared" si="1"/>
        <v>0</v>
      </c>
    </row>
    <row r="50" spans="1:15" x14ac:dyDescent="0.3">
      <c r="A50" s="120"/>
      <c r="B50" s="124"/>
      <c r="C50" s="123"/>
      <c r="D50" s="123"/>
      <c r="E50" s="208"/>
      <c r="F50" s="208"/>
      <c r="G50" s="208"/>
      <c r="H50" s="208"/>
      <c r="I50" s="208"/>
      <c r="J50" s="208"/>
      <c r="K50" s="208"/>
      <c r="L50" s="208"/>
      <c r="M50" s="208"/>
      <c r="N50" s="208"/>
      <c r="O50" s="161">
        <f t="shared" si="1"/>
        <v>0</v>
      </c>
    </row>
    <row r="51" spans="1:15" x14ac:dyDescent="0.3">
      <c r="A51" s="120"/>
      <c r="B51" s="124"/>
      <c r="C51" s="123"/>
      <c r="D51" s="123"/>
      <c r="E51" s="208"/>
      <c r="F51" s="208"/>
      <c r="G51" s="208"/>
      <c r="H51" s="208"/>
      <c r="I51" s="208"/>
      <c r="J51" s="208"/>
      <c r="K51" s="208"/>
      <c r="L51" s="208"/>
      <c r="M51" s="208"/>
      <c r="N51" s="208"/>
      <c r="O51" s="161">
        <f t="shared" si="1"/>
        <v>0</v>
      </c>
    </row>
    <row r="52" spans="1:15" x14ac:dyDescent="0.3">
      <c r="A52" s="120"/>
      <c r="B52" s="124"/>
      <c r="C52" s="123"/>
      <c r="D52" s="123"/>
      <c r="E52" s="208"/>
      <c r="F52" s="208"/>
      <c r="G52" s="208"/>
      <c r="H52" s="208"/>
      <c r="I52" s="208"/>
      <c r="J52" s="208"/>
      <c r="K52" s="208"/>
      <c r="L52" s="208"/>
      <c r="M52" s="208"/>
      <c r="N52" s="208"/>
      <c r="O52" s="161">
        <f t="shared" si="1"/>
        <v>0</v>
      </c>
    </row>
    <row r="53" spans="1:15" x14ac:dyDescent="0.3">
      <c r="A53" s="120"/>
      <c r="B53" s="124"/>
      <c r="C53" s="123"/>
      <c r="D53" s="123"/>
      <c r="E53" s="208"/>
      <c r="F53" s="208"/>
      <c r="G53" s="208"/>
      <c r="H53" s="208"/>
      <c r="I53" s="208"/>
      <c r="J53" s="208"/>
      <c r="K53" s="208"/>
      <c r="L53" s="208"/>
      <c r="M53" s="208"/>
      <c r="N53" s="208"/>
      <c r="O53" s="161">
        <f t="shared" si="1"/>
        <v>0</v>
      </c>
    </row>
    <row r="54" spans="1:15" x14ac:dyDescent="0.3">
      <c r="A54" s="120"/>
      <c r="B54" s="124"/>
      <c r="C54" s="123"/>
      <c r="D54" s="123"/>
      <c r="E54" s="208"/>
      <c r="F54" s="208"/>
      <c r="G54" s="208"/>
      <c r="H54" s="208"/>
      <c r="I54" s="208"/>
      <c r="J54" s="208"/>
      <c r="K54" s="208"/>
      <c r="L54" s="208"/>
      <c r="M54" s="208"/>
      <c r="N54" s="208"/>
      <c r="O54" s="161">
        <f t="shared" si="1"/>
        <v>0</v>
      </c>
    </row>
    <row r="55" spans="1:15" x14ac:dyDescent="0.3">
      <c r="A55" s="120"/>
      <c r="B55" s="124"/>
      <c r="C55" s="123"/>
      <c r="D55" s="123"/>
      <c r="E55" s="208"/>
      <c r="F55" s="208"/>
      <c r="G55" s="208"/>
      <c r="H55" s="208"/>
      <c r="I55" s="208"/>
      <c r="J55" s="208"/>
      <c r="K55" s="208"/>
      <c r="L55" s="208"/>
      <c r="M55" s="208"/>
      <c r="N55" s="208"/>
      <c r="O55" s="161">
        <f t="shared" si="1"/>
        <v>0</v>
      </c>
    </row>
    <row r="56" spans="1:15" x14ac:dyDescent="0.3">
      <c r="A56" s="120"/>
      <c r="B56" s="124"/>
      <c r="C56" s="123"/>
      <c r="D56" s="123"/>
      <c r="E56" s="208"/>
      <c r="F56" s="208"/>
      <c r="G56" s="208"/>
      <c r="H56" s="208"/>
      <c r="I56" s="208"/>
      <c r="J56" s="208"/>
      <c r="K56" s="208"/>
      <c r="L56" s="208"/>
      <c r="M56" s="208"/>
      <c r="N56" s="208"/>
      <c r="O56" s="161">
        <f t="shared" si="1"/>
        <v>0</v>
      </c>
    </row>
    <row r="57" spans="1:15" x14ac:dyDescent="0.3">
      <c r="A57" s="120"/>
      <c r="B57" s="124"/>
      <c r="C57" s="123"/>
      <c r="D57" s="123"/>
      <c r="E57" s="208"/>
      <c r="F57" s="208"/>
      <c r="G57" s="208"/>
      <c r="H57" s="208"/>
      <c r="I57" s="208"/>
      <c r="J57" s="208"/>
      <c r="K57" s="208"/>
      <c r="L57" s="208"/>
      <c r="M57" s="208"/>
      <c r="N57" s="208"/>
      <c r="O57" s="161">
        <f t="shared" si="1"/>
        <v>0</v>
      </c>
    </row>
    <row r="58" spans="1:15" x14ac:dyDescent="0.3">
      <c r="A58" s="120"/>
      <c r="B58" s="124"/>
      <c r="C58" s="123"/>
      <c r="D58" s="123"/>
      <c r="E58" s="208"/>
      <c r="F58" s="208"/>
      <c r="G58" s="208"/>
      <c r="H58" s="208"/>
      <c r="I58" s="208"/>
      <c r="J58" s="208"/>
      <c r="K58" s="208"/>
      <c r="L58" s="208"/>
      <c r="M58" s="208"/>
      <c r="N58" s="208"/>
      <c r="O58" s="161">
        <f t="shared" si="1"/>
        <v>0</v>
      </c>
    </row>
    <row r="59" spans="1:15" x14ac:dyDescent="0.3">
      <c r="A59" s="120"/>
      <c r="B59" s="124"/>
      <c r="C59" s="123"/>
      <c r="D59" s="123"/>
      <c r="E59" s="208"/>
      <c r="F59" s="208"/>
      <c r="G59" s="208"/>
      <c r="H59" s="208"/>
      <c r="I59" s="208"/>
      <c r="J59" s="208"/>
      <c r="K59" s="208"/>
      <c r="L59" s="208"/>
      <c r="M59" s="208"/>
      <c r="N59" s="208"/>
      <c r="O59" s="161">
        <f t="shared" si="1"/>
        <v>0</v>
      </c>
    </row>
    <row r="60" spans="1:15" x14ac:dyDescent="0.3">
      <c r="A60" s="120"/>
      <c r="B60" s="124"/>
      <c r="C60" s="123"/>
      <c r="D60" s="123"/>
      <c r="E60" s="208"/>
      <c r="F60" s="208"/>
      <c r="G60" s="208"/>
      <c r="H60" s="208"/>
      <c r="I60" s="208"/>
      <c r="J60" s="208"/>
      <c r="K60" s="208"/>
      <c r="L60" s="208"/>
      <c r="M60" s="208"/>
      <c r="N60" s="208"/>
      <c r="O60" s="161">
        <f t="shared" si="1"/>
        <v>0</v>
      </c>
    </row>
    <row r="61" spans="1:15" x14ac:dyDescent="0.3">
      <c r="A61" s="120"/>
      <c r="B61" s="124"/>
      <c r="C61" s="123"/>
      <c r="D61" s="123"/>
      <c r="E61" s="208"/>
      <c r="F61" s="208"/>
      <c r="G61" s="208"/>
      <c r="H61" s="208"/>
      <c r="I61" s="208"/>
      <c r="J61" s="208"/>
      <c r="K61" s="208"/>
      <c r="L61" s="208"/>
      <c r="M61" s="208"/>
      <c r="N61" s="208"/>
      <c r="O61" s="161">
        <f t="shared" si="1"/>
        <v>0</v>
      </c>
    </row>
    <row r="62" spans="1:15" x14ac:dyDescent="0.3">
      <c r="A62" s="120"/>
      <c r="B62" s="124"/>
      <c r="C62" s="123"/>
      <c r="D62" s="123"/>
      <c r="E62" s="208"/>
      <c r="F62" s="208"/>
      <c r="G62" s="208"/>
      <c r="H62" s="208"/>
      <c r="I62" s="208"/>
      <c r="J62" s="208"/>
      <c r="K62" s="208"/>
      <c r="L62" s="208"/>
      <c r="M62" s="208"/>
      <c r="N62" s="208"/>
      <c r="O62" s="161">
        <f t="shared" si="1"/>
        <v>0</v>
      </c>
    </row>
    <row r="63" spans="1:15" x14ac:dyDescent="0.3">
      <c r="A63" s="120"/>
      <c r="B63" s="124"/>
      <c r="C63" s="123"/>
      <c r="D63" s="123"/>
      <c r="E63" s="208"/>
      <c r="F63" s="208"/>
      <c r="G63" s="208"/>
      <c r="H63" s="208"/>
      <c r="I63" s="208"/>
      <c r="J63" s="208"/>
      <c r="K63" s="208"/>
      <c r="L63" s="208"/>
      <c r="M63" s="208"/>
      <c r="N63" s="208"/>
      <c r="O63" s="161">
        <f t="shared" si="1"/>
        <v>0</v>
      </c>
    </row>
    <row r="64" spans="1:15" x14ac:dyDescent="0.3">
      <c r="A64" s="120"/>
      <c r="B64" s="124"/>
      <c r="C64" s="123"/>
      <c r="D64" s="123"/>
      <c r="E64" s="208"/>
      <c r="F64" s="208"/>
      <c r="G64" s="208"/>
      <c r="H64" s="208"/>
      <c r="I64" s="208"/>
      <c r="J64" s="208"/>
      <c r="K64" s="208"/>
      <c r="L64" s="208"/>
      <c r="M64" s="208"/>
      <c r="N64" s="208"/>
      <c r="O64" s="161">
        <f t="shared" ref="O64:O127" si="2">SUM(E64:N64)</f>
        <v>0</v>
      </c>
    </row>
    <row r="65" spans="1:15" x14ac:dyDescent="0.3">
      <c r="A65" s="120"/>
      <c r="B65" s="124"/>
      <c r="C65" s="123"/>
      <c r="D65" s="123"/>
      <c r="E65" s="208"/>
      <c r="F65" s="208"/>
      <c r="G65" s="208"/>
      <c r="H65" s="208"/>
      <c r="I65" s="208"/>
      <c r="J65" s="208"/>
      <c r="K65" s="208"/>
      <c r="L65" s="208"/>
      <c r="M65" s="208"/>
      <c r="N65" s="208"/>
      <c r="O65" s="161">
        <f t="shared" si="2"/>
        <v>0</v>
      </c>
    </row>
    <row r="66" spans="1:15" x14ac:dyDescent="0.3">
      <c r="A66" s="120"/>
      <c r="B66" s="124"/>
      <c r="C66" s="123"/>
      <c r="D66" s="123"/>
      <c r="E66" s="208"/>
      <c r="F66" s="208"/>
      <c r="G66" s="208"/>
      <c r="H66" s="208"/>
      <c r="I66" s="208"/>
      <c r="J66" s="208"/>
      <c r="K66" s="208"/>
      <c r="L66" s="208"/>
      <c r="M66" s="208"/>
      <c r="N66" s="208"/>
      <c r="O66" s="161">
        <f t="shared" si="2"/>
        <v>0</v>
      </c>
    </row>
    <row r="67" spans="1:15" x14ac:dyDescent="0.3">
      <c r="A67" s="120"/>
      <c r="B67" s="124"/>
      <c r="C67" s="123"/>
      <c r="D67" s="123"/>
      <c r="E67" s="208"/>
      <c r="F67" s="208"/>
      <c r="G67" s="208"/>
      <c r="H67" s="208"/>
      <c r="I67" s="208"/>
      <c r="J67" s="208"/>
      <c r="K67" s="208"/>
      <c r="L67" s="208"/>
      <c r="M67" s="208"/>
      <c r="N67" s="208"/>
      <c r="O67" s="161">
        <f t="shared" si="2"/>
        <v>0</v>
      </c>
    </row>
    <row r="68" spans="1:15" x14ac:dyDescent="0.3">
      <c r="A68" s="120"/>
      <c r="B68" s="124"/>
      <c r="C68" s="123"/>
      <c r="D68" s="123"/>
      <c r="E68" s="208"/>
      <c r="F68" s="208"/>
      <c r="G68" s="208"/>
      <c r="H68" s="208"/>
      <c r="I68" s="208"/>
      <c r="J68" s="208"/>
      <c r="K68" s="208"/>
      <c r="L68" s="208"/>
      <c r="M68" s="208"/>
      <c r="N68" s="208"/>
      <c r="O68" s="161">
        <f t="shared" si="2"/>
        <v>0</v>
      </c>
    </row>
    <row r="69" spans="1:15" x14ac:dyDescent="0.3">
      <c r="A69" s="120"/>
      <c r="B69" s="124"/>
      <c r="C69" s="123"/>
      <c r="D69" s="123"/>
      <c r="E69" s="208"/>
      <c r="F69" s="208"/>
      <c r="G69" s="208"/>
      <c r="H69" s="208"/>
      <c r="I69" s="208"/>
      <c r="J69" s="208"/>
      <c r="K69" s="208"/>
      <c r="L69" s="208"/>
      <c r="M69" s="208"/>
      <c r="N69" s="208"/>
      <c r="O69" s="161">
        <f t="shared" si="2"/>
        <v>0</v>
      </c>
    </row>
    <row r="70" spans="1:15" x14ac:dyDescent="0.3">
      <c r="A70" s="120"/>
      <c r="B70" s="124"/>
      <c r="C70" s="123"/>
      <c r="D70" s="123"/>
      <c r="E70" s="208"/>
      <c r="F70" s="208"/>
      <c r="G70" s="208"/>
      <c r="H70" s="208"/>
      <c r="I70" s="208"/>
      <c r="J70" s="208"/>
      <c r="K70" s="208"/>
      <c r="L70" s="208"/>
      <c r="M70" s="208"/>
      <c r="N70" s="208"/>
      <c r="O70" s="161">
        <f t="shared" si="2"/>
        <v>0</v>
      </c>
    </row>
    <row r="71" spans="1:15" x14ac:dyDescent="0.3">
      <c r="A71" s="120"/>
      <c r="B71" s="124"/>
      <c r="C71" s="123"/>
      <c r="D71" s="123"/>
      <c r="E71" s="208"/>
      <c r="F71" s="208"/>
      <c r="G71" s="208"/>
      <c r="H71" s="208"/>
      <c r="I71" s="208"/>
      <c r="J71" s="208"/>
      <c r="K71" s="208"/>
      <c r="L71" s="208"/>
      <c r="M71" s="208"/>
      <c r="N71" s="208"/>
      <c r="O71" s="161">
        <f t="shared" si="2"/>
        <v>0</v>
      </c>
    </row>
    <row r="72" spans="1:15" x14ac:dyDescent="0.3">
      <c r="A72" s="120"/>
      <c r="B72" s="124"/>
      <c r="C72" s="123"/>
      <c r="D72" s="123"/>
      <c r="E72" s="208"/>
      <c r="F72" s="208"/>
      <c r="G72" s="208"/>
      <c r="H72" s="208"/>
      <c r="I72" s="208"/>
      <c r="J72" s="208"/>
      <c r="K72" s="208"/>
      <c r="L72" s="208"/>
      <c r="M72" s="208"/>
      <c r="N72" s="208"/>
      <c r="O72" s="161">
        <f t="shared" si="2"/>
        <v>0</v>
      </c>
    </row>
    <row r="73" spans="1:15" x14ac:dyDescent="0.3">
      <c r="A73" s="120"/>
      <c r="B73" s="124"/>
      <c r="C73" s="123"/>
      <c r="D73" s="123"/>
      <c r="E73" s="208"/>
      <c r="F73" s="208"/>
      <c r="G73" s="208"/>
      <c r="H73" s="208"/>
      <c r="I73" s="208"/>
      <c r="J73" s="208"/>
      <c r="K73" s="208"/>
      <c r="L73" s="208"/>
      <c r="M73" s="208"/>
      <c r="N73" s="208"/>
      <c r="O73" s="161">
        <f t="shared" si="2"/>
        <v>0</v>
      </c>
    </row>
    <row r="74" spans="1:15" x14ac:dyDescent="0.3">
      <c r="A74" s="120"/>
      <c r="B74" s="124"/>
      <c r="C74" s="123"/>
      <c r="D74" s="123"/>
      <c r="E74" s="208"/>
      <c r="F74" s="208"/>
      <c r="G74" s="208"/>
      <c r="H74" s="208"/>
      <c r="I74" s="208"/>
      <c r="J74" s="208"/>
      <c r="K74" s="208"/>
      <c r="L74" s="208"/>
      <c r="M74" s="208"/>
      <c r="N74" s="208"/>
      <c r="O74" s="161">
        <f t="shared" si="2"/>
        <v>0</v>
      </c>
    </row>
    <row r="75" spans="1:15" x14ac:dyDescent="0.3">
      <c r="A75" s="120"/>
      <c r="B75" s="124"/>
      <c r="C75" s="123"/>
      <c r="D75" s="123"/>
      <c r="E75" s="208"/>
      <c r="F75" s="208"/>
      <c r="G75" s="208"/>
      <c r="H75" s="208"/>
      <c r="I75" s="208"/>
      <c r="J75" s="208"/>
      <c r="K75" s="208"/>
      <c r="L75" s="208"/>
      <c r="M75" s="208"/>
      <c r="N75" s="208"/>
      <c r="O75" s="161">
        <f t="shared" si="2"/>
        <v>0</v>
      </c>
    </row>
    <row r="76" spans="1:15" x14ac:dyDescent="0.3">
      <c r="A76" s="120"/>
      <c r="B76" s="124"/>
      <c r="C76" s="123"/>
      <c r="D76" s="123"/>
      <c r="E76" s="208"/>
      <c r="F76" s="208"/>
      <c r="G76" s="208"/>
      <c r="H76" s="208"/>
      <c r="I76" s="208"/>
      <c r="J76" s="208"/>
      <c r="K76" s="208"/>
      <c r="L76" s="208"/>
      <c r="M76" s="208"/>
      <c r="N76" s="208"/>
      <c r="O76" s="161">
        <f t="shared" si="2"/>
        <v>0</v>
      </c>
    </row>
    <row r="77" spans="1:15" x14ac:dyDescent="0.3">
      <c r="A77" s="120"/>
      <c r="B77" s="124"/>
      <c r="C77" s="123"/>
      <c r="D77" s="123"/>
      <c r="E77" s="208"/>
      <c r="F77" s="208"/>
      <c r="G77" s="208"/>
      <c r="H77" s="208"/>
      <c r="I77" s="208"/>
      <c r="J77" s="208"/>
      <c r="K77" s="208"/>
      <c r="L77" s="208"/>
      <c r="M77" s="208"/>
      <c r="N77" s="208"/>
      <c r="O77" s="161">
        <f t="shared" si="2"/>
        <v>0</v>
      </c>
    </row>
    <row r="78" spans="1:15" x14ac:dyDescent="0.3">
      <c r="A78" s="120"/>
      <c r="B78" s="124"/>
      <c r="C78" s="123"/>
      <c r="D78" s="123"/>
      <c r="E78" s="208"/>
      <c r="F78" s="208"/>
      <c r="G78" s="208"/>
      <c r="H78" s="208"/>
      <c r="I78" s="208"/>
      <c r="J78" s="208"/>
      <c r="K78" s="208"/>
      <c r="L78" s="208"/>
      <c r="M78" s="208"/>
      <c r="N78" s="208"/>
      <c r="O78" s="161">
        <f t="shared" si="2"/>
        <v>0</v>
      </c>
    </row>
    <row r="79" spans="1:15" x14ac:dyDescent="0.3">
      <c r="A79" s="120"/>
      <c r="B79" s="124"/>
      <c r="C79" s="123"/>
      <c r="D79" s="123"/>
      <c r="E79" s="208"/>
      <c r="F79" s="208"/>
      <c r="G79" s="208"/>
      <c r="H79" s="208"/>
      <c r="I79" s="208"/>
      <c r="J79" s="208"/>
      <c r="K79" s="208"/>
      <c r="L79" s="208"/>
      <c r="M79" s="208"/>
      <c r="N79" s="208"/>
      <c r="O79" s="161">
        <f t="shared" si="2"/>
        <v>0</v>
      </c>
    </row>
    <row r="80" spans="1:15" x14ac:dyDescent="0.3">
      <c r="A80" s="120"/>
      <c r="B80" s="124"/>
      <c r="C80" s="123"/>
      <c r="D80" s="123"/>
      <c r="E80" s="208"/>
      <c r="F80" s="208"/>
      <c r="G80" s="208"/>
      <c r="H80" s="208"/>
      <c r="I80" s="208"/>
      <c r="J80" s="208"/>
      <c r="K80" s="208"/>
      <c r="L80" s="208"/>
      <c r="M80" s="208"/>
      <c r="N80" s="208"/>
      <c r="O80" s="161">
        <f t="shared" si="2"/>
        <v>0</v>
      </c>
    </row>
    <row r="81" spans="1:15" x14ac:dyDescent="0.3">
      <c r="A81" s="120"/>
      <c r="B81" s="124"/>
      <c r="C81" s="123"/>
      <c r="D81" s="123"/>
      <c r="E81" s="208"/>
      <c r="F81" s="208"/>
      <c r="G81" s="208"/>
      <c r="H81" s="208"/>
      <c r="I81" s="208"/>
      <c r="J81" s="208"/>
      <c r="K81" s="208"/>
      <c r="L81" s="208"/>
      <c r="M81" s="208"/>
      <c r="N81" s="208"/>
      <c r="O81" s="161">
        <f t="shared" si="2"/>
        <v>0</v>
      </c>
    </row>
    <row r="82" spans="1:15" x14ac:dyDescent="0.3">
      <c r="A82" s="120"/>
      <c r="B82" s="124"/>
      <c r="C82" s="123"/>
      <c r="D82" s="123"/>
      <c r="E82" s="208"/>
      <c r="F82" s="208"/>
      <c r="G82" s="208"/>
      <c r="H82" s="208"/>
      <c r="I82" s="208"/>
      <c r="J82" s="208"/>
      <c r="K82" s="208"/>
      <c r="L82" s="208"/>
      <c r="M82" s="208"/>
      <c r="N82" s="208"/>
      <c r="O82" s="161">
        <f t="shared" si="2"/>
        <v>0</v>
      </c>
    </row>
    <row r="83" spans="1:15" x14ac:dyDescent="0.3">
      <c r="A83" s="120"/>
      <c r="B83" s="124"/>
      <c r="C83" s="123"/>
      <c r="D83" s="123"/>
      <c r="E83" s="208"/>
      <c r="F83" s="208"/>
      <c r="G83" s="208"/>
      <c r="H83" s="208"/>
      <c r="I83" s="208"/>
      <c r="J83" s="208"/>
      <c r="K83" s="208"/>
      <c r="L83" s="208"/>
      <c r="M83" s="208"/>
      <c r="N83" s="208"/>
      <c r="O83" s="161">
        <f t="shared" si="2"/>
        <v>0</v>
      </c>
    </row>
    <row r="84" spans="1:15" x14ac:dyDescent="0.3">
      <c r="A84" s="120"/>
      <c r="B84" s="124"/>
      <c r="C84" s="123"/>
      <c r="D84" s="123"/>
      <c r="E84" s="208"/>
      <c r="F84" s="208"/>
      <c r="G84" s="208"/>
      <c r="H84" s="208"/>
      <c r="I84" s="208"/>
      <c r="J84" s="208"/>
      <c r="K84" s="208"/>
      <c r="L84" s="208"/>
      <c r="M84" s="208"/>
      <c r="N84" s="208"/>
      <c r="O84" s="161">
        <f t="shared" si="2"/>
        <v>0</v>
      </c>
    </row>
    <row r="85" spans="1:15" x14ac:dyDescent="0.3">
      <c r="A85" s="120"/>
      <c r="B85" s="124"/>
      <c r="C85" s="123"/>
      <c r="D85" s="123"/>
      <c r="E85" s="208"/>
      <c r="F85" s="208"/>
      <c r="G85" s="208"/>
      <c r="H85" s="208"/>
      <c r="I85" s="208"/>
      <c r="J85" s="208"/>
      <c r="K85" s="208"/>
      <c r="L85" s="208"/>
      <c r="M85" s="208"/>
      <c r="N85" s="208"/>
      <c r="O85" s="161">
        <f t="shared" si="2"/>
        <v>0</v>
      </c>
    </row>
    <row r="86" spans="1:15" x14ac:dyDescent="0.3">
      <c r="A86" s="120"/>
      <c r="B86" s="124"/>
      <c r="C86" s="123"/>
      <c r="D86" s="123"/>
      <c r="E86" s="208"/>
      <c r="F86" s="208"/>
      <c r="G86" s="208"/>
      <c r="H86" s="208"/>
      <c r="I86" s="208"/>
      <c r="J86" s="208"/>
      <c r="K86" s="208"/>
      <c r="L86" s="208"/>
      <c r="M86" s="208"/>
      <c r="N86" s="208"/>
      <c r="O86" s="161">
        <f t="shared" si="2"/>
        <v>0</v>
      </c>
    </row>
    <row r="87" spans="1:15" x14ac:dyDescent="0.3">
      <c r="A87" s="120"/>
      <c r="B87" s="124"/>
      <c r="C87" s="123"/>
      <c r="D87" s="123"/>
      <c r="E87" s="208"/>
      <c r="F87" s="208"/>
      <c r="G87" s="208"/>
      <c r="H87" s="208"/>
      <c r="I87" s="208"/>
      <c r="J87" s="208"/>
      <c r="K87" s="208"/>
      <c r="L87" s="208"/>
      <c r="M87" s="208"/>
      <c r="N87" s="208"/>
      <c r="O87" s="161">
        <f t="shared" si="2"/>
        <v>0</v>
      </c>
    </row>
    <row r="88" spans="1:15" x14ac:dyDescent="0.3">
      <c r="A88" s="120"/>
      <c r="B88" s="124"/>
      <c r="C88" s="123"/>
      <c r="D88" s="123"/>
      <c r="E88" s="208"/>
      <c r="F88" s="208"/>
      <c r="G88" s="208"/>
      <c r="H88" s="208"/>
      <c r="I88" s="208"/>
      <c r="J88" s="208"/>
      <c r="K88" s="208"/>
      <c r="L88" s="208"/>
      <c r="M88" s="208"/>
      <c r="N88" s="208"/>
      <c r="O88" s="161">
        <f t="shared" si="2"/>
        <v>0</v>
      </c>
    </row>
    <row r="89" spans="1:15" x14ac:dyDescent="0.3">
      <c r="A89" s="120"/>
      <c r="B89" s="124"/>
      <c r="C89" s="123"/>
      <c r="D89" s="123"/>
      <c r="E89" s="208"/>
      <c r="F89" s="208"/>
      <c r="G89" s="208"/>
      <c r="H89" s="208"/>
      <c r="I89" s="208"/>
      <c r="J89" s="208"/>
      <c r="K89" s="208"/>
      <c r="L89" s="208"/>
      <c r="M89" s="208"/>
      <c r="N89" s="208"/>
      <c r="O89" s="161">
        <f t="shared" si="2"/>
        <v>0</v>
      </c>
    </row>
    <row r="90" spans="1:15" x14ac:dyDescent="0.3">
      <c r="A90" s="120"/>
      <c r="B90" s="124"/>
      <c r="C90" s="123"/>
      <c r="D90" s="123"/>
      <c r="E90" s="208"/>
      <c r="F90" s="208"/>
      <c r="G90" s="208"/>
      <c r="H90" s="208"/>
      <c r="I90" s="208"/>
      <c r="J90" s="208"/>
      <c r="K90" s="208"/>
      <c r="L90" s="208"/>
      <c r="M90" s="208"/>
      <c r="N90" s="208"/>
      <c r="O90" s="161">
        <f t="shared" si="2"/>
        <v>0</v>
      </c>
    </row>
    <row r="91" spans="1:15" x14ac:dyDescent="0.3">
      <c r="A91" s="120"/>
      <c r="B91" s="124"/>
      <c r="C91" s="123"/>
      <c r="D91" s="123"/>
      <c r="E91" s="208"/>
      <c r="F91" s="208"/>
      <c r="G91" s="208"/>
      <c r="H91" s="208"/>
      <c r="I91" s="208"/>
      <c r="J91" s="208"/>
      <c r="K91" s="208"/>
      <c r="L91" s="208"/>
      <c r="M91" s="208"/>
      <c r="N91" s="208"/>
      <c r="O91" s="161">
        <f t="shared" si="2"/>
        <v>0</v>
      </c>
    </row>
    <row r="92" spans="1:15" x14ac:dyDescent="0.3">
      <c r="A92" s="120"/>
      <c r="B92" s="124"/>
      <c r="C92" s="123"/>
      <c r="D92" s="123"/>
      <c r="E92" s="208"/>
      <c r="F92" s="208"/>
      <c r="G92" s="208"/>
      <c r="H92" s="208"/>
      <c r="I92" s="208"/>
      <c r="J92" s="208"/>
      <c r="K92" s="208"/>
      <c r="L92" s="208"/>
      <c r="M92" s="208"/>
      <c r="N92" s="208"/>
      <c r="O92" s="161">
        <f t="shared" si="2"/>
        <v>0</v>
      </c>
    </row>
    <row r="93" spans="1:15" x14ac:dyDescent="0.3">
      <c r="A93" s="120"/>
      <c r="B93" s="124"/>
      <c r="C93" s="123"/>
      <c r="D93" s="123"/>
      <c r="E93" s="208"/>
      <c r="F93" s="208"/>
      <c r="G93" s="208"/>
      <c r="H93" s="208"/>
      <c r="I93" s="208"/>
      <c r="J93" s="208"/>
      <c r="K93" s="208"/>
      <c r="L93" s="208"/>
      <c r="M93" s="208"/>
      <c r="N93" s="208"/>
      <c r="O93" s="161">
        <f t="shared" si="2"/>
        <v>0</v>
      </c>
    </row>
    <row r="94" spans="1:15" x14ac:dyDescent="0.3">
      <c r="A94" s="120"/>
      <c r="B94" s="124"/>
      <c r="C94" s="123"/>
      <c r="D94" s="123"/>
      <c r="E94" s="208"/>
      <c r="F94" s="208"/>
      <c r="G94" s="208"/>
      <c r="H94" s="208"/>
      <c r="I94" s="208"/>
      <c r="J94" s="208"/>
      <c r="K94" s="208"/>
      <c r="L94" s="208"/>
      <c r="M94" s="208"/>
      <c r="N94" s="208"/>
      <c r="O94" s="161">
        <f t="shared" si="2"/>
        <v>0</v>
      </c>
    </row>
    <row r="95" spans="1:15" x14ac:dyDescent="0.3">
      <c r="A95" s="120"/>
      <c r="B95" s="124"/>
      <c r="C95" s="123"/>
      <c r="D95" s="123"/>
      <c r="E95" s="208"/>
      <c r="F95" s="208"/>
      <c r="G95" s="208"/>
      <c r="H95" s="208"/>
      <c r="I95" s="208"/>
      <c r="J95" s="208"/>
      <c r="K95" s="208"/>
      <c r="L95" s="208"/>
      <c r="M95" s="208"/>
      <c r="N95" s="208"/>
      <c r="O95" s="161">
        <f t="shared" si="2"/>
        <v>0</v>
      </c>
    </row>
    <row r="96" spans="1:15" x14ac:dyDescent="0.3">
      <c r="A96" s="120"/>
      <c r="B96" s="124"/>
      <c r="C96" s="123"/>
      <c r="D96" s="123"/>
      <c r="E96" s="208"/>
      <c r="F96" s="208"/>
      <c r="G96" s="208"/>
      <c r="H96" s="208"/>
      <c r="I96" s="208"/>
      <c r="J96" s="208"/>
      <c r="K96" s="208"/>
      <c r="L96" s="208"/>
      <c r="M96" s="208"/>
      <c r="N96" s="208"/>
      <c r="O96" s="161">
        <f t="shared" si="2"/>
        <v>0</v>
      </c>
    </row>
    <row r="97" spans="1:15" x14ac:dyDescent="0.3">
      <c r="A97" s="120"/>
      <c r="B97" s="124"/>
      <c r="C97" s="123"/>
      <c r="D97" s="123"/>
      <c r="E97" s="208"/>
      <c r="F97" s="208"/>
      <c r="G97" s="208"/>
      <c r="H97" s="208"/>
      <c r="I97" s="208"/>
      <c r="J97" s="208"/>
      <c r="K97" s="208"/>
      <c r="L97" s="208"/>
      <c r="M97" s="208"/>
      <c r="N97" s="208"/>
      <c r="O97" s="161">
        <f t="shared" si="2"/>
        <v>0</v>
      </c>
    </row>
    <row r="98" spans="1:15" x14ac:dyDescent="0.3">
      <c r="A98" s="120"/>
      <c r="B98" s="124"/>
      <c r="C98" s="123"/>
      <c r="D98" s="123"/>
      <c r="E98" s="208"/>
      <c r="F98" s="208"/>
      <c r="G98" s="208"/>
      <c r="H98" s="208"/>
      <c r="I98" s="208"/>
      <c r="J98" s="208"/>
      <c r="K98" s="208"/>
      <c r="L98" s="208"/>
      <c r="M98" s="208"/>
      <c r="N98" s="208"/>
      <c r="O98" s="161">
        <f t="shared" si="2"/>
        <v>0</v>
      </c>
    </row>
    <row r="99" spans="1:15" x14ac:dyDescent="0.3">
      <c r="A99" s="120"/>
      <c r="B99" s="124"/>
      <c r="C99" s="123"/>
      <c r="D99" s="123"/>
      <c r="E99" s="208"/>
      <c r="F99" s="208"/>
      <c r="G99" s="208"/>
      <c r="H99" s="208"/>
      <c r="I99" s="208"/>
      <c r="J99" s="208"/>
      <c r="K99" s="208"/>
      <c r="L99" s="208"/>
      <c r="M99" s="208"/>
      <c r="N99" s="208"/>
      <c r="O99" s="161">
        <f t="shared" si="2"/>
        <v>0</v>
      </c>
    </row>
    <row r="100" spans="1:15" x14ac:dyDescent="0.3">
      <c r="A100" s="120"/>
      <c r="B100" s="124"/>
      <c r="C100" s="123"/>
      <c r="D100" s="123"/>
      <c r="E100" s="208"/>
      <c r="F100" s="208"/>
      <c r="G100" s="208"/>
      <c r="H100" s="208"/>
      <c r="I100" s="208"/>
      <c r="J100" s="208"/>
      <c r="K100" s="208"/>
      <c r="L100" s="208"/>
      <c r="M100" s="208"/>
      <c r="N100" s="208"/>
      <c r="O100" s="161">
        <f t="shared" si="2"/>
        <v>0</v>
      </c>
    </row>
    <row r="101" spans="1:15" x14ac:dyDescent="0.3">
      <c r="A101" s="120"/>
      <c r="B101" s="124"/>
      <c r="C101" s="123"/>
      <c r="D101" s="123"/>
      <c r="E101" s="208"/>
      <c r="F101" s="208"/>
      <c r="G101" s="208"/>
      <c r="H101" s="208"/>
      <c r="I101" s="208"/>
      <c r="J101" s="208"/>
      <c r="K101" s="208"/>
      <c r="L101" s="208"/>
      <c r="M101" s="208"/>
      <c r="N101" s="208"/>
      <c r="O101" s="161">
        <f t="shared" si="2"/>
        <v>0</v>
      </c>
    </row>
    <row r="102" spans="1:15" x14ac:dyDescent="0.3">
      <c r="A102" s="120"/>
      <c r="B102" s="124"/>
      <c r="C102" s="123"/>
      <c r="D102" s="123"/>
      <c r="E102" s="208"/>
      <c r="F102" s="208"/>
      <c r="G102" s="208"/>
      <c r="H102" s="208"/>
      <c r="I102" s="208"/>
      <c r="J102" s="208"/>
      <c r="K102" s="208"/>
      <c r="L102" s="208"/>
      <c r="M102" s="208"/>
      <c r="N102" s="208"/>
      <c r="O102" s="161">
        <f t="shared" si="2"/>
        <v>0</v>
      </c>
    </row>
    <row r="103" spans="1:15" x14ac:dyDescent="0.3">
      <c r="A103" s="120"/>
      <c r="B103" s="124"/>
      <c r="C103" s="123"/>
      <c r="D103" s="123"/>
      <c r="E103" s="208"/>
      <c r="F103" s="208"/>
      <c r="G103" s="208"/>
      <c r="H103" s="208"/>
      <c r="I103" s="208"/>
      <c r="J103" s="208"/>
      <c r="K103" s="208"/>
      <c r="L103" s="208"/>
      <c r="M103" s="208"/>
      <c r="N103" s="208"/>
      <c r="O103" s="161">
        <f t="shared" si="2"/>
        <v>0</v>
      </c>
    </row>
    <row r="104" spans="1:15" x14ac:dyDescent="0.3">
      <c r="A104" s="120"/>
      <c r="B104" s="124"/>
      <c r="C104" s="123"/>
      <c r="D104" s="123"/>
      <c r="E104" s="208"/>
      <c r="F104" s="208"/>
      <c r="G104" s="208"/>
      <c r="H104" s="208"/>
      <c r="I104" s="208"/>
      <c r="J104" s="208"/>
      <c r="K104" s="208"/>
      <c r="L104" s="208"/>
      <c r="M104" s="208"/>
      <c r="N104" s="208"/>
      <c r="O104" s="161">
        <f t="shared" si="2"/>
        <v>0</v>
      </c>
    </row>
    <row r="105" spans="1:15" x14ac:dyDescent="0.3">
      <c r="A105" s="120"/>
      <c r="B105" s="124"/>
      <c r="C105" s="123"/>
      <c r="D105" s="123"/>
      <c r="E105" s="208"/>
      <c r="F105" s="208"/>
      <c r="G105" s="208"/>
      <c r="H105" s="208"/>
      <c r="I105" s="208"/>
      <c r="J105" s="208"/>
      <c r="K105" s="208"/>
      <c r="L105" s="208"/>
      <c r="M105" s="208"/>
      <c r="N105" s="208"/>
      <c r="O105" s="161">
        <f t="shared" si="2"/>
        <v>0</v>
      </c>
    </row>
    <row r="106" spans="1:15" x14ac:dyDescent="0.3">
      <c r="A106" s="120"/>
      <c r="B106" s="124"/>
      <c r="C106" s="123"/>
      <c r="D106" s="123"/>
      <c r="E106" s="208"/>
      <c r="F106" s="208"/>
      <c r="G106" s="208"/>
      <c r="H106" s="208"/>
      <c r="I106" s="208"/>
      <c r="J106" s="208"/>
      <c r="K106" s="208"/>
      <c r="L106" s="208"/>
      <c r="M106" s="208"/>
      <c r="N106" s="208"/>
      <c r="O106" s="161">
        <f t="shared" si="2"/>
        <v>0</v>
      </c>
    </row>
    <row r="107" spans="1:15" x14ac:dyDescent="0.3">
      <c r="A107" s="120"/>
      <c r="B107" s="124"/>
      <c r="C107" s="123"/>
      <c r="D107" s="123"/>
      <c r="E107" s="208"/>
      <c r="F107" s="208"/>
      <c r="G107" s="208"/>
      <c r="H107" s="208"/>
      <c r="I107" s="208"/>
      <c r="J107" s="208"/>
      <c r="K107" s="208"/>
      <c r="L107" s="208"/>
      <c r="M107" s="208"/>
      <c r="N107" s="208"/>
      <c r="O107" s="161">
        <f t="shared" si="2"/>
        <v>0</v>
      </c>
    </row>
    <row r="108" spans="1:15" x14ac:dyDescent="0.3">
      <c r="A108" s="120"/>
      <c r="B108" s="124"/>
      <c r="C108" s="123"/>
      <c r="D108" s="123"/>
      <c r="E108" s="208"/>
      <c r="F108" s="208"/>
      <c r="G108" s="208"/>
      <c r="H108" s="208"/>
      <c r="I108" s="208"/>
      <c r="J108" s="208"/>
      <c r="K108" s="208"/>
      <c r="L108" s="208"/>
      <c r="M108" s="208"/>
      <c r="N108" s="208"/>
      <c r="O108" s="161">
        <f t="shared" si="2"/>
        <v>0</v>
      </c>
    </row>
    <row r="109" spans="1:15" x14ac:dyDescent="0.3">
      <c r="A109" s="120"/>
      <c r="B109" s="124"/>
      <c r="C109" s="123"/>
      <c r="D109" s="123"/>
      <c r="E109" s="208"/>
      <c r="F109" s="208"/>
      <c r="G109" s="208"/>
      <c r="H109" s="208"/>
      <c r="I109" s="208"/>
      <c r="J109" s="208"/>
      <c r="K109" s="208"/>
      <c r="L109" s="208"/>
      <c r="M109" s="208"/>
      <c r="N109" s="208"/>
      <c r="O109" s="161">
        <f t="shared" si="2"/>
        <v>0</v>
      </c>
    </row>
    <row r="110" spans="1:15" x14ac:dyDescent="0.3">
      <c r="A110" s="120"/>
      <c r="B110" s="124"/>
      <c r="C110" s="123"/>
      <c r="D110" s="123"/>
      <c r="E110" s="208"/>
      <c r="F110" s="208"/>
      <c r="G110" s="208"/>
      <c r="H110" s="208"/>
      <c r="I110" s="208"/>
      <c r="J110" s="208"/>
      <c r="K110" s="208"/>
      <c r="L110" s="208"/>
      <c r="M110" s="208"/>
      <c r="N110" s="208"/>
      <c r="O110" s="161">
        <f t="shared" si="2"/>
        <v>0</v>
      </c>
    </row>
    <row r="111" spans="1:15" x14ac:dyDescent="0.3">
      <c r="A111" s="120"/>
      <c r="B111" s="124"/>
      <c r="C111" s="123"/>
      <c r="D111" s="123"/>
      <c r="E111" s="208"/>
      <c r="F111" s="208"/>
      <c r="G111" s="208"/>
      <c r="H111" s="208"/>
      <c r="I111" s="208"/>
      <c r="J111" s="208"/>
      <c r="K111" s="208"/>
      <c r="L111" s="208"/>
      <c r="M111" s="208"/>
      <c r="N111" s="208"/>
      <c r="O111" s="161">
        <f t="shared" si="2"/>
        <v>0</v>
      </c>
    </row>
    <row r="112" spans="1:15" x14ac:dyDescent="0.3">
      <c r="A112" s="120"/>
      <c r="B112" s="124"/>
      <c r="C112" s="123"/>
      <c r="D112" s="123"/>
      <c r="E112" s="208"/>
      <c r="F112" s="208"/>
      <c r="G112" s="208"/>
      <c r="H112" s="208"/>
      <c r="I112" s="208"/>
      <c r="J112" s="208"/>
      <c r="K112" s="208"/>
      <c r="L112" s="208"/>
      <c r="M112" s="208"/>
      <c r="N112" s="208"/>
      <c r="O112" s="161">
        <f t="shared" si="2"/>
        <v>0</v>
      </c>
    </row>
    <row r="113" spans="1:15" x14ac:dyDescent="0.3">
      <c r="A113" s="120"/>
      <c r="B113" s="124"/>
      <c r="C113" s="123"/>
      <c r="D113" s="123"/>
      <c r="E113" s="208"/>
      <c r="F113" s="208"/>
      <c r="G113" s="208"/>
      <c r="H113" s="208"/>
      <c r="I113" s="208"/>
      <c r="J113" s="208"/>
      <c r="K113" s="208"/>
      <c r="L113" s="208"/>
      <c r="M113" s="208"/>
      <c r="N113" s="208"/>
      <c r="O113" s="161">
        <f t="shared" si="2"/>
        <v>0</v>
      </c>
    </row>
    <row r="114" spans="1:15" x14ac:dyDescent="0.3">
      <c r="A114" s="120"/>
      <c r="B114" s="124"/>
      <c r="C114" s="123"/>
      <c r="D114" s="123"/>
      <c r="E114" s="208"/>
      <c r="F114" s="208"/>
      <c r="G114" s="208"/>
      <c r="H114" s="208"/>
      <c r="I114" s="208"/>
      <c r="J114" s="208"/>
      <c r="K114" s="208"/>
      <c r="L114" s="208"/>
      <c r="M114" s="208"/>
      <c r="N114" s="208"/>
      <c r="O114" s="161">
        <f t="shared" si="2"/>
        <v>0</v>
      </c>
    </row>
    <row r="115" spans="1:15" x14ac:dyDescent="0.3">
      <c r="A115" s="120"/>
      <c r="B115" s="124"/>
      <c r="C115" s="123"/>
      <c r="D115" s="123"/>
      <c r="E115" s="208"/>
      <c r="F115" s="208"/>
      <c r="G115" s="208"/>
      <c r="H115" s="208"/>
      <c r="I115" s="208"/>
      <c r="J115" s="208"/>
      <c r="K115" s="208"/>
      <c r="L115" s="208"/>
      <c r="M115" s="208"/>
      <c r="N115" s="208"/>
      <c r="O115" s="161">
        <f t="shared" si="2"/>
        <v>0</v>
      </c>
    </row>
    <row r="116" spans="1:15" x14ac:dyDescent="0.3">
      <c r="A116" s="120"/>
      <c r="B116" s="124"/>
      <c r="C116" s="123"/>
      <c r="D116" s="123"/>
      <c r="E116" s="208"/>
      <c r="F116" s="208"/>
      <c r="G116" s="208"/>
      <c r="H116" s="208"/>
      <c r="I116" s="208"/>
      <c r="J116" s="208"/>
      <c r="K116" s="208"/>
      <c r="L116" s="208"/>
      <c r="M116" s="208"/>
      <c r="N116" s="208"/>
      <c r="O116" s="161">
        <f t="shared" si="2"/>
        <v>0</v>
      </c>
    </row>
    <row r="117" spans="1:15" x14ac:dyDescent="0.3">
      <c r="A117" s="120"/>
      <c r="B117" s="124"/>
      <c r="C117" s="123"/>
      <c r="D117" s="123"/>
      <c r="E117" s="208"/>
      <c r="F117" s="208"/>
      <c r="G117" s="208"/>
      <c r="H117" s="208"/>
      <c r="I117" s="208"/>
      <c r="J117" s="208"/>
      <c r="K117" s="208"/>
      <c r="L117" s="208"/>
      <c r="M117" s="208"/>
      <c r="N117" s="208"/>
      <c r="O117" s="161">
        <f t="shared" si="2"/>
        <v>0</v>
      </c>
    </row>
    <row r="118" spans="1:15" x14ac:dyDescent="0.3">
      <c r="A118" s="120"/>
      <c r="B118" s="124"/>
      <c r="C118" s="123"/>
      <c r="D118" s="123"/>
      <c r="E118" s="208"/>
      <c r="F118" s="208"/>
      <c r="G118" s="208"/>
      <c r="H118" s="208"/>
      <c r="I118" s="208"/>
      <c r="J118" s="208"/>
      <c r="K118" s="208"/>
      <c r="L118" s="208"/>
      <c r="M118" s="208"/>
      <c r="N118" s="208"/>
      <c r="O118" s="161">
        <f t="shared" si="2"/>
        <v>0</v>
      </c>
    </row>
    <row r="119" spans="1:15" x14ac:dyDescent="0.3">
      <c r="A119" s="120"/>
      <c r="B119" s="124"/>
      <c r="C119" s="123"/>
      <c r="D119" s="123"/>
      <c r="E119" s="208"/>
      <c r="F119" s="208"/>
      <c r="G119" s="208"/>
      <c r="H119" s="208"/>
      <c r="I119" s="208"/>
      <c r="J119" s="208"/>
      <c r="K119" s="208"/>
      <c r="L119" s="208"/>
      <c r="M119" s="208"/>
      <c r="N119" s="208"/>
      <c r="O119" s="161">
        <f t="shared" si="2"/>
        <v>0</v>
      </c>
    </row>
    <row r="120" spans="1:15" x14ac:dyDescent="0.3">
      <c r="A120" s="120"/>
      <c r="B120" s="124"/>
      <c r="C120" s="123"/>
      <c r="D120" s="123"/>
      <c r="E120" s="208"/>
      <c r="F120" s="208"/>
      <c r="G120" s="208"/>
      <c r="H120" s="208"/>
      <c r="I120" s="208"/>
      <c r="J120" s="208"/>
      <c r="K120" s="208"/>
      <c r="L120" s="208"/>
      <c r="M120" s="208"/>
      <c r="N120" s="208"/>
      <c r="O120" s="161">
        <f t="shared" si="2"/>
        <v>0</v>
      </c>
    </row>
    <row r="121" spans="1:15" x14ac:dyDescent="0.3">
      <c r="A121" s="120"/>
      <c r="B121" s="124"/>
      <c r="C121" s="123"/>
      <c r="D121" s="123"/>
      <c r="E121" s="208"/>
      <c r="F121" s="208"/>
      <c r="G121" s="208"/>
      <c r="H121" s="208"/>
      <c r="I121" s="208"/>
      <c r="J121" s="208"/>
      <c r="K121" s="208"/>
      <c r="L121" s="208"/>
      <c r="M121" s="208"/>
      <c r="N121" s="208"/>
      <c r="O121" s="161">
        <f t="shared" si="2"/>
        <v>0</v>
      </c>
    </row>
    <row r="122" spans="1:15" x14ac:dyDescent="0.3">
      <c r="A122" s="120"/>
      <c r="B122" s="124"/>
      <c r="C122" s="123"/>
      <c r="D122" s="123"/>
      <c r="E122" s="208"/>
      <c r="F122" s="208"/>
      <c r="G122" s="208"/>
      <c r="H122" s="208"/>
      <c r="I122" s="208"/>
      <c r="J122" s="208"/>
      <c r="K122" s="208"/>
      <c r="L122" s="208"/>
      <c r="M122" s="208"/>
      <c r="N122" s="208"/>
      <c r="O122" s="161">
        <f t="shared" si="2"/>
        <v>0</v>
      </c>
    </row>
    <row r="123" spans="1:15" x14ac:dyDescent="0.3">
      <c r="A123" s="120"/>
      <c r="B123" s="124"/>
      <c r="C123" s="123"/>
      <c r="D123" s="123"/>
      <c r="E123" s="208"/>
      <c r="F123" s="208"/>
      <c r="G123" s="208"/>
      <c r="H123" s="208"/>
      <c r="I123" s="208"/>
      <c r="J123" s="208"/>
      <c r="K123" s="208"/>
      <c r="L123" s="208"/>
      <c r="M123" s="208"/>
      <c r="N123" s="208"/>
      <c r="O123" s="161">
        <f t="shared" si="2"/>
        <v>0</v>
      </c>
    </row>
    <row r="124" spans="1:15" x14ac:dyDescent="0.3">
      <c r="A124" s="120"/>
      <c r="B124" s="124"/>
      <c r="C124" s="123"/>
      <c r="D124" s="123"/>
      <c r="E124" s="208"/>
      <c r="F124" s="208"/>
      <c r="G124" s="208"/>
      <c r="H124" s="208"/>
      <c r="I124" s="208"/>
      <c r="J124" s="208"/>
      <c r="K124" s="208"/>
      <c r="L124" s="208"/>
      <c r="M124" s="208"/>
      <c r="N124" s="208"/>
      <c r="O124" s="161">
        <f t="shared" si="2"/>
        <v>0</v>
      </c>
    </row>
    <row r="125" spans="1:15" x14ac:dyDescent="0.3">
      <c r="A125" s="120"/>
      <c r="B125" s="124"/>
      <c r="C125" s="123"/>
      <c r="D125" s="123"/>
      <c r="E125" s="208"/>
      <c r="F125" s="208"/>
      <c r="G125" s="208"/>
      <c r="H125" s="208"/>
      <c r="I125" s="208"/>
      <c r="J125" s="208"/>
      <c r="K125" s="208"/>
      <c r="L125" s="208"/>
      <c r="M125" s="208"/>
      <c r="N125" s="208"/>
      <c r="O125" s="161">
        <f t="shared" si="2"/>
        <v>0</v>
      </c>
    </row>
    <row r="126" spans="1:15" x14ac:dyDescent="0.3">
      <c r="A126" s="120"/>
      <c r="B126" s="124"/>
      <c r="C126" s="123"/>
      <c r="D126" s="123"/>
      <c r="E126" s="208"/>
      <c r="F126" s="208"/>
      <c r="G126" s="208"/>
      <c r="H126" s="208"/>
      <c r="I126" s="208"/>
      <c r="J126" s="208"/>
      <c r="K126" s="208"/>
      <c r="L126" s="208"/>
      <c r="M126" s="208"/>
      <c r="N126" s="208"/>
      <c r="O126" s="161">
        <f t="shared" si="2"/>
        <v>0</v>
      </c>
    </row>
    <row r="127" spans="1:15" x14ac:dyDescent="0.3">
      <c r="A127" s="120"/>
      <c r="B127" s="124"/>
      <c r="C127" s="123"/>
      <c r="D127" s="123"/>
      <c r="E127" s="208"/>
      <c r="F127" s="208"/>
      <c r="G127" s="208"/>
      <c r="H127" s="208"/>
      <c r="I127" s="208"/>
      <c r="J127" s="208"/>
      <c r="K127" s="208"/>
      <c r="L127" s="208"/>
      <c r="M127" s="208"/>
      <c r="N127" s="208"/>
      <c r="O127" s="161">
        <f t="shared" si="2"/>
        <v>0</v>
      </c>
    </row>
    <row r="128" spans="1:15" x14ac:dyDescent="0.3">
      <c r="A128" s="120"/>
      <c r="B128" s="124"/>
      <c r="C128" s="123"/>
      <c r="D128" s="123"/>
      <c r="E128" s="208"/>
      <c r="F128" s="208"/>
      <c r="G128" s="208"/>
      <c r="H128" s="208"/>
      <c r="I128" s="208"/>
      <c r="J128" s="208"/>
      <c r="K128" s="208"/>
      <c r="L128" s="208"/>
      <c r="M128" s="208"/>
      <c r="N128" s="208"/>
      <c r="O128" s="161">
        <f t="shared" ref="O128:O156" si="3">SUM(E128:N128)</f>
        <v>0</v>
      </c>
    </row>
    <row r="129" spans="1:15" x14ac:dyDescent="0.3">
      <c r="A129" s="120"/>
      <c r="B129" s="124"/>
      <c r="C129" s="123"/>
      <c r="D129" s="123"/>
      <c r="E129" s="208"/>
      <c r="F129" s="208"/>
      <c r="G129" s="208"/>
      <c r="H129" s="208"/>
      <c r="I129" s="208"/>
      <c r="J129" s="208"/>
      <c r="K129" s="208"/>
      <c r="L129" s="208"/>
      <c r="M129" s="208"/>
      <c r="N129" s="208"/>
      <c r="O129" s="161">
        <f t="shared" si="3"/>
        <v>0</v>
      </c>
    </row>
    <row r="130" spans="1:15" x14ac:dyDescent="0.3">
      <c r="A130" s="120"/>
      <c r="B130" s="124"/>
      <c r="C130" s="123"/>
      <c r="D130" s="123"/>
      <c r="E130" s="208"/>
      <c r="F130" s="208"/>
      <c r="G130" s="208"/>
      <c r="H130" s="208"/>
      <c r="I130" s="208"/>
      <c r="J130" s="208"/>
      <c r="K130" s="208"/>
      <c r="L130" s="208"/>
      <c r="M130" s="208"/>
      <c r="N130" s="208"/>
      <c r="O130" s="161">
        <f t="shared" si="3"/>
        <v>0</v>
      </c>
    </row>
    <row r="131" spans="1:15" x14ac:dyDescent="0.3">
      <c r="A131" s="120"/>
      <c r="B131" s="124"/>
      <c r="C131" s="123"/>
      <c r="D131" s="123"/>
      <c r="E131" s="208"/>
      <c r="F131" s="208"/>
      <c r="G131" s="208"/>
      <c r="H131" s="208"/>
      <c r="I131" s="208"/>
      <c r="J131" s="208"/>
      <c r="K131" s="208"/>
      <c r="L131" s="208"/>
      <c r="M131" s="208"/>
      <c r="N131" s="208"/>
      <c r="O131" s="161">
        <f t="shared" si="3"/>
        <v>0</v>
      </c>
    </row>
    <row r="132" spans="1:15" x14ac:dyDescent="0.3">
      <c r="A132" s="120"/>
      <c r="B132" s="124"/>
      <c r="C132" s="123"/>
      <c r="D132" s="123"/>
      <c r="E132" s="208"/>
      <c r="F132" s="208"/>
      <c r="G132" s="208"/>
      <c r="H132" s="208"/>
      <c r="I132" s="208"/>
      <c r="J132" s="208"/>
      <c r="K132" s="208"/>
      <c r="L132" s="208"/>
      <c r="M132" s="208"/>
      <c r="N132" s="208"/>
      <c r="O132" s="161">
        <f t="shared" si="3"/>
        <v>0</v>
      </c>
    </row>
    <row r="133" spans="1:15" x14ac:dyDescent="0.3">
      <c r="A133" s="120"/>
      <c r="B133" s="124"/>
      <c r="C133" s="123"/>
      <c r="D133" s="123"/>
      <c r="E133" s="208"/>
      <c r="F133" s="208"/>
      <c r="G133" s="208"/>
      <c r="H133" s="208"/>
      <c r="I133" s="208"/>
      <c r="J133" s="208"/>
      <c r="K133" s="208"/>
      <c r="L133" s="208"/>
      <c r="M133" s="208"/>
      <c r="N133" s="208"/>
      <c r="O133" s="161">
        <f t="shared" si="3"/>
        <v>0</v>
      </c>
    </row>
    <row r="134" spans="1:15" x14ac:dyDescent="0.3">
      <c r="A134" s="120"/>
      <c r="B134" s="124"/>
      <c r="C134" s="123"/>
      <c r="D134" s="123"/>
      <c r="E134" s="208"/>
      <c r="F134" s="208"/>
      <c r="G134" s="208"/>
      <c r="H134" s="208"/>
      <c r="I134" s="208"/>
      <c r="J134" s="208"/>
      <c r="K134" s="208"/>
      <c r="L134" s="208"/>
      <c r="M134" s="208"/>
      <c r="N134" s="208"/>
      <c r="O134" s="161">
        <f t="shared" si="3"/>
        <v>0</v>
      </c>
    </row>
    <row r="135" spans="1:15" x14ac:dyDescent="0.3">
      <c r="A135" s="120"/>
      <c r="B135" s="124"/>
      <c r="C135" s="123"/>
      <c r="D135" s="123"/>
      <c r="E135" s="208"/>
      <c r="F135" s="208"/>
      <c r="G135" s="208"/>
      <c r="H135" s="208"/>
      <c r="I135" s="208"/>
      <c r="J135" s="208"/>
      <c r="K135" s="208"/>
      <c r="L135" s="208"/>
      <c r="M135" s="208"/>
      <c r="N135" s="208"/>
      <c r="O135" s="161">
        <f t="shared" si="3"/>
        <v>0</v>
      </c>
    </row>
    <row r="136" spans="1:15" x14ac:dyDescent="0.3">
      <c r="A136" s="120"/>
      <c r="B136" s="124"/>
      <c r="C136" s="123"/>
      <c r="D136" s="123"/>
      <c r="E136" s="208"/>
      <c r="F136" s="208"/>
      <c r="G136" s="208"/>
      <c r="H136" s="208"/>
      <c r="I136" s="208"/>
      <c r="J136" s="208"/>
      <c r="K136" s="208"/>
      <c r="L136" s="208"/>
      <c r="M136" s="208"/>
      <c r="N136" s="208"/>
      <c r="O136" s="161">
        <f t="shared" si="3"/>
        <v>0</v>
      </c>
    </row>
    <row r="137" spans="1:15" x14ac:dyDescent="0.3">
      <c r="A137" s="120"/>
      <c r="B137" s="124"/>
      <c r="C137" s="123"/>
      <c r="D137" s="123"/>
      <c r="E137" s="208"/>
      <c r="F137" s="208"/>
      <c r="G137" s="208"/>
      <c r="H137" s="208"/>
      <c r="I137" s="208"/>
      <c r="J137" s="208"/>
      <c r="K137" s="208"/>
      <c r="L137" s="208"/>
      <c r="M137" s="208"/>
      <c r="N137" s="208"/>
      <c r="O137" s="161">
        <f t="shared" si="3"/>
        <v>0</v>
      </c>
    </row>
    <row r="138" spans="1:15" x14ac:dyDescent="0.3">
      <c r="A138" s="120"/>
      <c r="B138" s="124"/>
      <c r="C138" s="123"/>
      <c r="D138" s="123"/>
      <c r="E138" s="208"/>
      <c r="F138" s="208"/>
      <c r="G138" s="208"/>
      <c r="H138" s="208"/>
      <c r="I138" s="208"/>
      <c r="J138" s="208"/>
      <c r="K138" s="208"/>
      <c r="L138" s="208"/>
      <c r="M138" s="208"/>
      <c r="N138" s="208"/>
      <c r="O138" s="161">
        <f t="shared" si="3"/>
        <v>0</v>
      </c>
    </row>
    <row r="139" spans="1:15" x14ac:dyDescent="0.3">
      <c r="A139" s="120"/>
      <c r="B139" s="124"/>
      <c r="C139" s="123"/>
      <c r="D139" s="123"/>
      <c r="E139" s="208"/>
      <c r="F139" s="208"/>
      <c r="G139" s="208"/>
      <c r="H139" s="208"/>
      <c r="I139" s="208"/>
      <c r="J139" s="208"/>
      <c r="K139" s="208"/>
      <c r="L139" s="208"/>
      <c r="M139" s="208"/>
      <c r="N139" s="208"/>
      <c r="O139" s="161">
        <f t="shared" si="3"/>
        <v>0</v>
      </c>
    </row>
    <row r="140" spans="1:15" x14ac:dyDescent="0.3">
      <c r="A140" s="120"/>
      <c r="B140" s="124"/>
      <c r="C140" s="123"/>
      <c r="D140" s="123"/>
      <c r="E140" s="208"/>
      <c r="F140" s="208"/>
      <c r="G140" s="208"/>
      <c r="H140" s="208"/>
      <c r="I140" s="208"/>
      <c r="J140" s="208"/>
      <c r="K140" s="208"/>
      <c r="L140" s="208"/>
      <c r="M140" s="208"/>
      <c r="N140" s="208"/>
      <c r="O140" s="161">
        <f t="shared" si="3"/>
        <v>0</v>
      </c>
    </row>
    <row r="141" spans="1:15" x14ac:dyDescent="0.3">
      <c r="A141" s="120"/>
      <c r="B141" s="124"/>
      <c r="C141" s="123"/>
      <c r="D141" s="123"/>
      <c r="E141" s="208"/>
      <c r="F141" s="208"/>
      <c r="G141" s="208"/>
      <c r="H141" s="208"/>
      <c r="I141" s="208"/>
      <c r="J141" s="208"/>
      <c r="K141" s="208"/>
      <c r="L141" s="208"/>
      <c r="M141" s="208"/>
      <c r="N141" s="208"/>
      <c r="O141" s="161">
        <f t="shared" si="3"/>
        <v>0</v>
      </c>
    </row>
    <row r="142" spans="1:15" x14ac:dyDescent="0.3">
      <c r="A142" s="120"/>
      <c r="B142" s="124"/>
      <c r="C142" s="123"/>
      <c r="D142" s="123"/>
      <c r="E142" s="208"/>
      <c r="F142" s="208"/>
      <c r="G142" s="208"/>
      <c r="H142" s="208"/>
      <c r="I142" s="208"/>
      <c r="J142" s="208"/>
      <c r="K142" s="208"/>
      <c r="L142" s="208"/>
      <c r="M142" s="208"/>
      <c r="N142" s="208"/>
      <c r="O142" s="161">
        <f t="shared" si="3"/>
        <v>0</v>
      </c>
    </row>
    <row r="143" spans="1:15" x14ac:dyDescent="0.3">
      <c r="A143" s="120"/>
      <c r="B143" s="124"/>
      <c r="C143" s="123"/>
      <c r="D143" s="123"/>
      <c r="E143" s="208"/>
      <c r="F143" s="208"/>
      <c r="G143" s="208"/>
      <c r="H143" s="208"/>
      <c r="I143" s="208"/>
      <c r="J143" s="208"/>
      <c r="K143" s="208"/>
      <c r="L143" s="208"/>
      <c r="M143" s="208"/>
      <c r="N143" s="208"/>
      <c r="O143" s="161">
        <f t="shared" si="3"/>
        <v>0</v>
      </c>
    </row>
    <row r="144" spans="1:15" x14ac:dyDescent="0.3">
      <c r="A144" s="120"/>
      <c r="B144" s="124"/>
      <c r="C144" s="123"/>
      <c r="D144" s="123"/>
      <c r="E144" s="208"/>
      <c r="F144" s="208"/>
      <c r="G144" s="208"/>
      <c r="H144" s="208"/>
      <c r="I144" s="208"/>
      <c r="J144" s="208"/>
      <c r="K144" s="208"/>
      <c r="L144" s="208"/>
      <c r="M144" s="208"/>
      <c r="N144" s="208"/>
      <c r="O144" s="161">
        <f t="shared" si="3"/>
        <v>0</v>
      </c>
    </row>
    <row r="145" spans="1:15" x14ac:dyDescent="0.3">
      <c r="A145" s="120"/>
      <c r="B145" s="124"/>
      <c r="C145" s="123"/>
      <c r="D145" s="123"/>
      <c r="E145" s="208"/>
      <c r="F145" s="208"/>
      <c r="G145" s="208"/>
      <c r="H145" s="208"/>
      <c r="I145" s="208"/>
      <c r="J145" s="208"/>
      <c r="K145" s="208"/>
      <c r="L145" s="208"/>
      <c r="M145" s="208"/>
      <c r="N145" s="208"/>
      <c r="O145" s="161">
        <f t="shared" si="3"/>
        <v>0</v>
      </c>
    </row>
    <row r="146" spans="1:15" x14ac:dyDescent="0.3">
      <c r="A146" s="120"/>
      <c r="B146" s="124"/>
      <c r="C146" s="123"/>
      <c r="D146" s="123"/>
      <c r="E146" s="208"/>
      <c r="F146" s="208"/>
      <c r="G146" s="208"/>
      <c r="H146" s="208"/>
      <c r="I146" s="208"/>
      <c r="J146" s="208"/>
      <c r="K146" s="208"/>
      <c r="L146" s="208"/>
      <c r="M146" s="208"/>
      <c r="N146" s="208"/>
      <c r="O146" s="161">
        <f t="shared" si="3"/>
        <v>0</v>
      </c>
    </row>
    <row r="147" spans="1:15" x14ac:dyDescent="0.3">
      <c r="A147" s="120"/>
      <c r="B147" s="124"/>
      <c r="C147" s="123"/>
      <c r="D147" s="123"/>
      <c r="E147" s="208"/>
      <c r="F147" s="208"/>
      <c r="G147" s="208"/>
      <c r="H147" s="208"/>
      <c r="I147" s="208"/>
      <c r="J147" s="208"/>
      <c r="K147" s="208"/>
      <c r="L147" s="208"/>
      <c r="M147" s="208"/>
      <c r="N147" s="208"/>
      <c r="O147" s="161">
        <f t="shared" si="3"/>
        <v>0</v>
      </c>
    </row>
    <row r="148" spans="1:15" x14ac:dyDescent="0.3">
      <c r="A148" s="120"/>
      <c r="B148" s="124"/>
      <c r="C148" s="123"/>
      <c r="D148" s="123"/>
      <c r="E148" s="208"/>
      <c r="F148" s="208"/>
      <c r="G148" s="208"/>
      <c r="H148" s="208"/>
      <c r="I148" s="208"/>
      <c r="J148" s="208"/>
      <c r="K148" s="208"/>
      <c r="L148" s="208"/>
      <c r="M148" s="208"/>
      <c r="N148" s="208"/>
      <c r="O148" s="161">
        <f t="shared" si="3"/>
        <v>0</v>
      </c>
    </row>
    <row r="149" spans="1:15" x14ac:dyDescent="0.3">
      <c r="A149" s="120"/>
      <c r="B149" s="124"/>
      <c r="C149" s="123"/>
      <c r="D149" s="123"/>
      <c r="E149" s="208"/>
      <c r="F149" s="208"/>
      <c r="G149" s="208"/>
      <c r="H149" s="208"/>
      <c r="I149" s="208"/>
      <c r="J149" s="208"/>
      <c r="K149" s="208"/>
      <c r="L149" s="208"/>
      <c r="M149" s="208"/>
      <c r="N149" s="208"/>
      <c r="O149" s="161">
        <f t="shared" si="3"/>
        <v>0</v>
      </c>
    </row>
    <row r="150" spans="1:15" x14ac:dyDescent="0.3">
      <c r="A150" s="120"/>
      <c r="B150" s="124"/>
      <c r="C150" s="123"/>
      <c r="D150" s="123"/>
      <c r="E150" s="208"/>
      <c r="F150" s="208"/>
      <c r="G150" s="208"/>
      <c r="H150" s="208"/>
      <c r="I150" s="208"/>
      <c r="J150" s="208"/>
      <c r="K150" s="208"/>
      <c r="L150" s="208"/>
      <c r="M150" s="208"/>
      <c r="N150" s="208"/>
      <c r="O150" s="161">
        <f t="shared" si="3"/>
        <v>0</v>
      </c>
    </row>
    <row r="151" spans="1:15" x14ac:dyDescent="0.3">
      <c r="A151" s="120"/>
      <c r="B151" s="124"/>
      <c r="C151" s="123"/>
      <c r="D151" s="123"/>
      <c r="E151" s="208"/>
      <c r="F151" s="208"/>
      <c r="G151" s="208"/>
      <c r="H151" s="208"/>
      <c r="I151" s="208"/>
      <c r="J151" s="208"/>
      <c r="K151" s="208"/>
      <c r="L151" s="208"/>
      <c r="M151" s="208"/>
      <c r="N151" s="208"/>
      <c r="O151" s="161">
        <f t="shared" si="3"/>
        <v>0</v>
      </c>
    </row>
    <row r="152" spans="1:15" x14ac:dyDescent="0.3">
      <c r="A152" s="120"/>
      <c r="B152" s="124"/>
      <c r="C152" s="123"/>
      <c r="D152" s="123"/>
      <c r="E152" s="208"/>
      <c r="F152" s="208"/>
      <c r="G152" s="208"/>
      <c r="H152" s="208"/>
      <c r="I152" s="208"/>
      <c r="J152" s="208"/>
      <c r="K152" s="208"/>
      <c r="L152" s="208"/>
      <c r="M152" s="208"/>
      <c r="N152" s="208"/>
      <c r="O152" s="161">
        <f t="shared" si="3"/>
        <v>0</v>
      </c>
    </row>
    <row r="153" spans="1:15" x14ac:dyDescent="0.3">
      <c r="A153" s="120"/>
      <c r="B153" s="124"/>
      <c r="C153" s="123"/>
      <c r="D153" s="123"/>
      <c r="E153" s="208"/>
      <c r="F153" s="208"/>
      <c r="G153" s="208"/>
      <c r="H153" s="208"/>
      <c r="I153" s="208"/>
      <c r="J153" s="208"/>
      <c r="K153" s="208"/>
      <c r="L153" s="208"/>
      <c r="M153" s="208"/>
      <c r="N153" s="208"/>
      <c r="O153" s="161">
        <f t="shared" si="3"/>
        <v>0</v>
      </c>
    </row>
    <row r="154" spans="1:15" x14ac:dyDescent="0.3">
      <c r="A154" s="120"/>
      <c r="B154" s="124"/>
      <c r="C154" s="123"/>
      <c r="D154" s="123"/>
      <c r="E154" s="208"/>
      <c r="F154" s="208"/>
      <c r="G154" s="208"/>
      <c r="H154" s="208"/>
      <c r="I154" s="208"/>
      <c r="J154" s="208"/>
      <c r="K154" s="208"/>
      <c r="L154" s="208"/>
      <c r="M154" s="208"/>
      <c r="N154" s="208"/>
      <c r="O154" s="161">
        <f t="shared" si="3"/>
        <v>0</v>
      </c>
    </row>
    <row r="155" spans="1:15" x14ac:dyDescent="0.3">
      <c r="A155" s="120"/>
      <c r="B155" s="124"/>
      <c r="C155" s="123"/>
      <c r="D155" s="123"/>
      <c r="E155" s="208"/>
      <c r="F155" s="208"/>
      <c r="G155" s="208"/>
      <c r="H155" s="208"/>
      <c r="I155" s="208"/>
      <c r="J155" s="208"/>
      <c r="K155" s="208"/>
      <c r="L155" s="208"/>
      <c r="M155" s="208"/>
      <c r="N155" s="208"/>
      <c r="O155" s="161">
        <f t="shared" si="3"/>
        <v>0</v>
      </c>
    </row>
    <row r="156" spans="1:15" x14ac:dyDescent="0.3">
      <c r="A156" s="120"/>
      <c r="B156" s="124"/>
      <c r="C156" s="123"/>
      <c r="D156" s="123"/>
      <c r="E156" s="208"/>
      <c r="F156" s="208"/>
      <c r="G156" s="208"/>
      <c r="H156" s="208"/>
      <c r="I156" s="208"/>
      <c r="J156" s="208"/>
      <c r="K156" s="208"/>
      <c r="L156" s="208"/>
      <c r="M156" s="208"/>
      <c r="N156" s="208"/>
      <c r="O156" s="161">
        <f t="shared" si="3"/>
        <v>0</v>
      </c>
    </row>
    <row r="157" spans="1:15" x14ac:dyDescent="0.3">
      <c r="O157" s="162">
        <f>SUM(O8:O156)</f>
        <v>0</v>
      </c>
    </row>
  </sheetData>
  <mergeCells count="21">
    <mergeCell ref="A29:A41"/>
    <mergeCell ref="C29:C30"/>
    <mergeCell ref="B32:B34"/>
    <mergeCell ref="C32:C34"/>
    <mergeCell ref="B35:B36"/>
    <mergeCell ref="C35:C36"/>
    <mergeCell ref="B37:B39"/>
    <mergeCell ref="C37:C39"/>
    <mergeCell ref="B40:B41"/>
    <mergeCell ref="C40:C41"/>
    <mergeCell ref="A8:A28"/>
    <mergeCell ref="B8:B20"/>
    <mergeCell ref="C8:C9"/>
    <mergeCell ref="C10:C13"/>
    <mergeCell ref="C14:C17"/>
    <mergeCell ref="C18:C20"/>
    <mergeCell ref="B21:B24"/>
    <mergeCell ref="C21:C22"/>
    <mergeCell ref="C23:C24"/>
    <mergeCell ref="B25:B27"/>
    <mergeCell ref="C25:C27"/>
  </mergeCells>
  <pageMargins left="0.7" right="0.7" top="0.75" bottom="0.75" header="0.3" footer="0.3"/>
  <pageSetup paperSize="9" orientation="portrait" verticalDpi="0" r:id="rId1"/>
  <drawing r:id="rId2"/>
  <legacyDrawing r:id="rId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00B050"/>
  </sheetPr>
  <dimension ref="A1:R157"/>
  <sheetViews>
    <sheetView zoomScaleNormal="100" workbookViewId="0"/>
  </sheetViews>
  <sheetFormatPr defaultColWidth="9.1796875" defaultRowHeight="14" x14ac:dyDescent="0.3"/>
  <cols>
    <col min="1" max="1" width="23.7265625" style="101" customWidth="1"/>
    <col min="2" max="2" width="25.54296875" style="115" customWidth="1"/>
    <col min="3" max="3" width="28.81640625" style="116" customWidth="1"/>
    <col min="4" max="4" width="53.81640625" style="116" customWidth="1"/>
    <col min="5" max="14" width="16.7265625" style="209" customWidth="1"/>
    <col min="15" max="15" width="20.453125" style="101" customWidth="1"/>
    <col min="16" max="17" width="9.1796875" style="101"/>
    <col min="18" max="18" width="16.453125" style="101" bestFit="1" customWidth="1"/>
    <col min="19" max="16384" width="9.1796875" style="101"/>
  </cols>
  <sheetData>
    <row r="1" spans="1:15" s="98" customFormat="1" ht="18" x14ac:dyDescent="0.4">
      <c r="A1" s="98" t="s">
        <v>350</v>
      </c>
    </row>
    <row r="2" spans="1:15" s="99" customFormat="1" ht="3.65" customHeight="1" x14ac:dyDescent="0.4">
      <c r="A2" s="22"/>
      <c r="B2" s="22"/>
      <c r="C2" s="22"/>
      <c r="D2" s="23"/>
      <c r="E2" s="24"/>
      <c r="F2" s="24"/>
      <c r="G2" s="24"/>
      <c r="H2" s="24"/>
      <c r="I2" s="24"/>
      <c r="J2" s="24"/>
    </row>
    <row r="3" spans="1:15" x14ac:dyDescent="0.3">
      <c r="A3" s="100"/>
      <c r="B3" s="100"/>
      <c r="C3" s="100"/>
      <c r="D3" s="100"/>
      <c r="E3" s="100"/>
      <c r="F3" s="100"/>
      <c r="G3" s="100"/>
      <c r="H3" s="100"/>
      <c r="I3" s="100"/>
      <c r="J3" s="100"/>
      <c r="K3" s="101"/>
      <c r="L3" s="101"/>
      <c r="M3" s="101"/>
      <c r="N3" s="101"/>
    </row>
    <row r="4" spans="1:15" x14ac:dyDescent="0.3">
      <c r="A4" s="7"/>
      <c r="B4" s="100"/>
      <c r="C4" s="100"/>
      <c r="D4" s="100"/>
      <c r="E4" s="101" t="s">
        <v>102</v>
      </c>
      <c r="F4" s="100"/>
      <c r="G4" s="100"/>
      <c r="H4" s="100"/>
      <c r="I4" s="100"/>
      <c r="J4" s="100"/>
      <c r="K4" s="101"/>
      <c r="L4" s="101"/>
      <c r="M4" s="101"/>
      <c r="N4" s="101"/>
    </row>
    <row r="5" spans="1:15" x14ac:dyDescent="0.3">
      <c r="A5" s="7" t="s">
        <v>174</v>
      </c>
      <c r="B5" s="100">
        <v>4</v>
      </c>
      <c r="C5" s="100"/>
      <c r="D5" s="100"/>
      <c r="E5" s="100"/>
      <c r="F5" s="100"/>
      <c r="G5" s="100"/>
      <c r="H5" s="100"/>
      <c r="I5" s="100"/>
      <c r="J5" s="100"/>
      <c r="K5" s="101"/>
      <c r="L5" s="101"/>
      <c r="M5" s="101"/>
      <c r="N5" s="101"/>
    </row>
    <row r="6" spans="1:15" ht="14.5" thickBot="1" x14ac:dyDescent="0.35">
      <c r="E6" s="101" t="s">
        <v>80</v>
      </c>
      <c r="F6" s="101"/>
      <c r="G6" s="101"/>
      <c r="H6" s="101"/>
      <c r="I6" s="101"/>
      <c r="J6" s="101"/>
      <c r="K6" s="101"/>
      <c r="L6" s="101"/>
      <c r="M6" s="101"/>
      <c r="N6" s="101"/>
    </row>
    <row r="7" spans="1:15" ht="14.5" thickTop="1" x14ac:dyDescent="0.3">
      <c r="A7" s="117" t="s">
        <v>188</v>
      </c>
      <c r="B7" s="117" t="s">
        <v>77</v>
      </c>
      <c r="C7" s="117" t="s">
        <v>78</v>
      </c>
      <c r="D7" s="117" t="s">
        <v>79</v>
      </c>
      <c r="E7" s="118">
        <f>'3.3 Muutoksen ja uudet kust.'!B5</f>
        <v>2018</v>
      </c>
      <c r="F7" s="118">
        <f>E7+1</f>
        <v>2019</v>
      </c>
      <c r="G7" s="118">
        <f t="shared" ref="G7:N7" si="0">F7+1</f>
        <v>2020</v>
      </c>
      <c r="H7" s="118">
        <f t="shared" si="0"/>
        <v>2021</v>
      </c>
      <c r="I7" s="118">
        <f t="shared" si="0"/>
        <v>2022</v>
      </c>
      <c r="J7" s="118">
        <f t="shared" si="0"/>
        <v>2023</v>
      </c>
      <c r="K7" s="118">
        <f t="shared" si="0"/>
        <v>2024</v>
      </c>
      <c r="L7" s="118">
        <f t="shared" si="0"/>
        <v>2025</v>
      </c>
      <c r="M7" s="118">
        <f t="shared" si="0"/>
        <v>2026</v>
      </c>
      <c r="N7" s="118">
        <f t="shared" si="0"/>
        <v>2027</v>
      </c>
      <c r="O7" s="118" t="s">
        <v>2</v>
      </c>
    </row>
    <row r="8" spans="1:15" ht="152.25" customHeight="1" x14ac:dyDescent="0.3">
      <c r="A8" s="263" t="s">
        <v>256</v>
      </c>
      <c r="B8" s="273" t="s">
        <v>73</v>
      </c>
      <c r="C8" s="275" t="s">
        <v>110</v>
      </c>
      <c r="D8" s="119" t="s">
        <v>113</v>
      </c>
      <c r="E8" s="208"/>
      <c r="F8" s="208"/>
      <c r="G8" s="208"/>
      <c r="H8" s="208"/>
      <c r="I8" s="208"/>
      <c r="J8" s="208"/>
      <c r="K8" s="208"/>
      <c r="L8" s="208"/>
      <c r="M8" s="208"/>
      <c r="N8" s="208"/>
      <c r="O8" s="161">
        <f>SUM(E8:N8)</f>
        <v>0</v>
      </c>
    </row>
    <row r="9" spans="1:15" ht="78.75" customHeight="1" x14ac:dyDescent="0.3">
      <c r="A9" s="264"/>
      <c r="B9" s="277"/>
      <c r="C9" s="275"/>
      <c r="D9" s="119" t="s">
        <v>114</v>
      </c>
      <c r="E9" s="208"/>
      <c r="F9" s="208"/>
      <c r="G9" s="208"/>
      <c r="H9" s="208"/>
      <c r="I9" s="208"/>
      <c r="J9" s="208"/>
      <c r="K9" s="208"/>
      <c r="L9" s="208"/>
      <c r="M9" s="208"/>
      <c r="N9" s="208"/>
      <c r="O9" s="161">
        <f t="shared" ref="O9:O63" si="1">SUM(E9:N9)</f>
        <v>0</v>
      </c>
    </row>
    <row r="10" spans="1:15" ht="117" customHeight="1" x14ac:dyDescent="0.3">
      <c r="A10" s="264"/>
      <c r="B10" s="277"/>
      <c r="C10" s="276" t="s">
        <v>111</v>
      </c>
      <c r="D10" s="121" t="s">
        <v>115</v>
      </c>
      <c r="E10" s="208"/>
      <c r="F10" s="208"/>
      <c r="G10" s="208"/>
      <c r="H10" s="208"/>
      <c r="I10" s="208"/>
      <c r="J10" s="208"/>
      <c r="K10" s="208"/>
      <c r="L10" s="208"/>
      <c r="M10" s="208"/>
      <c r="N10" s="208"/>
      <c r="O10" s="161">
        <f t="shared" si="1"/>
        <v>0</v>
      </c>
    </row>
    <row r="11" spans="1:15" ht="175.5" customHeight="1" x14ac:dyDescent="0.3">
      <c r="A11" s="264"/>
      <c r="B11" s="277"/>
      <c r="C11" s="276"/>
      <c r="D11" s="122" t="s">
        <v>116</v>
      </c>
      <c r="E11" s="208"/>
      <c r="F11" s="208"/>
      <c r="G11" s="208"/>
      <c r="H11" s="208"/>
      <c r="I11" s="208"/>
      <c r="J11" s="208"/>
      <c r="K11" s="208"/>
      <c r="L11" s="208"/>
      <c r="M11" s="208"/>
      <c r="N11" s="208"/>
      <c r="O11" s="161">
        <f t="shared" si="1"/>
        <v>0</v>
      </c>
    </row>
    <row r="12" spans="1:15" ht="87.75" customHeight="1" x14ac:dyDescent="0.3">
      <c r="A12" s="264"/>
      <c r="B12" s="277"/>
      <c r="C12" s="276"/>
      <c r="D12" s="122" t="s">
        <v>152</v>
      </c>
      <c r="E12" s="208"/>
      <c r="F12" s="208"/>
      <c r="G12" s="208"/>
      <c r="H12" s="208"/>
      <c r="I12" s="208"/>
      <c r="J12" s="208"/>
      <c r="K12" s="208"/>
      <c r="L12" s="208"/>
      <c r="M12" s="208"/>
      <c r="N12" s="208"/>
      <c r="O12" s="161">
        <f t="shared" si="1"/>
        <v>0</v>
      </c>
    </row>
    <row r="13" spans="1:15" ht="53.25" customHeight="1" x14ac:dyDescent="0.3">
      <c r="A13" s="264"/>
      <c r="B13" s="277"/>
      <c r="C13" s="276"/>
      <c r="D13" s="121" t="s">
        <v>189</v>
      </c>
      <c r="E13" s="208"/>
      <c r="F13" s="208"/>
      <c r="G13" s="208"/>
      <c r="H13" s="208"/>
      <c r="I13" s="208"/>
      <c r="J13" s="208"/>
      <c r="K13" s="208"/>
      <c r="L13" s="208"/>
      <c r="M13" s="208"/>
      <c r="N13" s="208"/>
      <c r="O13" s="161">
        <f t="shared" si="1"/>
        <v>0</v>
      </c>
    </row>
    <row r="14" spans="1:15" ht="80.5" x14ac:dyDescent="0.3">
      <c r="A14" s="264"/>
      <c r="B14" s="277"/>
      <c r="C14" s="278" t="s">
        <v>58</v>
      </c>
      <c r="D14" s="119" t="s">
        <v>117</v>
      </c>
      <c r="E14" s="208"/>
      <c r="F14" s="208"/>
      <c r="G14" s="208"/>
      <c r="H14" s="208"/>
      <c r="I14" s="208"/>
      <c r="J14" s="208"/>
      <c r="K14" s="208"/>
      <c r="L14" s="208"/>
      <c r="M14" s="208"/>
      <c r="N14" s="208"/>
      <c r="O14" s="161">
        <f t="shared" si="1"/>
        <v>0</v>
      </c>
    </row>
    <row r="15" spans="1:15" ht="63.75" customHeight="1" x14ac:dyDescent="0.3">
      <c r="A15" s="264"/>
      <c r="B15" s="277"/>
      <c r="C15" s="275"/>
      <c r="D15" s="119" t="s">
        <v>193</v>
      </c>
      <c r="E15" s="208"/>
      <c r="F15" s="208"/>
      <c r="G15" s="208"/>
      <c r="H15" s="208"/>
      <c r="I15" s="208"/>
      <c r="J15" s="208"/>
      <c r="K15" s="208"/>
      <c r="L15" s="208"/>
      <c r="M15" s="208"/>
      <c r="N15" s="208"/>
      <c r="O15" s="161">
        <f t="shared" si="1"/>
        <v>0</v>
      </c>
    </row>
    <row r="16" spans="1:15" ht="137.25" customHeight="1" x14ac:dyDescent="0.3">
      <c r="A16" s="264"/>
      <c r="B16" s="277"/>
      <c r="C16" s="275"/>
      <c r="D16" s="119" t="s">
        <v>192</v>
      </c>
      <c r="E16" s="208"/>
      <c r="F16" s="208"/>
      <c r="G16" s="208"/>
      <c r="H16" s="208"/>
      <c r="I16" s="208"/>
      <c r="J16" s="208"/>
      <c r="K16" s="208"/>
      <c r="L16" s="208"/>
      <c r="M16" s="208"/>
      <c r="N16" s="208"/>
      <c r="O16" s="161">
        <f t="shared" si="1"/>
        <v>0</v>
      </c>
    </row>
    <row r="17" spans="1:15" ht="105.75" customHeight="1" x14ac:dyDescent="0.3">
      <c r="A17" s="264"/>
      <c r="B17" s="277"/>
      <c r="C17" s="275"/>
      <c r="D17" s="119" t="s">
        <v>194</v>
      </c>
      <c r="E17" s="208"/>
      <c r="F17" s="208"/>
      <c r="G17" s="208"/>
      <c r="H17" s="208"/>
      <c r="I17" s="208"/>
      <c r="J17" s="208"/>
      <c r="K17" s="208"/>
      <c r="L17" s="208"/>
      <c r="M17" s="208"/>
      <c r="N17" s="208"/>
      <c r="O17" s="161">
        <f t="shared" si="1"/>
        <v>0</v>
      </c>
    </row>
    <row r="18" spans="1:15" ht="43.5" customHeight="1" x14ac:dyDescent="0.3">
      <c r="A18" s="264"/>
      <c r="B18" s="277"/>
      <c r="C18" s="279" t="s">
        <v>258</v>
      </c>
      <c r="D18" s="121" t="s">
        <v>118</v>
      </c>
      <c r="E18" s="208"/>
      <c r="F18" s="208"/>
      <c r="G18" s="208"/>
      <c r="H18" s="208"/>
      <c r="I18" s="208"/>
      <c r="J18" s="208"/>
      <c r="K18" s="208"/>
      <c r="L18" s="208"/>
      <c r="M18" s="208"/>
      <c r="N18" s="208"/>
      <c r="O18" s="161">
        <f t="shared" si="1"/>
        <v>0</v>
      </c>
    </row>
    <row r="19" spans="1:15" ht="80.25" customHeight="1" x14ac:dyDescent="0.3">
      <c r="A19" s="264"/>
      <c r="B19" s="277"/>
      <c r="C19" s="276"/>
      <c r="D19" s="121" t="s">
        <v>119</v>
      </c>
      <c r="E19" s="208"/>
      <c r="F19" s="208"/>
      <c r="G19" s="208"/>
      <c r="H19" s="208"/>
      <c r="I19" s="208"/>
      <c r="J19" s="208"/>
      <c r="K19" s="208"/>
      <c r="L19" s="208"/>
      <c r="M19" s="208"/>
      <c r="N19" s="208"/>
      <c r="O19" s="161">
        <f t="shared" si="1"/>
        <v>0</v>
      </c>
    </row>
    <row r="20" spans="1:15" ht="68.25" customHeight="1" x14ac:dyDescent="0.3">
      <c r="A20" s="264"/>
      <c r="B20" s="277"/>
      <c r="C20" s="276"/>
      <c r="D20" s="121" t="s">
        <v>120</v>
      </c>
      <c r="E20" s="208"/>
      <c r="F20" s="208"/>
      <c r="G20" s="208"/>
      <c r="H20" s="208"/>
      <c r="I20" s="208"/>
      <c r="J20" s="208"/>
      <c r="K20" s="208"/>
      <c r="L20" s="208"/>
      <c r="M20" s="208"/>
      <c r="N20" s="208"/>
      <c r="O20" s="161">
        <f t="shared" si="1"/>
        <v>0</v>
      </c>
    </row>
    <row r="21" spans="1:15" ht="56.25" customHeight="1" x14ac:dyDescent="0.3">
      <c r="A21" s="264"/>
      <c r="B21" s="273" t="s">
        <v>112</v>
      </c>
      <c r="C21" s="281" t="s">
        <v>278</v>
      </c>
      <c r="D21" s="159" t="s">
        <v>190</v>
      </c>
      <c r="E21" s="208"/>
      <c r="F21" s="208"/>
      <c r="G21" s="208"/>
      <c r="H21" s="208"/>
      <c r="I21" s="208"/>
      <c r="J21" s="208"/>
      <c r="K21" s="208"/>
      <c r="L21" s="208"/>
      <c r="M21" s="208"/>
      <c r="N21" s="208"/>
      <c r="O21" s="161">
        <f t="shared" si="1"/>
        <v>0</v>
      </c>
    </row>
    <row r="22" spans="1:15" ht="26.25" customHeight="1" x14ac:dyDescent="0.3">
      <c r="A22" s="264"/>
      <c r="B22" s="277"/>
      <c r="C22" s="282"/>
      <c r="D22" s="159" t="s">
        <v>154</v>
      </c>
      <c r="E22" s="208"/>
      <c r="F22" s="208"/>
      <c r="G22" s="208"/>
      <c r="H22" s="208"/>
      <c r="I22" s="208"/>
      <c r="J22" s="208"/>
      <c r="K22" s="208"/>
      <c r="L22" s="208"/>
      <c r="M22" s="208"/>
      <c r="N22" s="208"/>
      <c r="O22" s="161">
        <f t="shared" si="1"/>
        <v>0</v>
      </c>
    </row>
    <row r="23" spans="1:15" ht="45" customHeight="1" x14ac:dyDescent="0.3">
      <c r="A23" s="264"/>
      <c r="B23" s="277"/>
      <c r="C23" s="281" t="s">
        <v>279</v>
      </c>
      <c r="D23" s="159" t="s">
        <v>155</v>
      </c>
      <c r="E23" s="208"/>
      <c r="F23" s="208"/>
      <c r="G23" s="208"/>
      <c r="H23" s="208"/>
      <c r="I23" s="208"/>
      <c r="J23" s="208"/>
      <c r="K23" s="208"/>
      <c r="L23" s="208"/>
      <c r="M23" s="208"/>
      <c r="N23" s="208"/>
      <c r="O23" s="161">
        <f t="shared" si="1"/>
        <v>0</v>
      </c>
    </row>
    <row r="24" spans="1:15" ht="26.25" customHeight="1" x14ac:dyDescent="0.3">
      <c r="A24" s="264"/>
      <c r="B24" s="277"/>
      <c r="C24" s="282"/>
      <c r="D24" s="155" t="s">
        <v>257</v>
      </c>
      <c r="E24" s="208"/>
      <c r="F24" s="208"/>
      <c r="G24" s="208"/>
      <c r="H24" s="208"/>
      <c r="I24" s="208"/>
      <c r="J24" s="208"/>
      <c r="K24" s="208"/>
      <c r="L24" s="208"/>
      <c r="M24" s="208"/>
      <c r="N24" s="208"/>
      <c r="O24" s="161">
        <f t="shared" si="1"/>
        <v>0</v>
      </c>
    </row>
    <row r="25" spans="1:15" ht="54" customHeight="1" x14ac:dyDescent="0.3">
      <c r="A25" s="264"/>
      <c r="B25" s="273" t="s">
        <v>72</v>
      </c>
      <c r="C25" s="266" t="s">
        <v>105</v>
      </c>
      <c r="D25" s="156" t="s">
        <v>251</v>
      </c>
      <c r="E25" s="208"/>
      <c r="F25" s="208"/>
      <c r="G25" s="208"/>
      <c r="H25" s="208"/>
      <c r="I25" s="208"/>
      <c r="J25" s="208"/>
      <c r="K25" s="208"/>
      <c r="L25" s="208"/>
      <c r="M25" s="208"/>
      <c r="N25" s="208"/>
      <c r="O25" s="161">
        <f t="shared" si="1"/>
        <v>0</v>
      </c>
    </row>
    <row r="26" spans="1:15" ht="49.5" customHeight="1" x14ac:dyDescent="0.3">
      <c r="A26" s="264"/>
      <c r="B26" s="277"/>
      <c r="C26" s="280"/>
      <c r="D26" s="156" t="s">
        <v>280</v>
      </c>
      <c r="E26" s="208"/>
      <c r="F26" s="208"/>
      <c r="G26" s="208"/>
      <c r="H26" s="208"/>
      <c r="I26" s="208"/>
      <c r="J26" s="208"/>
      <c r="K26" s="208"/>
      <c r="L26" s="208"/>
      <c r="M26" s="208"/>
      <c r="N26" s="208"/>
      <c r="O26" s="161">
        <f t="shared" si="1"/>
        <v>0</v>
      </c>
    </row>
    <row r="27" spans="1:15" ht="26.25" customHeight="1" x14ac:dyDescent="0.3">
      <c r="A27" s="264"/>
      <c r="B27" s="277"/>
      <c r="C27" s="280"/>
      <c r="D27" s="157" t="s">
        <v>276</v>
      </c>
      <c r="E27" s="208"/>
      <c r="F27" s="208"/>
      <c r="G27" s="208"/>
      <c r="H27" s="208"/>
      <c r="I27" s="208"/>
      <c r="J27" s="208"/>
      <c r="K27" s="208"/>
      <c r="L27" s="208"/>
      <c r="M27" s="208"/>
      <c r="N27" s="208"/>
      <c r="O27" s="161">
        <f t="shared" si="1"/>
        <v>0</v>
      </c>
    </row>
    <row r="28" spans="1:15" ht="27.75" customHeight="1" x14ac:dyDescent="0.3">
      <c r="A28" s="264"/>
      <c r="B28" s="202" t="s">
        <v>104</v>
      </c>
      <c r="C28" s="181" t="s">
        <v>104</v>
      </c>
      <c r="D28" s="178" t="s">
        <v>277</v>
      </c>
      <c r="E28" s="208"/>
      <c r="F28" s="208"/>
      <c r="G28" s="208"/>
      <c r="H28" s="208"/>
      <c r="I28" s="208"/>
      <c r="J28" s="208"/>
      <c r="K28" s="208"/>
      <c r="L28" s="208"/>
      <c r="M28" s="208"/>
      <c r="N28" s="208"/>
      <c r="O28" s="161">
        <f t="shared" si="1"/>
        <v>0</v>
      </c>
    </row>
    <row r="29" spans="1:15" ht="53.25" customHeight="1" x14ac:dyDescent="0.3">
      <c r="A29" s="263" t="s">
        <v>107</v>
      </c>
      <c r="B29" s="221" t="s">
        <v>71</v>
      </c>
      <c r="C29" s="271" t="s">
        <v>148</v>
      </c>
      <c r="D29" s="177" t="s">
        <v>250</v>
      </c>
      <c r="E29" s="208"/>
      <c r="F29" s="208"/>
      <c r="G29" s="208"/>
      <c r="H29" s="208"/>
      <c r="I29" s="208"/>
      <c r="J29" s="208"/>
      <c r="K29" s="208"/>
      <c r="L29" s="208"/>
      <c r="M29" s="208"/>
      <c r="N29" s="208"/>
      <c r="O29" s="161">
        <f t="shared" si="1"/>
        <v>0</v>
      </c>
    </row>
    <row r="30" spans="1:15" ht="57.75" customHeight="1" x14ac:dyDescent="0.3">
      <c r="A30" s="264"/>
      <c r="B30" s="221" t="s">
        <v>71</v>
      </c>
      <c r="C30" s="272"/>
      <c r="D30" s="177" t="s">
        <v>249</v>
      </c>
      <c r="E30" s="208"/>
      <c r="F30" s="208"/>
      <c r="G30" s="208"/>
      <c r="H30" s="208"/>
      <c r="I30" s="208"/>
      <c r="J30" s="208"/>
      <c r="K30" s="208"/>
      <c r="L30" s="208"/>
      <c r="M30" s="208"/>
      <c r="N30" s="208"/>
      <c r="O30" s="161">
        <f t="shared" si="1"/>
        <v>0</v>
      </c>
    </row>
    <row r="31" spans="1:15" ht="52.5" customHeight="1" x14ac:dyDescent="0.3">
      <c r="A31" s="264"/>
      <c r="B31" s="221" t="s">
        <v>71</v>
      </c>
      <c r="C31" s="220" t="s">
        <v>149</v>
      </c>
      <c r="D31" s="156" t="s">
        <v>255</v>
      </c>
      <c r="E31" s="208"/>
      <c r="F31" s="208"/>
      <c r="G31" s="208"/>
      <c r="H31" s="208"/>
      <c r="I31" s="208"/>
      <c r="J31" s="208"/>
      <c r="K31" s="208"/>
      <c r="L31" s="208"/>
      <c r="M31" s="208"/>
      <c r="N31" s="208"/>
      <c r="O31" s="161">
        <f t="shared" si="1"/>
        <v>0</v>
      </c>
    </row>
    <row r="32" spans="1:15" x14ac:dyDescent="0.3">
      <c r="A32" s="264"/>
      <c r="B32" s="260" t="s">
        <v>74</v>
      </c>
      <c r="C32" s="286" t="s">
        <v>74</v>
      </c>
      <c r="D32" s="158" t="s">
        <v>252</v>
      </c>
      <c r="E32" s="208"/>
      <c r="F32" s="208"/>
      <c r="G32" s="208"/>
      <c r="H32" s="208"/>
      <c r="I32" s="208"/>
      <c r="J32" s="208"/>
      <c r="K32" s="208"/>
      <c r="L32" s="208"/>
      <c r="M32" s="208"/>
      <c r="N32" s="208"/>
      <c r="O32" s="161">
        <f t="shared" si="1"/>
        <v>0</v>
      </c>
    </row>
    <row r="33" spans="1:18" x14ac:dyDescent="0.3">
      <c r="A33" s="264"/>
      <c r="B33" s="261"/>
      <c r="C33" s="287"/>
      <c r="D33" s="158" t="s">
        <v>253</v>
      </c>
      <c r="E33" s="208"/>
      <c r="F33" s="208"/>
      <c r="G33" s="208"/>
      <c r="H33" s="208"/>
      <c r="I33" s="208"/>
      <c r="J33" s="208"/>
      <c r="K33" s="208"/>
      <c r="L33" s="208"/>
      <c r="M33" s="208"/>
      <c r="N33" s="208"/>
      <c r="O33" s="161">
        <f t="shared" si="1"/>
        <v>0</v>
      </c>
    </row>
    <row r="34" spans="1:18" x14ac:dyDescent="0.3">
      <c r="A34" s="264"/>
      <c r="B34" s="262"/>
      <c r="C34" s="288"/>
      <c r="D34" s="158" t="s">
        <v>254</v>
      </c>
      <c r="E34" s="208"/>
      <c r="F34" s="208"/>
      <c r="G34" s="208"/>
      <c r="H34" s="208"/>
      <c r="I34" s="208"/>
      <c r="J34" s="208"/>
      <c r="K34" s="208"/>
      <c r="L34" s="208"/>
      <c r="M34" s="208"/>
      <c r="N34" s="208"/>
      <c r="O34" s="161">
        <f t="shared" si="1"/>
        <v>0</v>
      </c>
    </row>
    <row r="35" spans="1:18" x14ac:dyDescent="0.3">
      <c r="A35" s="264"/>
      <c r="B35" s="260" t="s">
        <v>56</v>
      </c>
      <c r="C35" s="271" t="s">
        <v>56</v>
      </c>
      <c r="D35" s="157" t="s">
        <v>150</v>
      </c>
      <c r="E35" s="208"/>
      <c r="F35" s="208"/>
      <c r="G35" s="208"/>
      <c r="H35" s="208"/>
      <c r="I35" s="208"/>
      <c r="J35" s="208"/>
      <c r="K35" s="208"/>
      <c r="L35" s="208"/>
      <c r="M35" s="208"/>
      <c r="N35" s="208"/>
      <c r="O35" s="161">
        <f t="shared" si="1"/>
        <v>0</v>
      </c>
    </row>
    <row r="36" spans="1:18" x14ac:dyDescent="0.3">
      <c r="A36" s="264"/>
      <c r="B36" s="262"/>
      <c r="C36" s="272"/>
      <c r="D36" s="157" t="s">
        <v>151</v>
      </c>
      <c r="E36" s="208"/>
      <c r="F36" s="208"/>
      <c r="G36" s="208"/>
      <c r="H36" s="208"/>
      <c r="I36" s="208"/>
      <c r="J36" s="208"/>
      <c r="K36" s="208"/>
      <c r="L36" s="208"/>
      <c r="M36" s="208"/>
      <c r="N36" s="208"/>
      <c r="O36" s="161">
        <f t="shared" si="1"/>
        <v>0</v>
      </c>
    </row>
    <row r="37" spans="1:18" x14ac:dyDescent="0.3">
      <c r="A37" s="264"/>
      <c r="B37" s="260" t="s">
        <v>70</v>
      </c>
      <c r="C37" s="286" t="s">
        <v>70</v>
      </c>
      <c r="D37" s="158" t="s">
        <v>259</v>
      </c>
      <c r="E37" s="208"/>
      <c r="F37" s="208"/>
      <c r="G37" s="208"/>
      <c r="H37" s="208"/>
      <c r="I37" s="208"/>
      <c r="J37" s="208"/>
      <c r="K37" s="208"/>
      <c r="L37" s="208"/>
      <c r="M37" s="208"/>
      <c r="N37" s="208"/>
      <c r="O37" s="161">
        <f t="shared" si="1"/>
        <v>0</v>
      </c>
    </row>
    <row r="38" spans="1:18" ht="27.75" customHeight="1" x14ac:dyDescent="0.3">
      <c r="A38" s="264"/>
      <c r="B38" s="261"/>
      <c r="C38" s="287"/>
      <c r="D38" s="178" t="s">
        <v>260</v>
      </c>
      <c r="E38" s="208"/>
      <c r="F38" s="208"/>
      <c r="G38" s="208"/>
      <c r="H38" s="208"/>
      <c r="I38" s="208"/>
      <c r="J38" s="208"/>
      <c r="K38" s="208"/>
      <c r="L38" s="208"/>
      <c r="M38" s="208"/>
      <c r="N38" s="208"/>
      <c r="O38" s="161">
        <f t="shared" si="1"/>
        <v>0</v>
      </c>
    </row>
    <row r="39" spans="1:18" x14ac:dyDescent="0.3">
      <c r="A39" s="264"/>
      <c r="B39" s="262"/>
      <c r="C39" s="287"/>
      <c r="D39" s="158" t="s">
        <v>281</v>
      </c>
      <c r="E39" s="208"/>
      <c r="F39" s="208"/>
      <c r="G39" s="208"/>
      <c r="H39" s="208"/>
      <c r="I39" s="208"/>
      <c r="J39" s="208"/>
      <c r="K39" s="208"/>
      <c r="L39" s="208"/>
      <c r="M39" s="208"/>
      <c r="N39" s="208"/>
      <c r="O39" s="161">
        <f t="shared" si="1"/>
        <v>0</v>
      </c>
    </row>
    <row r="40" spans="1:18" ht="25.5" customHeight="1" x14ac:dyDescent="0.3">
      <c r="A40" s="264"/>
      <c r="B40" s="260" t="s">
        <v>121</v>
      </c>
      <c r="C40" s="271" t="s">
        <v>121</v>
      </c>
      <c r="D40" s="177" t="s">
        <v>263</v>
      </c>
      <c r="E40" s="208"/>
      <c r="F40" s="208"/>
      <c r="G40" s="208"/>
      <c r="H40" s="208"/>
      <c r="I40" s="208"/>
      <c r="J40" s="208"/>
      <c r="K40" s="208"/>
      <c r="L40" s="208"/>
      <c r="M40" s="208"/>
      <c r="N40" s="208"/>
      <c r="O40" s="161">
        <f t="shared" si="1"/>
        <v>0</v>
      </c>
    </row>
    <row r="41" spans="1:18" ht="34.5" x14ac:dyDescent="0.3">
      <c r="A41" s="265"/>
      <c r="B41" s="262"/>
      <c r="C41" s="272"/>
      <c r="D41" s="177" t="s">
        <v>282</v>
      </c>
      <c r="E41" s="208"/>
      <c r="F41" s="208"/>
      <c r="G41" s="208"/>
      <c r="H41" s="208"/>
      <c r="I41" s="208"/>
      <c r="J41" s="208"/>
      <c r="K41" s="208"/>
      <c r="L41" s="208"/>
      <c r="M41" s="208"/>
      <c r="N41" s="208"/>
      <c r="O41" s="161">
        <f t="shared" si="1"/>
        <v>0</v>
      </c>
      <c r="R41" s="162">
        <f>O157</f>
        <v>0</v>
      </c>
    </row>
    <row r="42" spans="1:18" x14ac:dyDescent="0.3">
      <c r="A42" s="120"/>
      <c r="B42" s="124"/>
      <c r="C42" s="123"/>
      <c r="D42" s="123"/>
      <c r="E42" s="208"/>
      <c r="F42" s="208"/>
      <c r="G42" s="208"/>
      <c r="H42" s="208"/>
      <c r="I42" s="208"/>
      <c r="J42" s="208"/>
      <c r="K42" s="208"/>
      <c r="L42" s="208"/>
      <c r="M42" s="208"/>
      <c r="N42" s="208"/>
      <c r="O42" s="161">
        <f t="shared" si="1"/>
        <v>0</v>
      </c>
    </row>
    <row r="43" spans="1:18" x14ac:dyDescent="0.3">
      <c r="A43" s="120"/>
      <c r="B43" s="124"/>
      <c r="C43" s="123"/>
      <c r="D43" s="123"/>
      <c r="E43" s="208"/>
      <c r="F43" s="208"/>
      <c r="G43" s="208"/>
      <c r="H43" s="208"/>
      <c r="I43" s="208"/>
      <c r="J43" s="208"/>
      <c r="K43" s="208"/>
      <c r="L43" s="208"/>
      <c r="M43" s="208"/>
      <c r="N43" s="208"/>
      <c r="O43" s="161">
        <f t="shared" si="1"/>
        <v>0</v>
      </c>
    </row>
    <row r="44" spans="1:18" x14ac:dyDescent="0.3">
      <c r="A44" s="120"/>
      <c r="B44" s="124"/>
      <c r="C44" s="123"/>
      <c r="D44" s="123"/>
      <c r="E44" s="208"/>
      <c r="F44" s="208"/>
      <c r="G44" s="208"/>
      <c r="H44" s="208"/>
      <c r="I44" s="208"/>
      <c r="J44" s="208"/>
      <c r="K44" s="208"/>
      <c r="L44" s="208"/>
      <c r="M44" s="208"/>
      <c r="N44" s="208"/>
      <c r="O44" s="161">
        <f t="shared" si="1"/>
        <v>0</v>
      </c>
    </row>
    <row r="45" spans="1:18" x14ac:dyDescent="0.3">
      <c r="A45" s="120"/>
      <c r="B45" s="124"/>
      <c r="C45" s="123"/>
      <c r="D45" s="123"/>
      <c r="E45" s="208"/>
      <c r="F45" s="208"/>
      <c r="G45" s="208"/>
      <c r="H45" s="208"/>
      <c r="I45" s="208"/>
      <c r="J45" s="208"/>
      <c r="K45" s="208"/>
      <c r="L45" s="208"/>
      <c r="M45" s="208"/>
      <c r="N45" s="208"/>
      <c r="O45" s="161">
        <f t="shared" si="1"/>
        <v>0</v>
      </c>
    </row>
    <row r="46" spans="1:18" x14ac:dyDescent="0.3">
      <c r="A46" s="120"/>
      <c r="B46" s="124"/>
      <c r="C46" s="123"/>
      <c r="D46" s="123"/>
      <c r="E46" s="208"/>
      <c r="F46" s="208"/>
      <c r="G46" s="208"/>
      <c r="H46" s="208"/>
      <c r="I46" s="208"/>
      <c r="J46" s="208"/>
      <c r="K46" s="208"/>
      <c r="L46" s="208"/>
      <c r="M46" s="208"/>
      <c r="N46" s="208"/>
      <c r="O46" s="161">
        <f t="shared" si="1"/>
        <v>0</v>
      </c>
    </row>
    <row r="47" spans="1:18" x14ac:dyDescent="0.3">
      <c r="A47" s="120"/>
      <c r="B47" s="124"/>
      <c r="C47" s="123"/>
      <c r="D47" s="123"/>
      <c r="E47" s="208"/>
      <c r="F47" s="208"/>
      <c r="G47" s="208"/>
      <c r="H47" s="208"/>
      <c r="I47" s="208"/>
      <c r="J47" s="208"/>
      <c r="K47" s="208"/>
      <c r="L47" s="208"/>
      <c r="M47" s="208"/>
      <c r="N47" s="208"/>
      <c r="O47" s="161">
        <f t="shared" si="1"/>
        <v>0</v>
      </c>
    </row>
    <row r="48" spans="1:18" x14ac:dyDescent="0.3">
      <c r="A48" s="120"/>
      <c r="B48" s="124"/>
      <c r="C48" s="123"/>
      <c r="D48" s="123"/>
      <c r="E48" s="208"/>
      <c r="F48" s="208"/>
      <c r="G48" s="208"/>
      <c r="H48" s="208"/>
      <c r="I48" s="208"/>
      <c r="J48" s="208"/>
      <c r="K48" s="208"/>
      <c r="L48" s="208"/>
      <c r="M48" s="208"/>
      <c r="N48" s="208"/>
      <c r="O48" s="161">
        <f t="shared" si="1"/>
        <v>0</v>
      </c>
    </row>
    <row r="49" spans="1:15" x14ac:dyDescent="0.3">
      <c r="A49" s="120"/>
      <c r="B49" s="124"/>
      <c r="C49" s="123"/>
      <c r="D49" s="123"/>
      <c r="E49" s="208"/>
      <c r="F49" s="208"/>
      <c r="G49" s="208"/>
      <c r="H49" s="208"/>
      <c r="I49" s="208"/>
      <c r="J49" s="208"/>
      <c r="K49" s="208"/>
      <c r="L49" s="208"/>
      <c r="M49" s="208"/>
      <c r="N49" s="208"/>
      <c r="O49" s="161">
        <f t="shared" si="1"/>
        <v>0</v>
      </c>
    </row>
    <row r="50" spans="1:15" x14ac:dyDescent="0.3">
      <c r="A50" s="120"/>
      <c r="B50" s="124"/>
      <c r="C50" s="123"/>
      <c r="D50" s="123"/>
      <c r="E50" s="208"/>
      <c r="F50" s="208"/>
      <c r="G50" s="208"/>
      <c r="H50" s="208"/>
      <c r="I50" s="208"/>
      <c r="J50" s="208"/>
      <c r="K50" s="208"/>
      <c r="L50" s="208"/>
      <c r="M50" s="208"/>
      <c r="N50" s="208"/>
      <c r="O50" s="161">
        <f t="shared" si="1"/>
        <v>0</v>
      </c>
    </row>
    <row r="51" spans="1:15" x14ac:dyDescent="0.3">
      <c r="A51" s="120"/>
      <c r="B51" s="124"/>
      <c r="C51" s="123"/>
      <c r="D51" s="123"/>
      <c r="E51" s="208"/>
      <c r="F51" s="208"/>
      <c r="G51" s="208"/>
      <c r="H51" s="208"/>
      <c r="I51" s="208"/>
      <c r="J51" s="208"/>
      <c r="K51" s="208"/>
      <c r="L51" s="208"/>
      <c r="M51" s="208"/>
      <c r="N51" s="208"/>
      <c r="O51" s="161">
        <f t="shared" si="1"/>
        <v>0</v>
      </c>
    </row>
    <row r="52" spans="1:15" x14ac:dyDescent="0.3">
      <c r="A52" s="120"/>
      <c r="B52" s="124"/>
      <c r="C52" s="123"/>
      <c r="D52" s="123"/>
      <c r="E52" s="208"/>
      <c r="F52" s="208"/>
      <c r="G52" s="208"/>
      <c r="H52" s="208"/>
      <c r="I52" s="208"/>
      <c r="J52" s="208"/>
      <c r="K52" s="208"/>
      <c r="L52" s="208"/>
      <c r="M52" s="208"/>
      <c r="N52" s="208"/>
      <c r="O52" s="161">
        <f t="shared" si="1"/>
        <v>0</v>
      </c>
    </row>
    <row r="53" spans="1:15" x14ac:dyDescent="0.3">
      <c r="A53" s="120"/>
      <c r="B53" s="124"/>
      <c r="C53" s="123"/>
      <c r="D53" s="123"/>
      <c r="E53" s="208"/>
      <c r="F53" s="208"/>
      <c r="G53" s="208"/>
      <c r="H53" s="208"/>
      <c r="I53" s="208"/>
      <c r="J53" s="208"/>
      <c r="K53" s="208"/>
      <c r="L53" s="208"/>
      <c r="M53" s="208"/>
      <c r="N53" s="208"/>
      <c r="O53" s="161">
        <f t="shared" si="1"/>
        <v>0</v>
      </c>
    </row>
    <row r="54" spans="1:15" x14ac:dyDescent="0.3">
      <c r="A54" s="120"/>
      <c r="B54" s="124"/>
      <c r="C54" s="123"/>
      <c r="D54" s="123"/>
      <c r="E54" s="208"/>
      <c r="F54" s="208"/>
      <c r="G54" s="208"/>
      <c r="H54" s="208"/>
      <c r="I54" s="208"/>
      <c r="J54" s="208"/>
      <c r="K54" s="208"/>
      <c r="L54" s="208"/>
      <c r="M54" s="208"/>
      <c r="N54" s="208"/>
      <c r="O54" s="161">
        <f t="shared" si="1"/>
        <v>0</v>
      </c>
    </row>
    <row r="55" spans="1:15" x14ac:dyDescent="0.3">
      <c r="A55" s="120"/>
      <c r="B55" s="124"/>
      <c r="C55" s="123"/>
      <c r="D55" s="123"/>
      <c r="E55" s="208"/>
      <c r="F55" s="208"/>
      <c r="G55" s="208"/>
      <c r="H55" s="208"/>
      <c r="I55" s="208"/>
      <c r="J55" s="208"/>
      <c r="K55" s="208"/>
      <c r="L55" s="208"/>
      <c r="M55" s="208"/>
      <c r="N55" s="208"/>
      <c r="O55" s="161">
        <f t="shared" si="1"/>
        <v>0</v>
      </c>
    </row>
    <row r="56" spans="1:15" x14ac:dyDescent="0.3">
      <c r="A56" s="120"/>
      <c r="B56" s="124"/>
      <c r="C56" s="123"/>
      <c r="D56" s="123"/>
      <c r="E56" s="208"/>
      <c r="F56" s="208"/>
      <c r="G56" s="208"/>
      <c r="H56" s="208"/>
      <c r="I56" s="208"/>
      <c r="J56" s="208"/>
      <c r="K56" s="208"/>
      <c r="L56" s="208"/>
      <c r="M56" s="208"/>
      <c r="N56" s="208"/>
      <c r="O56" s="161">
        <f t="shared" si="1"/>
        <v>0</v>
      </c>
    </row>
    <row r="57" spans="1:15" x14ac:dyDescent="0.3">
      <c r="A57" s="120"/>
      <c r="B57" s="124"/>
      <c r="C57" s="123"/>
      <c r="D57" s="123"/>
      <c r="E57" s="208"/>
      <c r="F57" s="208"/>
      <c r="G57" s="208"/>
      <c r="H57" s="208"/>
      <c r="I57" s="208"/>
      <c r="J57" s="208"/>
      <c r="K57" s="208"/>
      <c r="L57" s="208"/>
      <c r="M57" s="208"/>
      <c r="N57" s="208"/>
      <c r="O57" s="161">
        <f t="shared" si="1"/>
        <v>0</v>
      </c>
    </row>
    <row r="58" spans="1:15" x14ac:dyDescent="0.3">
      <c r="A58" s="120"/>
      <c r="B58" s="124"/>
      <c r="C58" s="123"/>
      <c r="D58" s="123"/>
      <c r="E58" s="208"/>
      <c r="F58" s="208"/>
      <c r="G58" s="208"/>
      <c r="H58" s="208"/>
      <c r="I58" s="208"/>
      <c r="J58" s="208"/>
      <c r="K58" s="208"/>
      <c r="L58" s="208"/>
      <c r="M58" s="208"/>
      <c r="N58" s="208"/>
      <c r="O58" s="161">
        <f t="shared" si="1"/>
        <v>0</v>
      </c>
    </row>
    <row r="59" spans="1:15" x14ac:dyDescent="0.3">
      <c r="A59" s="120"/>
      <c r="B59" s="124"/>
      <c r="C59" s="123"/>
      <c r="D59" s="123"/>
      <c r="E59" s="208"/>
      <c r="F59" s="208"/>
      <c r="G59" s="208"/>
      <c r="H59" s="208"/>
      <c r="I59" s="208"/>
      <c r="J59" s="208"/>
      <c r="K59" s="208"/>
      <c r="L59" s="208"/>
      <c r="M59" s="208"/>
      <c r="N59" s="208"/>
      <c r="O59" s="161">
        <f t="shared" si="1"/>
        <v>0</v>
      </c>
    </row>
    <row r="60" spans="1:15" x14ac:dyDescent="0.3">
      <c r="A60" s="120"/>
      <c r="B60" s="124"/>
      <c r="C60" s="123"/>
      <c r="D60" s="123"/>
      <c r="E60" s="208"/>
      <c r="F60" s="208"/>
      <c r="G60" s="208"/>
      <c r="H60" s="208"/>
      <c r="I60" s="208"/>
      <c r="J60" s="208"/>
      <c r="K60" s="208"/>
      <c r="L60" s="208"/>
      <c r="M60" s="208"/>
      <c r="N60" s="208"/>
      <c r="O60" s="161">
        <f t="shared" si="1"/>
        <v>0</v>
      </c>
    </row>
    <row r="61" spans="1:15" x14ac:dyDescent="0.3">
      <c r="A61" s="120"/>
      <c r="B61" s="124"/>
      <c r="C61" s="123"/>
      <c r="D61" s="123"/>
      <c r="E61" s="208"/>
      <c r="F61" s="208"/>
      <c r="G61" s="208"/>
      <c r="H61" s="208"/>
      <c r="I61" s="208"/>
      <c r="J61" s="208"/>
      <c r="K61" s="208"/>
      <c r="L61" s="208"/>
      <c r="M61" s="208"/>
      <c r="N61" s="208"/>
      <c r="O61" s="161">
        <f t="shared" si="1"/>
        <v>0</v>
      </c>
    </row>
    <row r="62" spans="1:15" x14ac:dyDescent="0.3">
      <c r="A62" s="120"/>
      <c r="B62" s="124"/>
      <c r="C62" s="123"/>
      <c r="D62" s="123"/>
      <c r="E62" s="208"/>
      <c r="F62" s="208"/>
      <c r="G62" s="208"/>
      <c r="H62" s="208"/>
      <c r="I62" s="208"/>
      <c r="J62" s="208"/>
      <c r="K62" s="208"/>
      <c r="L62" s="208"/>
      <c r="M62" s="208"/>
      <c r="N62" s="208"/>
      <c r="O62" s="161">
        <f t="shared" si="1"/>
        <v>0</v>
      </c>
    </row>
    <row r="63" spans="1:15" x14ac:dyDescent="0.3">
      <c r="A63" s="120"/>
      <c r="B63" s="124"/>
      <c r="C63" s="123"/>
      <c r="D63" s="123"/>
      <c r="E63" s="208"/>
      <c r="F63" s="208"/>
      <c r="G63" s="208"/>
      <c r="H63" s="208"/>
      <c r="I63" s="208"/>
      <c r="J63" s="208"/>
      <c r="K63" s="208"/>
      <c r="L63" s="208"/>
      <c r="M63" s="208"/>
      <c r="N63" s="208"/>
      <c r="O63" s="161">
        <f t="shared" si="1"/>
        <v>0</v>
      </c>
    </row>
    <row r="64" spans="1:15" x14ac:dyDescent="0.3">
      <c r="A64" s="120"/>
      <c r="B64" s="124"/>
      <c r="C64" s="123"/>
      <c r="D64" s="123"/>
      <c r="E64" s="208"/>
      <c r="F64" s="208"/>
      <c r="G64" s="208"/>
      <c r="H64" s="208"/>
      <c r="I64" s="208"/>
      <c r="J64" s="208"/>
      <c r="K64" s="208"/>
      <c r="L64" s="208"/>
      <c r="M64" s="208"/>
      <c r="N64" s="208"/>
      <c r="O64" s="161">
        <f t="shared" ref="O64:O127" si="2">SUM(E64:N64)</f>
        <v>0</v>
      </c>
    </row>
    <row r="65" spans="1:15" x14ac:dyDescent="0.3">
      <c r="A65" s="120"/>
      <c r="B65" s="124"/>
      <c r="C65" s="123"/>
      <c r="D65" s="123"/>
      <c r="E65" s="208"/>
      <c r="F65" s="208"/>
      <c r="G65" s="208"/>
      <c r="H65" s="208"/>
      <c r="I65" s="208"/>
      <c r="J65" s="208"/>
      <c r="K65" s="208"/>
      <c r="L65" s="208"/>
      <c r="M65" s="208"/>
      <c r="N65" s="208"/>
      <c r="O65" s="161">
        <f t="shared" si="2"/>
        <v>0</v>
      </c>
    </row>
    <row r="66" spans="1:15" x14ac:dyDescent="0.3">
      <c r="A66" s="120"/>
      <c r="B66" s="124"/>
      <c r="C66" s="123"/>
      <c r="D66" s="123"/>
      <c r="E66" s="208"/>
      <c r="F66" s="208"/>
      <c r="G66" s="208"/>
      <c r="H66" s="208"/>
      <c r="I66" s="208"/>
      <c r="J66" s="208"/>
      <c r="K66" s="208"/>
      <c r="L66" s="208"/>
      <c r="M66" s="208"/>
      <c r="N66" s="208"/>
      <c r="O66" s="161">
        <f t="shared" si="2"/>
        <v>0</v>
      </c>
    </row>
    <row r="67" spans="1:15" x14ac:dyDescent="0.3">
      <c r="A67" s="120"/>
      <c r="B67" s="124"/>
      <c r="C67" s="123"/>
      <c r="D67" s="123"/>
      <c r="E67" s="208"/>
      <c r="F67" s="208"/>
      <c r="G67" s="208"/>
      <c r="H67" s="208"/>
      <c r="I67" s="208"/>
      <c r="J67" s="208"/>
      <c r="K67" s="208"/>
      <c r="L67" s="208"/>
      <c r="M67" s="208"/>
      <c r="N67" s="208"/>
      <c r="O67" s="161">
        <f t="shared" si="2"/>
        <v>0</v>
      </c>
    </row>
    <row r="68" spans="1:15" x14ac:dyDescent="0.3">
      <c r="A68" s="120"/>
      <c r="B68" s="124"/>
      <c r="C68" s="123"/>
      <c r="D68" s="123"/>
      <c r="E68" s="208"/>
      <c r="F68" s="208"/>
      <c r="G68" s="208"/>
      <c r="H68" s="208"/>
      <c r="I68" s="208"/>
      <c r="J68" s="208"/>
      <c r="K68" s="208"/>
      <c r="L68" s="208"/>
      <c r="M68" s="208"/>
      <c r="N68" s="208"/>
      <c r="O68" s="161">
        <f t="shared" si="2"/>
        <v>0</v>
      </c>
    </row>
    <row r="69" spans="1:15" x14ac:dyDescent="0.3">
      <c r="A69" s="120"/>
      <c r="B69" s="124"/>
      <c r="C69" s="123"/>
      <c r="D69" s="123"/>
      <c r="E69" s="208"/>
      <c r="F69" s="208"/>
      <c r="G69" s="208"/>
      <c r="H69" s="208"/>
      <c r="I69" s="208"/>
      <c r="J69" s="208"/>
      <c r="K69" s="208"/>
      <c r="L69" s="208"/>
      <c r="M69" s="208"/>
      <c r="N69" s="208"/>
      <c r="O69" s="161">
        <f t="shared" si="2"/>
        <v>0</v>
      </c>
    </row>
    <row r="70" spans="1:15" x14ac:dyDescent="0.3">
      <c r="A70" s="120"/>
      <c r="B70" s="124"/>
      <c r="C70" s="123"/>
      <c r="D70" s="123"/>
      <c r="E70" s="208"/>
      <c r="F70" s="208"/>
      <c r="G70" s="208"/>
      <c r="H70" s="208"/>
      <c r="I70" s="208"/>
      <c r="J70" s="208"/>
      <c r="K70" s="208"/>
      <c r="L70" s="208"/>
      <c r="M70" s="208"/>
      <c r="N70" s="208"/>
      <c r="O70" s="161">
        <f t="shared" si="2"/>
        <v>0</v>
      </c>
    </row>
    <row r="71" spans="1:15" x14ac:dyDescent="0.3">
      <c r="A71" s="120"/>
      <c r="B71" s="124"/>
      <c r="C71" s="123"/>
      <c r="D71" s="123"/>
      <c r="E71" s="208"/>
      <c r="F71" s="208"/>
      <c r="G71" s="208"/>
      <c r="H71" s="208"/>
      <c r="I71" s="208"/>
      <c r="J71" s="208"/>
      <c r="K71" s="208"/>
      <c r="L71" s="208"/>
      <c r="M71" s="208"/>
      <c r="N71" s="208"/>
      <c r="O71" s="161">
        <f t="shared" si="2"/>
        <v>0</v>
      </c>
    </row>
    <row r="72" spans="1:15" x14ac:dyDescent="0.3">
      <c r="A72" s="120"/>
      <c r="B72" s="124"/>
      <c r="C72" s="123"/>
      <c r="D72" s="123"/>
      <c r="E72" s="208"/>
      <c r="F72" s="208"/>
      <c r="G72" s="208"/>
      <c r="H72" s="208"/>
      <c r="I72" s="208"/>
      <c r="J72" s="208"/>
      <c r="K72" s="208"/>
      <c r="L72" s="208"/>
      <c r="M72" s="208"/>
      <c r="N72" s="208"/>
      <c r="O72" s="161">
        <f t="shared" si="2"/>
        <v>0</v>
      </c>
    </row>
    <row r="73" spans="1:15" x14ac:dyDescent="0.3">
      <c r="A73" s="120"/>
      <c r="B73" s="124"/>
      <c r="C73" s="123"/>
      <c r="D73" s="123"/>
      <c r="E73" s="208"/>
      <c r="F73" s="208"/>
      <c r="G73" s="208"/>
      <c r="H73" s="208"/>
      <c r="I73" s="208"/>
      <c r="J73" s="208"/>
      <c r="K73" s="208"/>
      <c r="L73" s="208"/>
      <c r="M73" s="208"/>
      <c r="N73" s="208"/>
      <c r="O73" s="161">
        <f t="shared" si="2"/>
        <v>0</v>
      </c>
    </row>
    <row r="74" spans="1:15" x14ac:dyDescent="0.3">
      <c r="A74" s="120"/>
      <c r="B74" s="124"/>
      <c r="C74" s="123"/>
      <c r="D74" s="123"/>
      <c r="E74" s="208"/>
      <c r="F74" s="208"/>
      <c r="G74" s="208"/>
      <c r="H74" s="208"/>
      <c r="I74" s="208"/>
      <c r="J74" s="208"/>
      <c r="K74" s="208"/>
      <c r="L74" s="208"/>
      <c r="M74" s="208"/>
      <c r="N74" s="208"/>
      <c r="O74" s="161">
        <f t="shared" si="2"/>
        <v>0</v>
      </c>
    </row>
    <row r="75" spans="1:15" x14ac:dyDescent="0.3">
      <c r="A75" s="120"/>
      <c r="B75" s="124"/>
      <c r="C75" s="123"/>
      <c r="D75" s="123"/>
      <c r="E75" s="208"/>
      <c r="F75" s="208"/>
      <c r="G75" s="208"/>
      <c r="H75" s="208"/>
      <c r="I75" s="208"/>
      <c r="J75" s="208"/>
      <c r="K75" s="208"/>
      <c r="L75" s="208"/>
      <c r="M75" s="208"/>
      <c r="N75" s="208"/>
      <c r="O75" s="161">
        <f t="shared" si="2"/>
        <v>0</v>
      </c>
    </row>
    <row r="76" spans="1:15" x14ac:dyDescent="0.3">
      <c r="A76" s="120"/>
      <c r="B76" s="124"/>
      <c r="C76" s="123"/>
      <c r="D76" s="123"/>
      <c r="E76" s="208"/>
      <c r="F76" s="208"/>
      <c r="G76" s="208"/>
      <c r="H76" s="208"/>
      <c r="I76" s="208"/>
      <c r="J76" s="208"/>
      <c r="K76" s="208"/>
      <c r="L76" s="208"/>
      <c r="M76" s="208"/>
      <c r="N76" s="208"/>
      <c r="O76" s="161">
        <f t="shared" si="2"/>
        <v>0</v>
      </c>
    </row>
    <row r="77" spans="1:15" x14ac:dyDescent="0.3">
      <c r="A77" s="120"/>
      <c r="B77" s="124"/>
      <c r="C77" s="123"/>
      <c r="D77" s="123"/>
      <c r="E77" s="208"/>
      <c r="F77" s="208"/>
      <c r="G77" s="208"/>
      <c r="H77" s="208"/>
      <c r="I77" s="208"/>
      <c r="J77" s="208"/>
      <c r="K77" s="208"/>
      <c r="L77" s="208"/>
      <c r="M77" s="208"/>
      <c r="N77" s="208"/>
      <c r="O77" s="161">
        <f t="shared" si="2"/>
        <v>0</v>
      </c>
    </row>
    <row r="78" spans="1:15" x14ac:dyDescent="0.3">
      <c r="A78" s="120"/>
      <c r="B78" s="124"/>
      <c r="C78" s="123"/>
      <c r="D78" s="123"/>
      <c r="E78" s="208"/>
      <c r="F78" s="208"/>
      <c r="G78" s="208"/>
      <c r="H78" s="208"/>
      <c r="I78" s="208"/>
      <c r="J78" s="208"/>
      <c r="K78" s="208"/>
      <c r="L78" s="208"/>
      <c r="M78" s="208"/>
      <c r="N78" s="208"/>
      <c r="O78" s="161">
        <f t="shared" si="2"/>
        <v>0</v>
      </c>
    </row>
    <row r="79" spans="1:15" x14ac:dyDescent="0.3">
      <c r="A79" s="120"/>
      <c r="B79" s="124"/>
      <c r="C79" s="123"/>
      <c r="D79" s="123"/>
      <c r="E79" s="208"/>
      <c r="F79" s="208"/>
      <c r="G79" s="208"/>
      <c r="H79" s="208"/>
      <c r="I79" s="208"/>
      <c r="J79" s="208"/>
      <c r="K79" s="208"/>
      <c r="L79" s="208"/>
      <c r="M79" s="208"/>
      <c r="N79" s="208"/>
      <c r="O79" s="161">
        <f t="shared" si="2"/>
        <v>0</v>
      </c>
    </row>
    <row r="80" spans="1:15" x14ac:dyDescent="0.3">
      <c r="A80" s="120"/>
      <c r="B80" s="124"/>
      <c r="C80" s="123"/>
      <c r="D80" s="123"/>
      <c r="E80" s="208"/>
      <c r="F80" s="208"/>
      <c r="G80" s="208"/>
      <c r="H80" s="208"/>
      <c r="I80" s="208"/>
      <c r="J80" s="208"/>
      <c r="K80" s="208"/>
      <c r="L80" s="208"/>
      <c r="M80" s="208"/>
      <c r="N80" s="208"/>
      <c r="O80" s="161">
        <f t="shared" si="2"/>
        <v>0</v>
      </c>
    </row>
    <row r="81" spans="1:15" x14ac:dyDescent="0.3">
      <c r="A81" s="120"/>
      <c r="B81" s="124"/>
      <c r="C81" s="123"/>
      <c r="D81" s="123"/>
      <c r="E81" s="208"/>
      <c r="F81" s="208"/>
      <c r="G81" s="208"/>
      <c r="H81" s="208"/>
      <c r="I81" s="208"/>
      <c r="J81" s="208"/>
      <c r="K81" s="208"/>
      <c r="L81" s="208"/>
      <c r="M81" s="208"/>
      <c r="N81" s="208"/>
      <c r="O81" s="161">
        <f t="shared" si="2"/>
        <v>0</v>
      </c>
    </row>
    <row r="82" spans="1:15" x14ac:dyDescent="0.3">
      <c r="A82" s="120"/>
      <c r="B82" s="124"/>
      <c r="C82" s="123"/>
      <c r="D82" s="123"/>
      <c r="E82" s="208"/>
      <c r="F82" s="208"/>
      <c r="G82" s="208"/>
      <c r="H82" s="208"/>
      <c r="I82" s="208"/>
      <c r="J82" s="208"/>
      <c r="K82" s="208"/>
      <c r="L82" s="208"/>
      <c r="M82" s="208"/>
      <c r="N82" s="208"/>
      <c r="O82" s="161">
        <f t="shared" si="2"/>
        <v>0</v>
      </c>
    </row>
    <row r="83" spans="1:15" x14ac:dyDescent="0.3">
      <c r="A83" s="120"/>
      <c r="B83" s="124"/>
      <c r="C83" s="123"/>
      <c r="D83" s="123"/>
      <c r="E83" s="208"/>
      <c r="F83" s="208"/>
      <c r="G83" s="208"/>
      <c r="H83" s="208"/>
      <c r="I83" s="208"/>
      <c r="J83" s="208"/>
      <c r="K83" s="208"/>
      <c r="L83" s="208"/>
      <c r="M83" s="208"/>
      <c r="N83" s="208"/>
      <c r="O83" s="161">
        <f t="shared" si="2"/>
        <v>0</v>
      </c>
    </row>
    <row r="84" spans="1:15" x14ac:dyDescent="0.3">
      <c r="A84" s="120"/>
      <c r="B84" s="124"/>
      <c r="C84" s="123"/>
      <c r="D84" s="123"/>
      <c r="E84" s="208"/>
      <c r="F84" s="208"/>
      <c r="G84" s="208"/>
      <c r="H84" s="208"/>
      <c r="I84" s="208"/>
      <c r="J84" s="208"/>
      <c r="K84" s="208"/>
      <c r="L84" s="208"/>
      <c r="M84" s="208"/>
      <c r="N84" s="208"/>
      <c r="O84" s="161">
        <f t="shared" si="2"/>
        <v>0</v>
      </c>
    </row>
    <row r="85" spans="1:15" x14ac:dyDescent="0.3">
      <c r="A85" s="120"/>
      <c r="B85" s="124"/>
      <c r="C85" s="123"/>
      <c r="D85" s="123"/>
      <c r="E85" s="208"/>
      <c r="F85" s="208"/>
      <c r="G85" s="208"/>
      <c r="H85" s="208"/>
      <c r="I85" s="208"/>
      <c r="J85" s="208"/>
      <c r="K85" s="208"/>
      <c r="L85" s="208"/>
      <c r="M85" s="208"/>
      <c r="N85" s="208"/>
      <c r="O85" s="161">
        <f t="shared" si="2"/>
        <v>0</v>
      </c>
    </row>
    <row r="86" spans="1:15" x14ac:dyDescent="0.3">
      <c r="A86" s="120"/>
      <c r="B86" s="124"/>
      <c r="C86" s="123"/>
      <c r="D86" s="123"/>
      <c r="E86" s="208"/>
      <c r="F86" s="208"/>
      <c r="G86" s="208"/>
      <c r="H86" s="208"/>
      <c r="I86" s="208"/>
      <c r="J86" s="208"/>
      <c r="K86" s="208"/>
      <c r="L86" s="208"/>
      <c r="M86" s="208"/>
      <c r="N86" s="208"/>
      <c r="O86" s="161">
        <f t="shared" si="2"/>
        <v>0</v>
      </c>
    </row>
    <row r="87" spans="1:15" x14ac:dyDescent="0.3">
      <c r="A87" s="120"/>
      <c r="B87" s="124"/>
      <c r="C87" s="123"/>
      <c r="D87" s="123"/>
      <c r="E87" s="208"/>
      <c r="F87" s="208"/>
      <c r="G87" s="208"/>
      <c r="H87" s="208"/>
      <c r="I87" s="208"/>
      <c r="J87" s="208"/>
      <c r="K87" s="208"/>
      <c r="L87" s="208"/>
      <c r="M87" s="208"/>
      <c r="N87" s="208"/>
      <c r="O87" s="161">
        <f t="shared" si="2"/>
        <v>0</v>
      </c>
    </row>
    <row r="88" spans="1:15" x14ac:dyDescent="0.3">
      <c r="A88" s="120"/>
      <c r="B88" s="124"/>
      <c r="C88" s="123"/>
      <c r="D88" s="123"/>
      <c r="E88" s="208"/>
      <c r="F88" s="208"/>
      <c r="G88" s="208"/>
      <c r="H88" s="208"/>
      <c r="I88" s="208"/>
      <c r="J88" s="208"/>
      <c r="K88" s="208"/>
      <c r="L88" s="208"/>
      <c r="M88" s="208"/>
      <c r="N88" s="208"/>
      <c r="O88" s="161">
        <f t="shared" si="2"/>
        <v>0</v>
      </c>
    </row>
    <row r="89" spans="1:15" x14ac:dyDescent="0.3">
      <c r="A89" s="120"/>
      <c r="B89" s="124"/>
      <c r="C89" s="123"/>
      <c r="D89" s="123"/>
      <c r="E89" s="208"/>
      <c r="F89" s="208"/>
      <c r="G89" s="208"/>
      <c r="H89" s="208"/>
      <c r="I89" s="208"/>
      <c r="J89" s="208"/>
      <c r="K89" s="208"/>
      <c r="L89" s="208"/>
      <c r="M89" s="208"/>
      <c r="N89" s="208"/>
      <c r="O89" s="161">
        <f t="shared" si="2"/>
        <v>0</v>
      </c>
    </row>
    <row r="90" spans="1:15" x14ac:dyDescent="0.3">
      <c r="A90" s="120"/>
      <c r="B90" s="124"/>
      <c r="C90" s="123"/>
      <c r="D90" s="123"/>
      <c r="E90" s="208"/>
      <c r="F90" s="208"/>
      <c r="G90" s="208"/>
      <c r="H90" s="208"/>
      <c r="I90" s="208"/>
      <c r="J90" s="208"/>
      <c r="K90" s="208"/>
      <c r="L90" s="208"/>
      <c r="M90" s="208"/>
      <c r="N90" s="208"/>
      <c r="O90" s="161">
        <f t="shared" si="2"/>
        <v>0</v>
      </c>
    </row>
    <row r="91" spans="1:15" x14ac:dyDescent="0.3">
      <c r="A91" s="120"/>
      <c r="B91" s="124"/>
      <c r="C91" s="123"/>
      <c r="D91" s="123"/>
      <c r="E91" s="208"/>
      <c r="F91" s="208"/>
      <c r="G91" s="208"/>
      <c r="H91" s="208"/>
      <c r="I91" s="208"/>
      <c r="J91" s="208"/>
      <c r="K91" s="208"/>
      <c r="L91" s="208"/>
      <c r="M91" s="208"/>
      <c r="N91" s="208"/>
      <c r="O91" s="161">
        <f t="shared" si="2"/>
        <v>0</v>
      </c>
    </row>
    <row r="92" spans="1:15" x14ac:dyDescent="0.3">
      <c r="A92" s="120"/>
      <c r="B92" s="124"/>
      <c r="C92" s="123"/>
      <c r="D92" s="123"/>
      <c r="E92" s="208"/>
      <c r="F92" s="208"/>
      <c r="G92" s="208"/>
      <c r="H92" s="208"/>
      <c r="I92" s="208"/>
      <c r="J92" s="208"/>
      <c r="K92" s="208"/>
      <c r="L92" s="208"/>
      <c r="M92" s="208"/>
      <c r="N92" s="208"/>
      <c r="O92" s="161">
        <f t="shared" si="2"/>
        <v>0</v>
      </c>
    </row>
    <row r="93" spans="1:15" x14ac:dyDescent="0.3">
      <c r="A93" s="120"/>
      <c r="B93" s="124"/>
      <c r="C93" s="123"/>
      <c r="D93" s="123"/>
      <c r="E93" s="208"/>
      <c r="F93" s="208"/>
      <c r="G93" s="208"/>
      <c r="H93" s="208"/>
      <c r="I93" s="208"/>
      <c r="J93" s="208"/>
      <c r="K93" s="208"/>
      <c r="L93" s="208"/>
      <c r="M93" s="208"/>
      <c r="N93" s="208"/>
      <c r="O93" s="161">
        <f t="shared" si="2"/>
        <v>0</v>
      </c>
    </row>
    <row r="94" spans="1:15" x14ac:dyDescent="0.3">
      <c r="A94" s="120"/>
      <c r="B94" s="124"/>
      <c r="C94" s="123"/>
      <c r="D94" s="123"/>
      <c r="E94" s="208"/>
      <c r="F94" s="208"/>
      <c r="G94" s="208"/>
      <c r="H94" s="208"/>
      <c r="I94" s="208"/>
      <c r="J94" s="208"/>
      <c r="K94" s="208"/>
      <c r="L94" s="208"/>
      <c r="M94" s="208"/>
      <c r="N94" s="208"/>
      <c r="O94" s="161">
        <f t="shared" si="2"/>
        <v>0</v>
      </c>
    </row>
    <row r="95" spans="1:15" x14ac:dyDescent="0.3">
      <c r="A95" s="120"/>
      <c r="B95" s="124"/>
      <c r="C95" s="123"/>
      <c r="D95" s="123"/>
      <c r="E95" s="208"/>
      <c r="F95" s="208"/>
      <c r="G95" s="208"/>
      <c r="H95" s="208"/>
      <c r="I95" s="208"/>
      <c r="J95" s="208"/>
      <c r="K95" s="208"/>
      <c r="L95" s="208"/>
      <c r="M95" s="208"/>
      <c r="N95" s="208"/>
      <c r="O95" s="161">
        <f t="shared" si="2"/>
        <v>0</v>
      </c>
    </row>
    <row r="96" spans="1:15" x14ac:dyDescent="0.3">
      <c r="A96" s="120"/>
      <c r="B96" s="124"/>
      <c r="C96" s="123"/>
      <c r="D96" s="123"/>
      <c r="E96" s="208"/>
      <c r="F96" s="208"/>
      <c r="G96" s="208"/>
      <c r="H96" s="208"/>
      <c r="I96" s="208"/>
      <c r="J96" s="208"/>
      <c r="K96" s="208"/>
      <c r="L96" s="208"/>
      <c r="M96" s="208"/>
      <c r="N96" s="208"/>
      <c r="O96" s="161">
        <f t="shared" si="2"/>
        <v>0</v>
      </c>
    </row>
    <row r="97" spans="1:15" x14ac:dyDescent="0.3">
      <c r="A97" s="120"/>
      <c r="B97" s="124"/>
      <c r="C97" s="123"/>
      <c r="D97" s="123"/>
      <c r="E97" s="208"/>
      <c r="F97" s="208"/>
      <c r="G97" s="208"/>
      <c r="H97" s="208"/>
      <c r="I97" s="208"/>
      <c r="J97" s="208"/>
      <c r="K97" s="208"/>
      <c r="L97" s="208"/>
      <c r="M97" s="208"/>
      <c r="N97" s="208"/>
      <c r="O97" s="161">
        <f t="shared" si="2"/>
        <v>0</v>
      </c>
    </row>
    <row r="98" spans="1:15" x14ac:dyDescent="0.3">
      <c r="A98" s="120"/>
      <c r="B98" s="124"/>
      <c r="C98" s="123"/>
      <c r="D98" s="123"/>
      <c r="E98" s="208"/>
      <c r="F98" s="208"/>
      <c r="G98" s="208"/>
      <c r="H98" s="208"/>
      <c r="I98" s="208"/>
      <c r="J98" s="208"/>
      <c r="K98" s="208"/>
      <c r="L98" s="208"/>
      <c r="M98" s="208"/>
      <c r="N98" s="208"/>
      <c r="O98" s="161">
        <f t="shared" si="2"/>
        <v>0</v>
      </c>
    </row>
    <row r="99" spans="1:15" x14ac:dyDescent="0.3">
      <c r="A99" s="120"/>
      <c r="B99" s="124"/>
      <c r="C99" s="123"/>
      <c r="D99" s="123"/>
      <c r="E99" s="208"/>
      <c r="F99" s="208"/>
      <c r="G99" s="208"/>
      <c r="H99" s="208"/>
      <c r="I99" s="208"/>
      <c r="J99" s="208"/>
      <c r="K99" s="208"/>
      <c r="L99" s="208"/>
      <c r="M99" s="208"/>
      <c r="N99" s="208"/>
      <c r="O99" s="161">
        <f t="shared" si="2"/>
        <v>0</v>
      </c>
    </row>
    <row r="100" spans="1:15" x14ac:dyDescent="0.3">
      <c r="A100" s="120"/>
      <c r="B100" s="124"/>
      <c r="C100" s="123"/>
      <c r="D100" s="123"/>
      <c r="E100" s="208"/>
      <c r="F100" s="208"/>
      <c r="G100" s="208"/>
      <c r="H100" s="208"/>
      <c r="I100" s="208"/>
      <c r="J100" s="208"/>
      <c r="K100" s="208"/>
      <c r="L100" s="208"/>
      <c r="M100" s="208"/>
      <c r="N100" s="208"/>
      <c r="O100" s="161">
        <f t="shared" si="2"/>
        <v>0</v>
      </c>
    </row>
    <row r="101" spans="1:15" x14ac:dyDescent="0.3">
      <c r="A101" s="120"/>
      <c r="B101" s="124"/>
      <c r="C101" s="123"/>
      <c r="D101" s="123"/>
      <c r="E101" s="208"/>
      <c r="F101" s="208"/>
      <c r="G101" s="208"/>
      <c r="H101" s="208"/>
      <c r="I101" s="208"/>
      <c r="J101" s="208"/>
      <c r="K101" s="208"/>
      <c r="L101" s="208"/>
      <c r="M101" s="208"/>
      <c r="N101" s="208"/>
      <c r="O101" s="161">
        <f t="shared" si="2"/>
        <v>0</v>
      </c>
    </row>
    <row r="102" spans="1:15" x14ac:dyDescent="0.3">
      <c r="A102" s="120"/>
      <c r="B102" s="124"/>
      <c r="C102" s="123"/>
      <c r="D102" s="123"/>
      <c r="E102" s="208"/>
      <c r="F102" s="208"/>
      <c r="G102" s="208"/>
      <c r="H102" s="208"/>
      <c r="I102" s="208"/>
      <c r="J102" s="208"/>
      <c r="K102" s="208"/>
      <c r="L102" s="208"/>
      <c r="M102" s="208"/>
      <c r="N102" s="208"/>
      <c r="O102" s="161">
        <f t="shared" si="2"/>
        <v>0</v>
      </c>
    </row>
    <row r="103" spans="1:15" x14ac:dyDescent="0.3">
      <c r="A103" s="120"/>
      <c r="B103" s="124"/>
      <c r="C103" s="123"/>
      <c r="D103" s="123"/>
      <c r="E103" s="208"/>
      <c r="F103" s="208"/>
      <c r="G103" s="208"/>
      <c r="H103" s="208"/>
      <c r="I103" s="208"/>
      <c r="J103" s="208"/>
      <c r="K103" s="208"/>
      <c r="L103" s="208"/>
      <c r="M103" s="208"/>
      <c r="N103" s="208"/>
      <c r="O103" s="161">
        <f t="shared" si="2"/>
        <v>0</v>
      </c>
    </row>
    <row r="104" spans="1:15" x14ac:dyDescent="0.3">
      <c r="A104" s="120"/>
      <c r="B104" s="124"/>
      <c r="C104" s="123"/>
      <c r="D104" s="123"/>
      <c r="E104" s="208"/>
      <c r="F104" s="208"/>
      <c r="G104" s="208"/>
      <c r="H104" s="208"/>
      <c r="I104" s="208"/>
      <c r="J104" s="208"/>
      <c r="K104" s="208"/>
      <c r="L104" s="208"/>
      <c r="M104" s="208"/>
      <c r="N104" s="208"/>
      <c r="O104" s="161">
        <f t="shared" si="2"/>
        <v>0</v>
      </c>
    </row>
    <row r="105" spans="1:15" x14ac:dyDescent="0.3">
      <c r="A105" s="120"/>
      <c r="B105" s="124"/>
      <c r="C105" s="123"/>
      <c r="D105" s="123"/>
      <c r="E105" s="208"/>
      <c r="F105" s="208"/>
      <c r="G105" s="208"/>
      <c r="H105" s="208"/>
      <c r="I105" s="208"/>
      <c r="J105" s="208"/>
      <c r="K105" s="208"/>
      <c r="L105" s="208"/>
      <c r="M105" s="208"/>
      <c r="N105" s="208"/>
      <c r="O105" s="161">
        <f t="shared" si="2"/>
        <v>0</v>
      </c>
    </row>
    <row r="106" spans="1:15" x14ac:dyDescent="0.3">
      <c r="A106" s="120"/>
      <c r="B106" s="124"/>
      <c r="C106" s="123"/>
      <c r="D106" s="123"/>
      <c r="E106" s="208"/>
      <c r="F106" s="208"/>
      <c r="G106" s="208"/>
      <c r="H106" s="208"/>
      <c r="I106" s="208"/>
      <c r="J106" s="208"/>
      <c r="K106" s="208"/>
      <c r="L106" s="208"/>
      <c r="M106" s="208"/>
      <c r="N106" s="208"/>
      <c r="O106" s="161">
        <f t="shared" si="2"/>
        <v>0</v>
      </c>
    </row>
    <row r="107" spans="1:15" x14ac:dyDescent="0.3">
      <c r="A107" s="120"/>
      <c r="B107" s="124"/>
      <c r="C107" s="123"/>
      <c r="D107" s="123"/>
      <c r="E107" s="208"/>
      <c r="F107" s="208"/>
      <c r="G107" s="208"/>
      <c r="H107" s="208"/>
      <c r="I107" s="208"/>
      <c r="J107" s="208"/>
      <c r="K107" s="208"/>
      <c r="L107" s="208"/>
      <c r="M107" s="208"/>
      <c r="N107" s="208"/>
      <c r="O107" s="161">
        <f t="shared" si="2"/>
        <v>0</v>
      </c>
    </row>
    <row r="108" spans="1:15" x14ac:dyDescent="0.3">
      <c r="A108" s="120"/>
      <c r="B108" s="124"/>
      <c r="C108" s="123"/>
      <c r="D108" s="123"/>
      <c r="E108" s="208"/>
      <c r="F108" s="208"/>
      <c r="G108" s="208"/>
      <c r="H108" s="208"/>
      <c r="I108" s="208"/>
      <c r="J108" s="208"/>
      <c r="K108" s="208"/>
      <c r="L108" s="208"/>
      <c r="M108" s="208"/>
      <c r="N108" s="208"/>
      <c r="O108" s="161">
        <f t="shared" si="2"/>
        <v>0</v>
      </c>
    </row>
    <row r="109" spans="1:15" x14ac:dyDescent="0.3">
      <c r="A109" s="120"/>
      <c r="B109" s="124"/>
      <c r="C109" s="123"/>
      <c r="D109" s="123"/>
      <c r="E109" s="208"/>
      <c r="F109" s="208"/>
      <c r="G109" s="208"/>
      <c r="H109" s="208"/>
      <c r="I109" s="208"/>
      <c r="J109" s="208"/>
      <c r="K109" s="208"/>
      <c r="L109" s="208"/>
      <c r="M109" s="208"/>
      <c r="N109" s="208"/>
      <c r="O109" s="161">
        <f t="shared" si="2"/>
        <v>0</v>
      </c>
    </row>
    <row r="110" spans="1:15" x14ac:dyDescent="0.3">
      <c r="A110" s="120"/>
      <c r="B110" s="124"/>
      <c r="C110" s="123"/>
      <c r="D110" s="123"/>
      <c r="E110" s="208"/>
      <c r="F110" s="208"/>
      <c r="G110" s="208"/>
      <c r="H110" s="208"/>
      <c r="I110" s="208"/>
      <c r="J110" s="208"/>
      <c r="K110" s="208"/>
      <c r="L110" s="208"/>
      <c r="M110" s="208"/>
      <c r="N110" s="208"/>
      <c r="O110" s="161">
        <f t="shared" si="2"/>
        <v>0</v>
      </c>
    </row>
    <row r="111" spans="1:15" x14ac:dyDescent="0.3">
      <c r="A111" s="120"/>
      <c r="B111" s="124"/>
      <c r="C111" s="123"/>
      <c r="D111" s="123"/>
      <c r="E111" s="208"/>
      <c r="F111" s="208"/>
      <c r="G111" s="208"/>
      <c r="H111" s="208"/>
      <c r="I111" s="208"/>
      <c r="J111" s="208"/>
      <c r="K111" s="208"/>
      <c r="L111" s="208"/>
      <c r="M111" s="208"/>
      <c r="N111" s="208"/>
      <c r="O111" s="161">
        <f t="shared" si="2"/>
        <v>0</v>
      </c>
    </row>
    <row r="112" spans="1:15" x14ac:dyDescent="0.3">
      <c r="A112" s="120"/>
      <c r="B112" s="124"/>
      <c r="C112" s="123"/>
      <c r="D112" s="123"/>
      <c r="E112" s="208"/>
      <c r="F112" s="208"/>
      <c r="G112" s="208"/>
      <c r="H112" s="208"/>
      <c r="I112" s="208"/>
      <c r="J112" s="208"/>
      <c r="K112" s="208"/>
      <c r="L112" s="208"/>
      <c r="M112" s="208"/>
      <c r="N112" s="208"/>
      <c r="O112" s="161">
        <f t="shared" si="2"/>
        <v>0</v>
      </c>
    </row>
    <row r="113" spans="1:15" x14ac:dyDescent="0.3">
      <c r="A113" s="120"/>
      <c r="B113" s="124"/>
      <c r="C113" s="123"/>
      <c r="D113" s="123"/>
      <c r="E113" s="208"/>
      <c r="F113" s="208"/>
      <c r="G113" s="208"/>
      <c r="H113" s="208"/>
      <c r="I113" s="208"/>
      <c r="J113" s="208"/>
      <c r="K113" s="208"/>
      <c r="L113" s="208"/>
      <c r="M113" s="208"/>
      <c r="N113" s="208"/>
      <c r="O113" s="161">
        <f t="shared" si="2"/>
        <v>0</v>
      </c>
    </row>
    <row r="114" spans="1:15" x14ac:dyDescent="0.3">
      <c r="A114" s="120"/>
      <c r="B114" s="124"/>
      <c r="C114" s="123"/>
      <c r="D114" s="123"/>
      <c r="E114" s="208"/>
      <c r="F114" s="208"/>
      <c r="G114" s="208"/>
      <c r="H114" s="208"/>
      <c r="I114" s="208"/>
      <c r="J114" s="208"/>
      <c r="K114" s="208"/>
      <c r="L114" s="208"/>
      <c r="M114" s="208"/>
      <c r="N114" s="208"/>
      <c r="O114" s="161">
        <f t="shared" si="2"/>
        <v>0</v>
      </c>
    </row>
    <row r="115" spans="1:15" x14ac:dyDescent="0.3">
      <c r="A115" s="120"/>
      <c r="B115" s="124"/>
      <c r="C115" s="123"/>
      <c r="D115" s="123"/>
      <c r="E115" s="208"/>
      <c r="F115" s="208"/>
      <c r="G115" s="208"/>
      <c r="H115" s="208"/>
      <c r="I115" s="208"/>
      <c r="J115" s="208"/>
      <c r="K115" s="208"/>
      <c r="L115" s="208"/>
      <c r="M115" s="208"/>
      <c r="N115" s="208"/>
      <c r="O115" s="161">
        <f t="shared" si="2"/>
        <v>0</v>
      </c>
    </row>
    <row r="116" spans="1:15" x14ac:dyDescent="0.3">
      <c r="A116" s="120"/>
      <c r="B116" s="124"/>
      <c r="C116" s="123"/>
      <c r="D116" s="123"/>
      <c r="E116" s="208"/>
      <c r="F116" s="208"/>
      <c r="G116" s="208"/>
      <c r="H116" s="208"/>
      <c r="I116" s="208"/>
      <c r="J116" s="208"/>
      <c r="K116" s="208"/>
      <c r="L116" s="208"/>
      <c r="M116" s="208"/>
      <c r="N116" s="208"/>
      <c r="O116" s="161">
        <f t="shared" si="2"/>
        <v>0</v>
      </c>
    </row>
    <row r="117" spans="1:15" x14ac:dyDescent="0.3">
      <c r="A117" s="120"/>
      <c r="B117" s="124"/>
      <c r="C117" s="123"/>
      <c r="D117" s="123"/>
      <c r="E117" s="208"/>
      <c r="F117" s="208"/>
      <c r="G117" s="208"/>
      <c r="H117" s="208"/>
      <c r="I117" s="208"/>
      <c r="J117" s="208"/>
      <c r="K117" s="208"/>
      <c r="L117" s="208"/>
      <c r="M117" s="208"/>
      <c r="N117" s="208"/>
      <c r="O117" s="161">
        <f t="shared" si="2"/>
        <v>0</v>
      </c>
    </row>
    <row r="118" spans="1:15" x14ac:dyDescent="0.3">
      <c r="A118" s="120"/>
      <c r="B118" s="124"/>
      <c r="C118" s="123"/>
      <c r="D118" s="123"/>
      <c r="E118" s="208"/>
      <c r="F118" s="208"/>
      <c r="G118" s="208"/>
      <c r="H118" s="208"/>
      <c r="I118" s="208"/>
      <c r="J118" s="208"/>
      <c r="K118" s="208"/>
      <c r="L118" s="208"/>
      <c r="M118" s="208"/>
      <c r="N118" s="208"/>
      <c r="O118" s="161">
        <f t="shared" si="2"/>
        <v>0</v>
      </c>
    </row>
    <row r="119" spans="1:15" x14ac:dyDescent="0.3">
      <c r="A119" s="120"/>
      <c r="B119" s="124"/>
      <c r="C119" s="123"/>
      <c r="D119" s="123"/>
      <c r="E119" s="208"/>
      <c r="F119" s="208"/>
      <c r="G119" s="208"/>
      <c r="H119" s="208"/>
      <c r="I119" s="208"/>
      <c r="J119" s="208"/>
      <c r="K119" s="208"/>
      <c r="L119" s="208"/>
      <c r="M119" s="208"/>
      <c r="N119" s="208"/>
      <c r="O119" s="161">
        <f t="shared" si="2"/>
        <v>0</v>
      </c>
    </row>
    <row r="120" spans="1:15" x14ac:dyDescent="0.3">
      <c r="A120" s="120"/>
      <c r="B120" s="124"/>
      <c r="C120" s="123"/>
      <c r="D120" s="123"/>
      <c r="E120" s="208"/>
      <c r="F120" s="208"/>
      <c r="G120" s="208"/>
      <c r="H120" s="208"/>
      <c r="I120" s="208"/>
      <c r="J120" s="208"/>
      <c r="K120" s="208"/>
      <c r="L120" s="208"/>
      <c r="M120" s="208"/>
      <c r="N120" s="208"/>
      <c r="O120" s="161">
        <f t="shared" si="2"/>
        <v>0</v>
      </c>
    </row>
    <row r="121" spans="1:15" x14ac:dyDescent="0.3">
      <c r="A121" s="120"/>
      <c r="B121" s="124"/>
      <c r="C121" s="123"/>
      <c r="D121" s="123"/>
      <c r="E121" s="208"/>
      <c r="F121" s="208"/>
      <c r="G121" s="208"/>
      <c r="H121" s="208"/>
      <c r="I121" s="208"/>
      <c r="J121" s="208"/>
      <c r="K121" s="208"/>
      <c r="L121" s="208"/>
      <c r="M121" s="208"/>
      <c r="N121" s="208"/>
      <c r="O121" s="161">
        <f t="shared" si="2"/>
        <v>0</v>
      </c>
    </row>
    <row r="122" spans="1:15" x14ac:dyDescent="0.3">
      <c r="A122" s="120"/>
      <c r="B122" s="124"/>
      <c r="C122" s="123"/>
      <c r="D122" s="123"/>
      <c r="E122" s="208"/>
      <c r="F122" s="208"/>
      <c r="G122" s="208"/>
      <c r="H122" s="208"/>
      <c r="I122" s="208"/>
      <c r="J122" s="208"/>
      <c r="K122" s="208"/>
      <c r="L122" s="208"/>
      <c r="M122" s="208"/>
      <c r="N122" s="208"/>
      <c r="O122" s="161">
        <f t="shared" si="2"/>
        <v>0</v>
      </c>
    </row>
    <row r="123" spans="1:15" x14ac:dyDescent="0.3">
      <c r="A123" s="120"/>
      <c r="B123" s="124"/>
      <c r="C123" s="123"/>
      <c r="D123" s="123"/>
      <c r="E123" s="208"/>
      <c r="F123" s="208"/>
      <c r="G123" s="208"/>
      <c r="H123" s="208"/>
      <c r="I123" s="208"/>
      <c r="J123" s="208"/>
      <c r="K123" s="208"/>
      <c r="L123" s="208"/>
      <c r="M123" s="208"/>
      <c r="N123" s="208"/>
      <c r="O123" s="161">
        <f t="shared" si="2"/>
        <v>0</v>
      </c>
    </row>
    <row r="124" spans="1:15" x14ac:dyDescent="0.3">
      <c r="A124" s="120"/>
      <c r="B124" s="124"/>
      <c r="C124" s="123"/>
      <c r="D124" s="123"/>
      <c r="E124" s="208"/>
      <c r="F124" s="208"/>
      <c r="G124" s="208"/>
      <c r="H124" s="208"/>
      <c r="I124" s="208"/>
      <c r="J124" s="208"/>
      <c r="K124" s="208"/>
      <c r="L124" s="208"/>
      <c r="M124" s="208"/>
      <c r="N124" s="208"/>
      <c r="O124" s="161">
        <f t="shared" si="2"/>
        <v>0</v>
      </c>
    </row>
    <row r="125" spans="1:15" x14ac:dyDescent="0.3">
      <c r="A125" s="120"/>
      <c r="B125" s="124"/>
      <c r="C125" s="123"/>
      <c r="D125" s="123"/>
      <c r="E125" s="208"/>
      <c r="F125" s="208"/>
      <c r="G125" s="208"/>
      <c r="H125" s="208"/>
      <c r="I125" s="208"/>
      <c r="J125" s="208"/>
      <c r="K125" s="208"/>
      <c r="L125" s="208"/>
      <c r="M125" s="208"/>
      <c r="N125" s="208"/>
      <c r="O125" s="161">
        <f t="shared" si="2"/>
        <v>0</v>
      </c>
    </row>
    <row r="126" spans="1:15" x14ac:dyDescent="0.3">
      <c r="A126" s="120"/>
      <c r="B126" s="124"/>
      <c r="C126" s="123"/>
      <c r="D126" s="123"/>
      <c r="E126" s="208"/>
      <c r="F126" s="208"/>
      <c r="G126" s="208"/>
      <c r="H126" s="208"/>
      <c r="I126" s="208"/>
      <c r="J126" s="208"/>
      <c r="K126" s="208"/>
      <c r="L126" s="208"/>
      <c r="M126" s="208"/>
      <c r="N126" s="208"/>
      <c r="O126" s="161">
        <f t="shared" si="2"/>
        <v>0</v>
      </c>
    </row>
    <row r="127" spans="1:15" x14ac:dyDescent="0.3">
      <c r="A127" s="120"/>
      <c r="B127" s="124"/>
      <c r="C127" s="123"/>
      <c r="D127" s="123"/>
      <c r="E127" s="208"/>
      <c r="F127" s="208"/>
      <c r="G127" s="208"/>
      <c r="H127" s="208"/>
      <c r="I127" s="208"/>
      <c r="J127" s="208"/>
      <c r="K127" s="208"/>
      <c r="L127" s="208"/>
      <c r="M127" s="208"/>
      <c r="N127" s="208"/>
      <c r="O127" s="161">
        <f t="shared" si="2"/>
        <v>0</v>
      </c>
    </row>
    <row r="128" spans="1:15" x14ac:dyDescent="0.3">
      <c r="A128" s="120"/>
      <c r="B128" s="124"/>
      <c r="C128" s="123"/>
      <c r="D128" s="123"/>
      <c r="E128" s="208"/>
      <c r="F128" s="208"/>
      <c r="G128" s="208"/>
      <c r="H128" s="208"/>
      <c r="I128" s="208"/>
      <c r="J128" s="208"/>
      <c r="K128" s="208"/>
      <c r="L128" s="208"/>
      <c r="M128" s="208"/>
      <c r="N128" s="208"/>
      <c r="O128" s="161">
        <f t="shared" ref="O128:O156" si="3">SUM(E128:N128)</f>
        <v>0</v>
      </c>
    </row>
    <row r="129" spans="1:15" x14ac:dyDescent="0.3">
      <c r="A129" s="120"/>
      <c r="B129" s="124"/>
      <c r="C129" s="123"/>
      <c r="D129" s="123"/>
      <c r="E129" s="208"/>
      <c r="F129" s="208"/>
      <c r="G129" s="208"/>
      <c r="H129" s="208"/>
      <c r="I129" s="208"/>
      <c r="J129" s="208"/>
      <c r="K129" s="208"/>
      <c r="L129" s="208"/>
      <c r="M129" s="208"/>
      <c r="N129" s="208"/>
      <c r="O129" s="161">
        <f t="shared" si="3"/>
        <v>0</v>
      </c>
    </row>
    <row r="130" spans="1:15" x14ac:dyDescent="0.3">
      <c r="A130" s="120"/>
      <c r="B130" s="124"/>
      <c r="C130" s="123"/>
      <c r="D130" s="123"/>
      <c r="E130" s="208"/>
      <c r="F130" s="208"/>
      <c r="G130" s="208"/>
      <c r="H130" s="208"/>
      <c r="I130" s="208"/>
      <c r="J130" s="208"/>
      <c r="K130" s="208"/>
      <c r="L130" s="208"/>
      <c r="M130" s="208"/>
      <c r="N130" s="208"/>
      <c r="O130" s="161">
        <f t="shared" si="3"/>
        <v>0</v>
      </c>
    </row>
    <row r="131" spans="1:15" x14ac:dyDescent="0.3">
      <c r="A131" s="120"/>
      <c r="B131" s="124"/>
      <c r="C131" s="123"/>
      <c r="D131" s="123"/>
      <c r="E131" s="208"/>
      <c r="F131" s="208"/>
      <c r="G131" s="208"/>
      <c r="H131" s="208"/>
      <c r="I131" s="208"/>
      <c r="J131" s="208"/>
      <c r="K131" s="208"/>
      <c r="L131" s="208"/>
      <c r="M131" s="208"/>
      <c r="N131" s="208"/>
      <c r="O131" s="161">
        <f t="shared" si="3"/>
        <v>0</v>
      </c>
    </row>
    <row r="132" spans="1:15" x14ac:dyDescent="0.3">
      <c r="A132" s="120"/>
      <c r="B132" s="124"/>
      <c r="C132" s="123"/>
      <c r="D132" s="123"/>
      <c r="E132" s="208"/>
      <c r="F132" s="208"/>
      <c r="G132" s="208"/>
      <c r="H132" s="208"/>
      <c r="I132" s="208"/>
      <c r="J132" s="208"/>
      <c r="K132" s="208"/>
      <c r="L132" s="208"/>
      <c r="M132" s="208"/>
      <c r="N132" s="208"/>
      <c r="O132" s="161">
        <f t="shared" si="3"/>
        <v>0</v>
      </c>
    </row>
    <row r="133" spans="1:15" x14ac:dyDescent="0.3">
      <c r="A133" s="120"/>
      <c r="B133" s="124"/>
      <c r="C133" s="123"/>
      <c r="D133" s="123"/>
      <c r="E133" s="208"/>
      <c r="F133" s="208"/>
      <c r="G133" s="208"/>
      <c r="H133" s="208"/>
      <c r="I133" s="208"/>
      <c r="J133" s="208"/>
      <c r="K133" s="208"/>
      <c r="L133" s="208"/>
      <c r="M133" s="208"/>
      <c r="N133" s="208"/>
      <c r="O133" s="161">
        <f t="shared" si="3"/>
        <v>0</v>
      </c>
    </row>
    <row r="134" spans="1:15" x14ac:dyDescent="0.3">
      <c r="A134" s="120"/>
      <c r="B134" s="124"/>
      <c r="C134" s="123"/>
      <c r="D134" s="123"/>
      <c r="E134" s="208"/>
      <c r="F134" s="208"/>
      <c r="G134" s="208"/>
      <c r="H134" s="208"/>
      <c r="I134" s="208"/>
      <c r="J134" s="208"/>
      <c r="K134" s="208"/>
      <c r="L134" s="208"/>
      <c r="M134" s="208"/>
      <c r="N134" s="208"/>
      <c r="O134" s="161">
        <f t="shared" si="3"/>
        <v>0</v>
      </c>
    </row>
    <row r="135" spans="1:15" x14ac:dyDescent="0.3">
      <c r="A135" s="120"/>
      <c r="B135" s="124"/>
      <c r="C135" s="123"/>
      <c r="D135" s="123"/>
      <c r="E135" s="208"/>
      <c r="F135" s="208"/>
      <c r="G135" s="208"/>
      <c r="H135" s="208"/>
      <c r="I135" s="208"/>
      <c r="J135" s="208"/>
      <c r="K135" s="208"/>
      <c r="L135" s="208"/>
      <c r="M135" s="208"/>
      <c r="N135" s="208"/>
      <c r="O135" s="161">
        <f t="shared" si="3"/>
        <v>0</v>
      </c>
    </row>
    <row r="136" spans="1:15" x14ac:dyDescent="0.3">
      <c r="A136" s="120"/>
      <c r="B136" s="124"/>
      <c r="C136" s="123"/>
      <c r="D136" s="123"/>
      <c r="E136" s="208"/>
      <c r="F136" s="208"/>
      <c r="G136" s="208"/>
      <c r="H136" s="208"/>
      <c r="I136" s="208"/>
      <c r="J136" s="208"/>
      <c r="K136" s="208"/>
      <c r="L136" s="208"/>
      <c r="M136" s="208"/>
      <c r="N136" s="208"/>
      <c r="O136" s="161">
        <f t="shared" si="3"/>
        <v>0</v>
      </c>
    </row>
    <row r="137" spans="1:15" x14ac:dyDescent="0.3">
      <c r="A137" s="120"/>
      <c r="B137" s="124"/>
      <c r="C137" s="123"/>
      <c r="D137" s="123"/>
      <c r="E137" s="208"/>
      <c r="F137" s="208"/>
      <c r="G137" s="208"/>
      <c r="H137" s="208"/>
      <c r="I137" s="208"/>
      <c r="J137" s="208"/>
      <c r="K137" s="208"/>
      <c r="L137" s="208"/>
      <c r="M137" s="208"/>
      <c r="N137" s="208"/>
      <c r="O137" s="161">
        <f t="shared" si="3"/>
        <v>0</v>
      </c>
    </row>
    <row r="138" spans="1:15" x14ac:dyDescent="0.3">
      <c r="A138" s="120"/>
      <c r="B138" s="124"/>
      <c r="C138" s="123"/>
      <c r="D138" s="123"/>
      <c r="E138" s="208"/>
      <c r="F138" s="208"/>
      <c r="G138" s="208"/>
      <c r="H138" s="208"/>
      <c r="I138" s="208"/>
      <c r="J138" s="208"/>
      <c r="K138" s="208"/>
      <c r="L138" s="208"/>
      <c r="M138" s="208"/>
      <c r="N138" s="208"/>
      <c r="O138" s="161">
        <f t="shared" si="3"/>
        <v>0</v>
      </c>
    </row>
    <row r="139" spans="1:15" x14ac:dyDescent="0.3">
      <c r="A139" s="120"/>
      <c r="B139" s="124"/>
      <c r="C139" s="123"/>
      <c r="D139" s="123"/>
      <c r="E139" s="208"/>
      <c r="F139" s="208"/>
      <c r="G139" s="208"/>
      <c r="H139" s="208"/>
      <c r="I139" s="208"/>
      <c r="J139" s="208"/>
      <c r="K139" s="208"/>
      <c r="L139" s="208"/>
      <c r="M139" s="208"/>
      <c r="N139" s="208"/>
      <c r="O139" s="161">
        <f t="shared" si="3"/>
        <v>0</v>
      </c>
    </row>
    <row r="140" spans="1:15" x14ac:dyDescent="0.3">
      <c r="A140" s="120"/>
      <c r="B140" s="124"/>
      <c r="C140" s="123"/>
      <c r="D140" s="123"/>
      <c r="E140" s="208"/>
      <c r="F140" s="208"/>
      <c r="G140" s="208"/>
      <c r="H140" s="208"/>
      <c r="I140" s="208"/>
      <c r="J140" s="208"/>
      <c r="K140" s="208"/>
      <c r="L140" s="208"/>
      <c r="M140" s="208"/>
      <c r="N140" s="208"/>
      <c r="O140" s="161">
        <f t="shared" si="3"/>
        <v>0</v>
      </c>
    </row>
    <row r="141" spans="1:15" x14ac:dyDescent="0.3">
      <c r="A141" s="120"/>
      <c r="B141" s="124"/>
      <c r="C141" s="123"/>
      <c r="D141" s="123"/>
      <c r="E141" s="208"/>
      <c r="F141" s="208"/>
      <c r="G141" s="208"/>
      <c r="H141" s="208"/>
      <c r="I141" s="208"/>
      <c r="J141" s="208"/>
      <c r="K141" s="208"/>
      <c r="L141" s="208"/>
      <c r="M141" s="208"/>
      <c r="N141" s="208"/>
      <c r="O141" s="161">
        <f t="shared" si="3"/>
        <v>0</v>
      </c>
    </row>
    <row r="142" spans="1:15" x14ac:dyDescent="0.3">
      <c r="A142" s="120"/>
      <c r="B142" s="124"/>
      <c r="C142" s="123"/>
      <c r="D142" s="123"/>
      <c r="E142" s="208"/>
      <c r="F142" s="208"/>
      <c r="G142" s="208"/>
      <c r="H142" s="208"/>
      <c r="I142" s="208"/>
      <c r="J142" s="208"/>
      <c r="K142" s="208"/>
      <c r="L142" s="208"/>
      <c r="M142" s="208"/>
      <c r="N142" s="208"/>
      <c r="O142" s="161">
        <f t="shared" si="3"/>
        <v>0</v>
      </c>
    </row>
    <row r="143" spans="1:15" x14ac:dyDescent="0.3">
      <c r="A143" s="120"/>
      <c r="B143" s="124"/>
      <c r="C143" s="123"/>
      <c r="D143" s="123"/>
      <c r="E143" s="208"/>
      <c r="F143" s="208"/>
      <c r="G143" s="208"/>
      <c r="H143" s="208"/>
      <c r="I143" s="208"/>
      <c r="J143" s="208"/>
      <c r="K143" s="208"/>
      <c r="L143" s="208"/>
      <c r="M143" s="208"/>
      <c r="N143" s="208"/>
      <c r="O143" s="161">
        <f t="shared" si="3"/>
        <v>0</v>
      </c>
    </row>
    <row r="144" spans="1:15" x14ac:dyDescent="0.3">
      <c r="A144" s="120"/>
      <c r="B144" s="124"/>
      <c r="C144" s="123"/>
      <c r="D144" s="123"/>
      <c r="E144" s="208"/>
      <c r="F144" s="208"/>
      <c r="G144" s="208"/>
      <c r="H144" s="208"/>
      <c r="I144" s="208"/>
      <c r="J144" s="208"/>
      <c r="K144" s="208"/>
      <c r="L144" s="208"/>
      <c r="M144" s="208"/>
      <c r="N144" s="208"/>
      <c r="O144" s="161">
        <f t="shared" si="3"/>
        <v>0</v>
      </c>
    </row>
    <row r="145" spans="1:15" x14ac:dyDescent="0.3">
      <c r="A145" s="120"/>
      <c r="B145" s="124"/>
      <c r="C145" s="123"/>
      <c r="D145" s="123"/>
      <c r="E145" s="208"/>
      <c r="F145" s="208"/>
      <c r="G145" s="208"/>
      <c r="H145" s="208"/>
      <c r="I145" s="208"/>
      <c r="J145" s="208"/>
      <c r="K145" s="208"/>
      <c r="L145" s="208"/>
      <c r="M145" s="208"/>
      <c r="N145" s="208"/>
      <c r="O145" s="161">
        <f t="shared" si="3"/>
        <v>0</v>
      </c>
    </row>
    <row r="146" spans="1:15" x14ac:dyDescent="0.3">
      <c r="A146" s="120"/>
      <c r="B146" s="124"/>
      <c r="C146" s="123"/>
      <c r="D146" s="123"/>
      <c r="E146" s="208"/>
      <c r="F146" s="208"/>
      <c r="G146" s="208"/>
      <c r="H146" s="208"/>
      <c r="I146" s="208"/>
      <c r="J146" s="208"/>
      <c r="K146" s="208"/>
      <c r="L146" s="208"/>
      <c r="M146" s="208"/>
      <c r="N146" s="208"/>
      <c r="O146" s="161">
        <f t="shared" si="3"/>
        <v>0</v>
      </c>
    </row>
    <row r="147" spans="1:15" x14ac:dyDescent="0.3">
      <c r="A147" s="120"/>
      <c r="B147" s="124"/>
      <c r="C147" s="123"/>
      <c r="D147" s="123"/>
      <c r="E147" s="208"/>
      <c r="F147" s="208"/>
      <c r="G147" s="208"/>
      <c r="H147" s="208"/>
      <c r="I147" s="208"/>
      <c r="J147" s="208"/>
      <c r="K147" s="208"/>
      <c r="L147" s="208"/>
      <c r="M147" s="208"/>
      <c r="N147" s="208"/>
      <c r="O147" s="161">
        <f t="shared" si="3"/>
        <v>0</v>
      </c>
    </row>
    <row r="148" spans="1:15" x14ac:dyDescent="0.3">
      <c r="A148" s="120"/>
      <c r="B148" s="124"/>
      <c r="C148" s="123"/>
      <c r="D148" s="123"/>
      <c r="E148" s="208"/>
      <c r="F148" s="208"/>
      <c r="G148" s="208"/>
      <c r="H148" s="208"/>
      <c r="I148" s="208"/>
      <c r="J148" s="208"/>
      <c r="K148" s="208"/>
      <c r="L148" s="208"/>
      <c r="M148" s="208"/>
      <c r="N148" s="208"/>
      <c r="O148" s="161">
        <f t="shared" si="3"/>
        <v>0</v>
      </c>
    </row>
    <row r="149" spans="1:15" x14ac:dyDescent="0.3">
      <c r="A149" s="120"/>
      <c r="B149" s="124"/>
      <c r="C149" s="123"/>
      <c r="D149" s="123"/>
      <c r="E149" s="208"/>
      <c r="F149" s="208"/>
      <c r="G149" s="208"/>
      <c r="H149" s="208"/>
      <c r="I149" s="208"/>
      <c r="J149" s="208"/>
      <c r="K149" s="208"/>
      <c r="L149" s="208"/>
      <c r="M149" s="208"/>
      <c r="N149" s="208"/>
      <c r="O149" s="161">
        <f t="shared" si="3"/>
        <v>0</v>
      </c>
    </row>
    <row r="150" spans="1:15" x14ac:dyDescent="0.3">
      <c r="A150" s="120"/>
      <c r="B150" s="124"/>
      <c r="C150" s="123"/>
      <c r="D150" s="123"/>
      <c r="E150" s="208"/>
      <c r="F150" s="208"/>
      <c r="G150" s="208"/>
      <c r="H150" s="208"/>
      <c r="I150" s="208"/>
      <c r="J150" s="208"/>
      <c r="K150" s="208"/>
      <c r="L150" s="208"/>
      <c r="M150" s="208"/>
      <c r="N150" s="208"/>
      <c r="O150" s="161">
        <f t="shared" si="3"/>
        <v>0</v>
      </c>
    </row>
    <row r="151" spans="1:15" x14ac:dyDescent="0.3">
      <c r="A151" s="120"/>
      <c r="B151" s="124"/>
      <c r="C151" s="123"/>
      <c r="D151" s="123"/>
      <c r="E151" s="208"/>
      <c r="F151" s="208"/>
      <c r="G151" s="208"/>
      <c r="H151" s="208"/>
      <c r="I151" s="208"/>
      <c r="J151" s="208"/>
      <c r="K151" s="208"/>
      <c r="L151" s="208"/>
      <c r="M151" s="208"/>
      <c r="N151" s="208"/>
      <c r="O151" s="161">
        <f t="shared" si="3"/>
        <v>0</v>
      </c>
    </row>
    <row r="152" spans="1:15" x14ac:dyDescent="0.3">
      <c r="A152" s="120"/>
      <c r="B152" s="124"/>
      <c r="C152" s="123"/>
      <c r="D152" s="123"/>
      <c r="E152" s="208"/>
      <c r="F152" s="208"/>
      <c r="G152" s="208"/>
      <c r="H152" s="208"/>
      <c r="I152" s="208"/>
      <c r="J152" s="208"/>
      <c r="K152" s="208"/>
      <c r="L152" s="208"/>
      <c r="M152" s="208"/>
      <c r="N152" s="208"/>
      <c r="O152" s="161">
        <f t="shared" si="3"/>
        <v>0</v>
      </c>
    </row>
    <row r="153" spans="1:15" x14ac:dyDescent="0.3">
      <c r="A153" s="120"/>
      <c r="B153" s="124"/>
      <c r="C153" s="123"/>
      <c r="D153" s="123"/>
      <c r="E153" s="208"/>
      <c r="F153" s="208"/>
      <c r="G153" s="208"/>
      <c r="H153" s="208"/>
      <c r="I153" s="208"/>
      <c r="J153" s="208"/>
      <c r="K153" s="208"/>
      <c r="L153" s="208"/>
      <c r="M153" s="208"/>
      <c r="N153" s="208"/>
      <c r="O153" s="161">
        <f t="shared" si="3"/>
        <v>0</v>
      </c>
    </row>
    <row r="154" spans="1:15" x14ac:dyDescent="0.3">
      <c r="A154" s="120"/>
      <c r="B154" s="124"/>
      <c r="C154" s="123"/>
      <c r="D154" s="123"/>
      <c r="E154" s="208"/>
      <c r="F154" s="208"/>
      <c r="G154" s="208"/>
      <c r="H154" s="208"/>
      <c r="I154" s="208"/>
      <c r="J154" s="208"/>
      <c r="K154" s="208"/>
      <c r="L154" s="208"/>
      <c r="M154" s="208"/>
      <c r="N154" s="208"/>
      <c r="O154" s="161">
        <f t="shared" si="3"/>
        <v>0</v>
      </c>
    </row>
    <row r="155" spans="1:15" x14ac:dyDescent="0.3">
      <c r="A155" s="120"/>
      <c r="B155" s="124"/>
      <c r="C155" s="123"/>
      <c r="D155" s="123"/>
      <c r="E155" s="208"/>
      <c r="F155" s="208"/>
      <c r="G155" s="208"/>
      <c r="H155" s="208"/>
      <c r="I155" s="208"/>
      <c r="J155" s="208"/>
      <c r="K155" s="208"/>
      <c r="L155" s="208"/>
      <c r="M155" s="208"/>
      <c r="N155" s="208"/>
      <c r="O155" s="161">
        <f t="shared" si="3"/>
        <v>0</v>
      </c>
    </row>
    <row r="156" spans="1:15" x14ac:dyDescent="0.3">
      <c r="A156" s="120"/>
      <c r="B156" s="124"/>
      <c r="C156" s="123"/>
      <c r="D156" s="123"/>
      <c r="E156" s="208"/>
      <c r="F156" s="208"/>
      <c r="G156" s="208"/>
      <c r="H156" s="208"/>
      <c r="I156" s="208"/>
      <c r="J156" s="208"/>
      <c r="K156" s="208"/>
      <c r="L156" s="208"/>
      <c r="M156" s="208"/>
      <c r="N156" s="208"/>
      <c r="O156" s="161">
        <f t="shared" si="3"/>
        <v>0</v>
      </c>
    </row>
    <row r="157" spans="1:15" x14ac:dyDescent="0.3">
      <c r="O157" s="162">
        <f>SUM(O8:O156)</f>
        <v>0</v>
      </c>
    </row>
  </sheetData>
  <mergeCells count="21">
    <mergeCell ref="A29:A41"/>
    <mergeCell ref="C29:C30"/>
    <mergeCell ref="B32:B34"/>
    <mergeCell ref="C32:C34"/>
    <mergeCell ref="B35:B36"/>
    <mergeCell ref="C35:C36"/>
    <mergeCell ref="B37:B39"/>
    <mergeCell ref="C37:C39"/>
    <mergeCell ref="B40:B41"/>
    <mergeCell ref="C40:C41"/>
    <mergeCell ref="A8:A28"/>
    <mergeCell ref="B8:B20"/>
    <mergeCell ref="C8:C9"/>
    <mergeCell ref="C10:C13"/>
    <mergeCell ref="C14:C17"/>
    <mergeCell ref="C18:C20"/>
    <mergeCell ref="B21:B24"/>
    <mergeCell ref="C21:C22"/>
    <mergeCell ref="C23:C24"/>
    <mergeCell ref="B25:B27"/>
    <mergeCell ref="C25:C27"/>
  </mergeCells>
  <pageMargins left="0.7" right="0.7" top="0.75" bottom="0.75" header="0.3" footer="0.3"/>
  <pageSetup paperSize="9" orientation="portrait" verticalDpi="0" r:id="rId1"/>
  <drawing r:id="rId2"/>
  <legacyDrawing r:id="rId3"/>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00B050"/>
  </sheetPr>
  <dimension ref="A1:R157"/>
  <sheetViews>
    <sheetView zoomScaleNormal="100" workbookViewId="0"/>
  </sheetViews>
  <sheetFormatPr defaultColWidth="9.1796875" defaultRowHeight="14" x14ac:dyDescent="0.3"/>
  <cols>
    <col min="1" max="1" width="23.7265625" style="101" customWidth="1"/>
    <col min="2" max="2" width="25.54296875" style="115" customWidth="1"/>
    <col min="3" max="3" width="28.81640625" style="116" customWidth="1"/>
    <col min="4" max="4" width="53.81640625" style="116" customWidth="1"/>
    <col min="5" max="14" width="16.7265625" style="209" customWidth="1"/>
    <col min="15" max="15" width="20.453125" style="101" customWidth="1"/>
    <col min="16" max="17" width="9.1796875" style="101"/>
    <col min="18" max="18" width="16.453125" style="101" bestFit="1" customWidth="1"/>
    <col min="19" max="16384" width="9.1796875" style="101"/>
  </cols>
  <sheetData>
    <row r="1" spans="1:15" s="98" customFormat="1" ht="18" x14ac:dyDescent="0.4">
      <c r="A1" s="98" t="s">
        <v>350</v>
      </c>
    </row>
    <row r="2" spans="1:15" s="99" customFormat="1" ht="3.65" customHeight="1" x14ac:dyDescent="0.4">
      <c r="A2" s="22"/>
      <c r="B2" s="22"/>
      <c r="C2" s="22"/>
      <c r="D2" s="23"/>
      <c r="E2" s="24"/>
      <c r="F2" s="24"/>
      <c r="G2" s="24"/>
      <c r="H2" s="24"/>
      <c r="I2" s="24"/>
      <c r="J2" s="24"/>
    </row>
    <row r="3" spans="1:15" x14ac:dyDescent="0.3">
      <c r="A3" s="100"/>
      <c r="B3" s="100"/>
      <c r="C3" s="100"/>
      <c r="D3" s="100"/>
      <c r="E3" s="100"/>
      <c r="F3" s="100"/>
      <c r="G3" s="100"/>
      <c r="H3" s="100"/>
      <c r="I3" s="100"/>
      <c r="J3" s="100"/>
      <c r="K3" s="101"/>
      <c r="L3" s="101"/>
      <c r="M3" s="101"/>
      <c r="N3" s="101"/>
    </row>
    <row r="4" spans="1:15" x14ac:dyDescent="0.3">
      <c r="A4" s="7"/>
      <c r="B4" s="100"/>
      <c r="C4" s="100"/>
      <c r="D4" s="100"/>
      <c r="E4" s="101" t="s">
        <v>102</v>
      </c>
      <c r="F4" s="100"/>
      <c r="G4" s="100"/>
      <c r="H4" s="100"/>
      <c r="I4" s="100"/>
      <c r="J4" s="100"/>
      <c r="K4" s="101"/>
      <c r="L4" s="101"/>
      <c r="M4" s="101"/>
      <c r="N4" s="101"/>
    </row>
    <row r="5" spans="1:15" x14ac:dyDescent="0.3">
      <c r="A5" s="7" t="s">
        <v>174</v>
      </c>
      <c r="B5" s="100">
        <v>5</v>
      </c>
      <c r="C5" s="100"/>
      <c r="D5" s="100"/>
      <c r="E5" s="100"/>
      <c r="F5" s="100"/>
      <c r="G5" s="100"/>
      <c r="H5" s="100"/>
      <c r="I5" s="100"/>
      <c r="J5" s="100"/>
      <c r="K5" s="101"/>
      <c r="L5" s="101"/>
      <c r="M5" s="101"/>
      <c r="N5" s="101"/>
    </row>
    <row r="6" spans="1:15" ht="14.5" thickBot="1" x14ac:dyDescent="0.35">
      <c r="E6" s="101" t="s">
        <v>80</v>
      </c>
      <c r="F6" s="101"/>
      <c r="G6" s="101"/>
      <c r="H6" s="101"/>
      <c r="I6" s="101"/>
      <c r="J6" s="101"/>
      <c r="K6" s="101"/>
      <c r="L6" s="101"/>
      <c r="M6" s="101"/>
      <c r="N6" s="101"/>
    </row>
    <row r="7" spans="1:15" ht="14.5" thickTop="1" x14ac:dyDescent="0.3">
      <c r="A7" s="117" t="s">
        <v>188</v>
      </c>
      <c r="B7" s="117" t="s">
        <v>77</v>
      </c>
      <c r="C7" s="117" t="s">
        <v>78</v>
      </c>
      <c r="D7" s="117" t="s">
        <v>79</v>
      </c>
      <c r="E7" s="118">
        <f>'3.3 Muutoksen ja uudet kust.'!B5</f>
        <v>2018</v>
      </c>
      <c r="F7" s="118">
        <f>E7+1</f>
        <v>2019</v>
      </c>
      <c r="G7" s="118">
        <f t="shared" ref="G7:N7" si="0">F7+1</f>
        <v>2020</v>
      </c>
      <c r="H7" s="118">
        <f t="shared" si="0"/>
        <v>2021</v>
      </c>
      <c r="I7" s="118">
        <f t="shared" si="0"/>
        <v>2022</v>
      </c>
      <c r="J7" s="118">
        <f t="shared" si="0"/>
        <v>2023</v>
      </c>
      <c r="K7" s="118">
        <f t="shared" si="0"/>
        <v>2024</v>
      </c>
      <c r="L7" s="118">
        <f t="shared" si="0"/>
        <v>2025</v>
      </c>
      <c r="M7" s="118">
        <f t="shared" si="0"/>
        <v>2026</v>
      </c>
      <c r="N7" s="118">
        <f t="shared" si="0"/>
        <v>2027</v>
      </c>
      <c r="O7" s="118" t="s">
        <v>2</v>
      </c>
    </row>
    <row r="8" spans="1:15" ht="152.25" customHeight="1" x14ac:dyDescent="0.3">
      <c r="A8" s="263" t="s">
        <v>256</v>
      </c>
      <c r="B8" s="273" t="s">
        <v>73</v>
      </c>
      <c r="C8" s="275" t="s">
        <v>110</v>
      </c>
      <c r="D8" s="119" t="s">
        <v>113</v>
      </c>
      <c r="E8" s="208"/>
      <c r="F8" s="208"/>
      <c r="G8" s="208"/>
      <c r="H8" s="208"/>
      <c r="I8" s="208"/>
      <c r="J8" s="208"/>
      <c r="K8" s="208"/>
      <c r="L8" s="208"/>
      <c r="M8" s="208"/>
      <c r="N8" s="208"/>
      <c r="O8" s="161">
        <f>SUM(E8:N8)</f>
        <v>0</v>
      </c>
    </row>
    <row r="9" spans="1:15" ht="78.75" customHeight="1" x14ac:dyDescent="0.3">
      <c r="A9" s="264"/>
      <c r="B9" s="277"/>
      <c r="C9" s="275"/>
      <c r="D9" s="119" t="s">
        <v>114</v>
      </c>
      <c r="E9" s="208"/>
      <c r="F9" s="208"/>
      <c r="G9" s="208"/>
      <c r="H9" s="208"/>
      <c r="I9" s="208"/>
      <c r="J9" s="208"/>
      <c r="K9" s="208"/>
      <c r="L9" s="208"/>
      <c r="M9" s="208"/>
      <c r="N9" s="208"/>
      <c r="O9" s="161">
        <f t="shared" ref="O9:O63" si="1">SUM(E9:N9)</f>
        <v>0</v>
      </c>
    </row>
    <row r="10" spans="1:15" ht="117" customHeight="1" x14ac:dyDescent="0.3">
      <c r="A10" s="264"/>
      <c r="B10" s="277"/>
      <c r="C10" s="276" t="s">
        <v>111</v>
      </c>
      <c r="D10" s="121" t="s">
        <v>115</v>
      </c>
      <c r="E10" s="208"/>
      <c r="F10" s="208"/>
      <c r="G10" s="208"/>
      <c r="H10" s="208"/>
      <c r="I10" s="208"/>
      <c r="J10" s="208"/>
      <c r="K10" s="208"/>
      <c r="L10" s="208"/>
      <c r="M10" s="208"/>
      <c r="N10" s="208"/>
      <c r="O10" s="161">
        <f t="shared" si="1"/>
        <v>0</v>
      </c>
    </row>
    <row r="11" spans="1:15" ht="175.5" customHeight="1" x14ac:dyDescent="0.3">
      <c r="A11" s="264"/>
      <c r="B11" s="277"/>
      <c r="C11" s="276"/>
      <c r="D11" s="122" t="s">
        <v>116</v>
      </c>
      <c r="E11" s="208"/>
      <c r="F11" s="208"/>
      <c r="G11" s="208"/>
      <c r="H11" s="208"/>
      <c r="I11" s="208"/>
      <c r="J11" s="208"/>
      <c r="K11" s="208"/>
      <c r="L11" s="208"/>
      <c r="M11" s="208"/>
      <c r="N11" s="208"/>
      <c r="O11" s="161">
        <f t="shared" si="1"/>
        <v>0</v>
      </c>
    </row>
    <row r="12" spans="1:15" ht="87.75" customHeight="1" x14ac:dyDescent="0.3">
      <c r="A12" s="264"/>
      <c r="B12" s="277"/>
      <c r="C12" s="276"/>
      <c r="D12" s="122" t="s">
        <v>152</v>
      </c>
      <c r="E12" s="208"/>
      <c r="F12" s="208"/>
      <c r="G12" s="208"/>
      <c r="H12" s="208"/>
      <c r="I12" s="208"/>
      <c r="J12" s="208"/>
      <c r="K12" s="208"/>
      <c r="L12" s="208"/>
      <c r="M12" s="208"/>
      <c r="N12" s="208"/>
      <c r="O12" s="161">
        <f t="shared" si="1"/>
        <v>0</v>
      </c>
    </row>
    <row r="13" spans="1:15" ht="53.25" customHeight="1" x14ac:dyDescent="0.3">
      <c r="A13" s="264"/>
      <c r="B13" s="277"/>
      <c r="C13" s="276"/>
      <c r="D13" s="121" t="s">
        <v>189</v>
      </c>
      <c r="E13" s="208"/>
      <c r="F13" s="208"/>
      <c r="G13" s="208"/>
      <c r="H13" s="208"/>
      <c r="I13" s="208"/>
      <c r="J13" s="208"/>
      <c r="K13" s="208"/>
      <c r="L13" s="208"/>
      <c r="M13" s="208"/>
      <c r="N13" s="208"/>
      <c r="O13" s="161">
        <f t="shared" si="1"/>
        <v>0</v>
      </c>
    </row>
    <row r="14" spans="1:15" ht="80.5" x14ac:dyDescent="0.3">
      <c r="A14" s="264"/>
      <c r="B14" s="277"/>
      <c r="C14" s="278" t="s">
        <v>58</v>
      </c>
      <c r="D14" s="119" t="s">
        <v>117</v>
      </c>
      <c r="E14" s="208"/>
      <c r="F14" s="208"/>
      <c r="G14" s="208"/>
      <c r="H14" s="208"/>
      <c r="I14" s="208"/>
      <c r="J14" s="208"/>
      <c r="K14" s="208"/>
      <c r="L14" s="208"/>
      <c r="M14" s="208"/>
      <c r="N14" s="208"/>
      <c r="O14" s="161">
        <f t="shared" si="1"/>
        <v>0</v>
      </c>
    </row>
    <row r="15" spans="1:15" ht="63.75" customHeight="1" x14ac:dyDescent="0.3">
      <c r="A15" s="264"/>
      <c r="B15" s="277"/>
      <c r="C15" s="275"/>
      <c r="D15" s="119" t="s">
        <v>193</v>
      </c>
      <c r="E15" s="208"/>
      <c r="F15" s="208"/>
      <c r="G15" s="208"/>
      <c r="H15" s="208"/>
      <c r="I15" s="208"/>
      <c r="J15" s="208"/>
      <c r="K15" s="208"/>
      <c r="L15" s="208"/>
      <c r="M15" s="208"/>
      <c r="N15" s="208"/>
      <c r="O15" s="161">
        <f t="shared" si="1"/>
        <v>0</v>
      </c>
    </row>
    <row r="16" spans="1:15" ht="137.25" customHeight="1" x14ac:dyDescent="0.3">
      <c r="A16" s="264"/>
      <c r="B16" s="277"/>
      <c r="C16" s="275"/>
      <c r="D16" s="119" t="s">
        <v>192</v>
      </c>
      <c r="E16" s="208"/>
      <c r="F16" s="208"/>
      <c r="G16" s="208"/>
      <c r="H16" s="208"/>
      <c r="I16" s="208"/>
      <c r="J16" s="208"/>
      <c r="K16" s="208"/>
      <c r="L16" s="208"/>
      <c r="M16" s="208"/>
      <c r="N16" s="208"/>
      <c r="O16" s="161">
        <f t="shared" si="1"/>
        <v>0</v>
      </c>
    </row>
    <row r="17" spans="1:15" ht="105.75" customHeight="1" x14ac:dyDescent="0.3">
      <c r="A17" s="264"/>
      <c r="B17" s="277"/>
      <c r="C17" s="275"/>
      <c r="D17" s="119" t="s">
        <v>194</v>
      </c>
      <c r="E17" s="208"/>
      <c r="F17" s="208"/>
      <c r="G17" s="208"/>
      <c r="H17" s="208"/>
      <c r="I17" s="208"/>
      <c r="J17" s="208"/>
      <c r="K17" s="208"/>
      <c r="L17" s="208"/>
      <c r="M17" s="208"/>
      <c r="N17" s="208"/>
      <c r="O17" s="161">
        <f t="shared" si="1"/>
        <v>0</v>
      </c>
    </row>
    <row r="18" spans="1:15" ht="43.5" customHeight="1" x14ac:dyDescent="0.3">
      <c r="A18" s="264"/>
      <c r="B18" s="277"/>
      <c r="C18" s="279" t="s">
        <v>258</v>
      </c>
      <c r="D18" s="121" t="s">
        <v>118</v>
      </c>
      <c r="E18" s="208"/>
      <c r="F18" s="208"/>
      <c r="G18" s="208"/>
      <c r="H18" s="208"/>
      <c r="I18" s="208"/>
      <c r="J18" s="208"/>
      <c r="K18" s="208"/>
      <c r="L18" s="208"/>
      <c r="M18" s="208"/>
      <c r="N18" s="208"/>
      <c r="O18" s="161">
        <f t="shared" si="1"/>
        <v>0</v>
      </c>
    </row>
    <row r="19" spans="1:15" ht="80.25" customHeight="1" x14ac:dyDescent="0.3">
      <c r="A19" s="264"/>
      <c r="B19" s="277"/>
      <c r="C19" s="276"/>
      <c r="D19" s="121" t="s">
        <v>119</v>
      </c>
      <c r="E19" s="208"/>
      <c r="F19" s="208"/>
      <c r="G19" s="208"/>
      <c r="H19" s="208"/>
      <c r="I19" s="208"/>
      <c r="J19" s="208"/>
      <c r="K19" s="208"/>
      <c r="L19" s="208"/>
      <c r="M19" s="208"/>
      <c r="N19" s="208"/>
      <c r="O19" s="161">
        <f t="shared" si="1"/>
        <v>0</v>
      </c>
    </row>
    <row r="20" spans="1:15" ht="68.25" customHeight="1" x14ac:dyDescent="0.3">
      <c r="A20" s="264"/>
      <c r="B20" s="277"/>
      <c r="C20" s="276"/>
      <c r="D20" s="121" t="s">
        <v>120</v>
      </c>
      <c r="E20" s="208"/>
      <c r="F20" s="208"/>
      <c r="G20" s="208"/>
      <c r="H20" s="208"/>
      <c r="I20" s="208"/>
      <c r="J20" s="208"/>
      <c r="K20" s="208"/>
      <c r="L20" s="208"/>
      <c r="M20" s="208"/>
      <c r="N20" s="208"/>
      <c r="O20" s="161">
        <f t="shared" si="1"/>
        <v>0</v>
      </c>
    </row>
    <row r="21" spans="1:15" ht="56.25" customHeight="1" x14ac:dyDescent="0.3">
      <c r="A21" s="264"/>
      <c r="B21" s="273" t="s">
        <v>112</v>
      </c>
      <c r="C21" s="281" t="s">
        <v>278</v>
      </c>
      <c r="D21" s="159" t="s">
        <v>190</v>
      </c>
      <c r="E21" s="208"/>
      <c r="F21" s="208"/>
      <c r="G21" s="208"/>
      <c r="H21" s="208"/>
      <c r="I21" s="208"/>
      <c r="J21" s="208"/>
      <c r="K21" s="208"/>
      <c r="L21" s="208"/>
      <c r="M21" s="208"/>
      <c r="N21" s="208"/>
      <c r="O21" s="161">
        <f t="shared" si="1"/>
        <v>0</v>
      </c>
    </row>
    <row r="22" spans="1:15" ht="26.25" customHeight="1" x14ac:dyDescent="0.3">
      <c r="A22" s="264"/>
      <c r="B22" s="277"/>
      <c r="C22" s="282"/>
      <c r="D22" s="159" t="s">
        <v>154</v>
      </c>
      <c r="E22" s="208"/>
      <c r="F22" s="208"/>
      <c r="G22" s="208"/>
      <c r="H22" s="208"/>
      <c r="I22" s="208"/>
      <c r="J22" s="208"/>
      <c r="K22" s="208"/>
      <c r="L22" s="208"/>
      <c r="M22" s="208"/>
      <c r="N22" s="208"/>
      <c r="O22" s="161">
        <f t="shared" si="1"/>
        <v>0</v>
      </c>
    </row>
    <row r="23" spans="1:15" ht="45" customHeight="1" x14ac:dyDescent="0.3">
      <c r="A23" s="264"/>
      <c r="B23" s="277"/>
      <c r="C23" s="281" t="s">
        <v>279</v>
      </c>
      <c r="D23" s="159" t="s">
        <v>155</v>
      </c>
      <c r="E23" s="208"/>
      <c r="F23" s="208"/>
      <c r="G23" s="208"/>
      <c r="H23" s="208"/>
      <c r="I23" s="208"/>
      <c r="J23" s="208"/>
      <c r="K23" s="208"/>
      <c r="L23" s="208"/>
      <c r="M23" s="208"/>
      <c r="N23" s="208"/>
      <c r="O23" s="161">
        <f t="shared" si="1"/>
        <v>0</v>
      </c>
    </row>
    <row r="24" spans="1:15" ht="26.25" customHeight="1" x14ac:dyDescent="0.3">
      <c r="A24" s="264"/>
      <c r="B24" s="277"/>
      <c r="C24" s="282"/>
      <c r="D24" s="155" t="s">
        <v>257</v>
      </c>
      <c r="E24" s="208"/>
      <c r="F24" s="208"/>
      <c r="G24" s="208"/>
      <c r="H24" s="208"/>
      <c r="I24" s="208"/>
      <c r="J24" s="208"/>
      <c r="K24" s="208"/>
      <c r="L24" s="208"/>
      <c r="M24" s="208"/>
      <c r="N24" s="208"/>
      <c r="O24" s="161">
        <f t="shared" si="1"/>
        <v>0</v>
      </c>
    </row>
    <row r="25" spans="1:15" ht="54" customHeight="1" x14ac:dyDescent="0.3">
      <c r="A25" s="264"/>
      <c r="B25" s="273" t="s">
        <v>72</v>
      </c>
      <c r="C25" s="266" t="s">
        <v>105</v>
      </c>
      <c r="D25" s="156" t="s">
        <v>251</v>
      </c>
      <c r="E25" s="208"/>
      <c r="F25" s="208"/>
      <c r="G25" s="208"/>
      <c r="H25" s="208"/>
      <c r="I25" s="208"/>
      <c r="J25" s="208"/>
      <c r="K25" s="208"/>
      <c r="L25" s="208"/>
      <c r="M25" s="208"/>
      <c r="N25" s="208"/>
      <c r="O25" s="161">
        <f t="shared" si="1"/>
        <v>0</v>
      </c>
    </row>
    <row r="26" spans="1:15" ht="49.5" customHeight="1" x14ac:dyDescent="0.3">
      <c r="A26" s="264"/>
      <c r="B26" s="277"/>
      <c r="C26" s="280"/>
      <c r="D26" s="156" t="s">
        <v>280</v>
      </c>
      <c r="E26" s="208"/>
      <c r="F26" s="208"/>
      <c r="G26" s="208"/>
      <c r="H26" s="208"/>
      <c r="I26" s="208"/>
      <c r="J26" s="208"/>
      <c r="K26" s="208"/>
      <c r="L26" s="208"/>
      <c r="M26" s="208"/>
      <c r="N26" s="208"/>
      <c r="O26" s="161">
        <f t="shared" si="1"/>
        <v>0</v>
      </c>
    </row>
    <row r="27" spans="1:15" ht="26.25" customHeight="1" x14ac:dyDescent="0.3">
      <c r="A27" s="264"/>
      <c r="B27" s="277"/>
      <c r="C27" s="280"/>
      <c r="D27" s="157" t="s">
        <v>276</v>
      </c>
      <c r="E27" s="208"/>
      <c r="F27" s="208"/>
      <c r="G27" s="208"/>
      <c r="H27" s="208"/>
      <c r="I27" s="208"/>
      <c r="J27" s="208"/>
      <c r="K27" s="208"/>
      <c r="L27" s="208"/>
      <c r="M27" s="208"/>
      <c r="N27" s="208"/>
      <c r="O27" s="161">
        <f t="shared" si="1"/>
        <v>0</v>
      </c>
    </row>
    <row r="28" spans="1:15" ht="27.75" customHeight="1" x14ac:dyDescent="0.3">
      <c r="A28" s="264"/>
      <c r="B28" s="202" t="s">
        <v>104</v>
      </c>
      <c r="C28" s="181" t="s">
        <v>104</v>
      </c>
      <c r="D28" s="178" t="s">
        <v>277</v>
      </c>
      <c r="E28" s="208"/>
      <c r="F28" s="208"/>
      <c r="G28" s="208"/>
      <c r="H28" s="208"/>
      <c r="I28" s="208"/>
      <c r="J28" s="208"/>
      <c r="K28" s="208"/>
      <c r="L28" s="208"/>
      <c r="M28" s="208"/>
      <c r="N28" s="208"/>
      <c r="O28" s="161">
        <f t="shared" si="1"/>
        <v>0</v>
      </c>
    </row>
    <row r="29" spans="1:15" ht="53.25" customHeight="1" x14ac:dyDescent="0.3">
      <c r="A29" s="263" t="s">
        <v>107</v>
      </c>
      <c r="B29" s="221" t="s">
        <v>71</v>
      </c>
      <c r="C29" s="271" t="s">
        <v>148</v>
      </c>
      <c r="D29" s="177" t="s">
        <v>250</v>
      </c>
      <c r="E29" s="208"/>
      <c r="F29" s="208"/>
      <c r="G29" s="208"/>
      <c r="H29" s="208"/>
      <c r="I29" s="208"/>
      <c r="J29" s="208"/>
      <c r="K29" s="208"/>
      <c r="L29" s="208"/>
      <c r="M29" s="208"/>
      <c r="N29" s="208"/>
      <c r="O29" s="161">
        <f t="shared" si="1"/>
        <v>0</v>
      </c>
    </row>
    <row r="30" spans="1:15" ht="57.75" customHeight="1" x14ac:dyDescent="0.3">
      <c r="A30" s="264"/>
      <c r="B30" s="221" t="s">
        <v>71</v>
      </c>
      <c r="C30" s="272"/>
      <c r="D30" s="177" t="s">
        <v>249</v>
      </c>
      <c r="E30" s="208"/>
      <c r="F30" s="208"/>
      <c r="G30" s="208"/>
      <c r="H30" s="208"/>
      <c r="I30" s="208"/>
      <c r="J30" s="208"/>
      <c r="K30" s="208"/>
      <c r="L30" s="208"/>
      <c r="M30" s="208"/>
      <c r="N30" s="208"/>
      <c r="O30" s="161">
        <f t="shared" si="1"/>
        <v>0</v>
      </c>
    </row>
    <row r="31" spans="1:15" ht="52.5" customHeight="1" x14ac:dyDescent="0.3">
      <c r="A31" s="264"/>
      <c r="B31" s="221" t="s">
        <v>71</v>
      </c>
      <c r="C31" s="220" t="s">
        <v>149</v>
      </c>
      <c r="D31" s="156" t="s">
        <v>255</v>
      </c>
      <c r="E31" s="208"/>
      <c r="F31" s="208"/>
      <c r="G31" s="208"/>
      <c r="H31" s="208"/>
      <c r="I31" s="208"/>
      <c r="J31" s="208"/>
      <c r="K31" s="208"/>
      <c r="L31" s="208"/>
      <c r="M31" s="208"/>
      <c r="N31" s="208"/>
      <c r="O31" s="161">
        <f t="shared" si="1"/>
        <v>0</v>
      </c>
    </row>
    <row r="32" spans="1:15" x14ac:dyDescent="0.3">
      <c r="A32" s="264"/>
      <c r="B32" s="260" t="s">
        <v>74</v>
      </c>
      <c r="C32" s="286" t="s">
        <v>74</v>
      </c>
      <c r="D32" s="158" t="s">
        <v>252</v>
      </c>
      <c r="E32" s="208"/>
      <c r="F32" s="208"/>
      <c r="G32" s="208"/>
      <c r="H32" s="208"/>
      <c r="I32" s="208"/>
      <c r="J32" s="208"/>
      <c r="K32" s="208"/>
      <c r="L32" s="208"/>
      <c r="M32" s="208"/>
      <c r="N32" s="208"/>
      <c r="O32" s="161">
        <f t="shared" si="1"/>
        <v>0</v>
      </c>
    </row>
    <row r="33" spans="1:18" x14ac:dyDescent="0.3">
      <c r="A33" s="264"/>
      <c r="B33" s="261"/>
      <c r="C33" s="287"/>
      <c r="D33" s="158" t="s">
        <v>253</v>
      </c>
      <c r="E33" s="208"/>
      <c r="F33" s="208"/>
      <c r="G33" s="208"/>
      <c r="H33" s="208"/>
      <c r="I33" s="208"/>
      <c r="J33" s="208"/>
      <c r="K33" s="208"/>
      <c r="L33" s="208"/>
      <c r="M33" s="208"/>
      <c r="N33" s="208"/>
      <c r="O33" s="161">
        <f t="shared" si="1"/>
        <v>0</v>
      </c>
    </row>
    <row r="34" spans="1:18" x14ac:dyDescent="0.3">
      <c r="A34" s="264"/>
      <c r="B34" s="262"/>
      <c r="C34" s="288"/>
      <c r="D34" s="158" t="s">
        <v>254</v>
      </c>
      <c r="E34" s="208"/>
      <c r="F34" s="208"/>
      <c r="G34" s="208"/>
      <c r="H34" s="208"/>
      <c r="I34" s="208"/>
      <c r="J34" s="208"/>
      <c r="K34" s="208"/>
      <c r="L34" s="208"/>
      <c r="M34" s="208"/>
      <c r="N34" s="208"/>
      <c r="O34" s="161">
        <f t="shared" si="1"/>
        <v>0</v>
      </c>
    </row>
    <row r="35" spans="1:18" x14ac:dyDescent="0.3">
      <c r="A35" s="264"/>
      <c r="B35" s="260" t="s">
        <v>56</v>
      </c>
      <c r="C35" s="271" t="s">
        <v>56</v>
      </c>
      <c r="D35" s="157" t="s">
        <v>150</v>
      </c>
      <c r="E35" s="208"/>
      <c r="F35" s="208"/>
      <c r="G35" s="208"/>
      <c r="H35" s="208"/>
      <c r="I35" s="208"/>
      <c r="J35" s="208"/>
      <c r="K35" s="208"/>
      <c r="L35" s="208"/>
      <c r="M35" s="208"/>
      <c r="N35" s="208"/>
      <c r="O35" s="161">
        <f t="shared" si="1"/>
        <v>0</v>
      </c>
    </row>
    <row r="36" spans="1:18" x14ac:dyDescent="0.3">
      <c r="A36" s="264"/>
      <c r="B36" s="262"/>
      <c r="C36" s="272"/>
      <c r="D36" s="157" t="s">
        <v>151</v>
      </c>
      <c r="E36" s="208"/>
      <c r="F36" s="208"/>
      <c r="G36" s="208"/>
      <c r="H36" s="208"/>
      <c r="I36" s="208"/>
      <c r="J36" s="208"/>
      <c r="K36" s="208"/>
      <c r="L36" s="208"/>
      <c r="M36" s="208"/>
      <c r="N36" s="208"/>
      <c r="O36" s="161">
        <f t="shared" si="1"/>
        <v>0</v>
      </c>
    </row>
    <row r="37" spans="1:18" x14ac:dyDescent="0.3">
      <c r="A37" s="264"/>
      <c r="B37" s="260" t="s">
        <v>70</v>
      </c>
      <c r="C37" s="286" t="s">
        <v>70</v>
      </c>
      <c r="D37" s="158" t="s">
        <v>259</v>
      </c>
      <c r="E37" s="208"/>
      <c r="F37" s="208"/>
      <c r="G37" s="208"/>
      <c r="H37" s="208"/>
      <c r="I37" s="208"/>
      <c r="J37" s="208"/>
      <c r="K37" s="208"/>
      <c r="L37" s="208"/>
      <c r="M37" s="208"/>
      <c r="N37" s="208"/>
      <c r="O37" s="161">
        <f t="shared" si="1"/>
        <v>0</v>
      </c>
    </row>
    <row r="38" spans="1:18" ht="27.75" customHeight="1" x14ac:dyDescent="0.3">
      <c r="A38" s="264"/>
      <c r="B38" s="261"/>
      <c r="C38" s="287"/>
      <c r="D38" s="178" t="s">
        <v>260</v>
      </c>
      <c r="E38" s="208"/>
      <c r="F38" s="208"/>
      <c r="G38" s="208"/>
      <c r="H38" s="208"/>
      <c r="I38" s="208"/>
      <c r="J38" s="208"/>
      <c r="K38" s="208"/>
      <c r="L38" s="208"/>
      <c r="M38" s="208"/>
      <c r="N38" s="208"/>
      <c r="O38" s="161">
        <f t="shared" si="1"/>
        <v>0</v>
      </c>
    </row>
    <row r="39" spans="1:18" x14ac:dyDescent="0.3">
      <c r="A39" s="264"/>
      <c r="B39" s="262"/>
      <c r="C39" s="287"/>
      <c r="D39" s="158" t="s">
        <v>281</v>
      </c>
      <c r="E39" s="208"/>
      <c r="F39" s="208"/>
      <c r="G39" s="208"/>
      <c r="H39" s="208"/>
      <c r="I39" s="208"/>
      <c r="J39" s="208"/>
      <c r="K39" s="208"/>
      <c r="L39" s="208"/>
      <c r="M39" s="208"/>
      <c r="N39" s="208"/>
      <c r="O39" s="161">
        <f t="shared" si="1"/>
        <v>0</v>
      </c>
    </row>
    <row r="40" spans="1:18" ht="25.5" customHeight="1" x14ac:dyDescent="0.3">
      <c r="A40" s="264"/>
      <c r="B40" s="260" t="s">
        <v>121</v>
      </c>
      <c r="C40" s="271" t="s">
        <v>121</v>
      </c>
      <c r="D40" s="177" t="s">
        <v>263</v>
      </c>
      <c r="E40" s="208"/>
      <c r="F40" s="208"/>
      <c r="G40" s="208"/>
      <c r="H40" s="208"/>
      <c r="I40" s="208"/>
      <c r="J40" s="208"/>
      <c r="K40" s="208"/>
      <c r="L40" s="208"/>
      <c r="M40" s="208"/>
      <c r="N40" s="208"/>
      <c r="O40" s="161">
        <f t="shared" si="1"/>
        <v>0</v>
      </c>
    </row>
    <row r="41" spans="1:18" ht="34.5" x14ac:dyDescent="0.3">
      <c r="A41" s="265"/>
      <c r="B41" s="262"/>
      <c r="C41" s="272"/>
      <c r="D41" s="177" t="s">
        <v>282</v>
      </c>
      <c r="E41" s="208"/>
      <c r="F41" s="208"/>
      <c r="G41" s="208"/>
      <c r="H41" s="208"/>
      <c r="I41" s="208"/>
      <c r="J41" s="208"/>
      <c r="K41" s="208"/>
      <c r="L41" s="208"/>
      <c r="M41" s="208"/>
      <c r="N41" s="208"/>
      <c r="O41" s="161">
        <f t="shared" si="1"/>
        <v>0</v>
      </c>
      <c r="R41" s="162">
        <f>O157</f>
        <v>0</v>
      </c>
    </row>
    <row r="42" spans="1:18" x14ac:dyDescent="0.3">
      <c r="A42" s="120"/>
      <c r="B42" s="124"/>
      <c r="C42" s="123"/>
      <c r="D42" s="123"/>
      <c r="E42" s="208"/>
      <c r="F42" s="208"/>
      <c r="G42" s="208"/>
      <c r="H42" s="208"/>
      <c r="I42" s="208"/>
      <c r="J42" s="208"/>
      <c r="K42" s="208"/>
      <c r="L42" s="208"/>
      <c r="M42" s="208"/>
      <c r="N42" s="208"/>
      <c r="O42" s="161">
        <f t="shared" si="1"/>
        <v>0</v>
      </c>
    </row>
    <row r="43" spans="1:18" x14ac:dyDescent="0.3">
      <c r="A43" s="120"/>
      <c r="B43" s="124"/>
      <c r="C43" s="123"/>
      <c r="D43" s="123"/>
      <c r="E43" s="208"/>
      <c r="F43" s="208"/>
      <c r="G43" s="208"/>
      <c r="H43" s="208"/>
      <c r="I43" s="208"/>
      <c r="J43" s="208"/>
      <c r="K43" s="208"/>
      <c r="L43" s="208"/>
      <c r="M43" s="208"/>
      <c r="N43" s="208"/>
      <c r="O43" s="161">
        <f t="shared" si="1"/>
        <v>0</v>
      </c>
    </row>
    <row r="44" spans="1:18" x14ac:dyDescent="0.3">
      <c r="A44" s="120"/>
      <c r="B44" s="124"/>
      <c r="C44" s="123"/>
      <c r="D44" s="123"/>
      <c r="E44" s="208"/>
      <c r="F44" s="208"/>
      <c r="G44" s="208"/>
      <c r="H44" s="208"/>
      <c r="I44" s="208"/>
      <c r="J44" s="208"/>
      <c r="K44" s="208"/>
      <c r="L44" s="208"/>
      <c r="M44" s="208"/>
      <c r="N44" s="208"/>
      <c r="O44" s="161">
        <f t="shared" si="1"/>
        <v>0</v>
      </c>
    </row>
    <row r="45" spans="1:18" x14ac:dyDescent="0.3">
      <c r="A45" s="120"/>
      <c r="B45" s="124"/>
      <c r="C45" s="123"/>
      <c r="D45" s="123"/>
      <c r="E45" s="208"/>
      <c r="F45" s="208"/>
      <c r="G45" s="208"/>
      <c r="H45" s="208"/>
      <c r="I45" s="208"/>
      <c r="J45" s="208"/>
      <c r="K45" s="208"/>
      <c r="L45" s="208"/>
      <c r="M45" s="208"/>
      <c r="N45" s="208"/>
      <c r="O45" s="161">
        <f t="shared" si="1"/>
        <v>0</v>
      </c>
    </row>
    <row r="46" spans="1:18" x14ac:dyDescent="0.3">
      <c r="A46" s="120"/>
      <c r="B46" s="124"/>
      <c r="C46" s="123"/>
      <c r="D46" s="123"/>
      <c r="E46" s="208"/>
      <c r="F46" s="208"/>
      <c r="G46" s="208"/>
      <c r="H46" s="208"/>
      <c r="I46" s="208"/>
      <c r="J46" s="208"/>
      <c r="K46" s="208"/>
      <c r="L46" s="208"/>
      <c r="M46" s="208"/>
      <c r="N46" s="208"/>
      <c r="O46" s="161">
        <f t="shared" si="1"/>
        <v>0</v>
      </c>
    </row>
    <row r="47" spans="1:18" x14ac:dyDescent="0.3">
      <c r="A47" s="120"/>
      <c r="B47" s="124"/>
      <c r="C47" s="123"/>
      <c r="D47" s="123"/>
      <c r="E47" s="208"/>
      <c r="F47" s="208"/>
      <c r="G47" s="208"/>
      <c r="H47" s="208"/>
      <c r="I47" s="208"/>
      <c r="J47" s="208"/>
      <c r="K47" s="208"/>
      <c r="L47" s="208"/>
      <c r="M47" s="208"/>
      <c r="N47" s="208"/>
      <c r="O47" s="161">
        <f t="shared" si="1"/>
        <v>0</v>
      </c>
    </row>
    <row r="48" spans="1:18" x14ac:dyDescent="0.3">
      <c r="A48" s="120"/>
      <c r="B48" s="124"/>
      <c r="C48" s="123"/>
      <c r="D48" s="123"/>
      <c r="E48" s="208"/>
      <c r="F48" s="208"/>
      <c r="G48" s="208"/>
      <c r="H48" s="208"/>
      <c r="I48" s="208"/>
      <c r="J48" s="208"/>
      <c r="K48" s="208"/>
      <c r="L48" s="208"/>
      <c r="M48" s="208"/>
      <c r="N48" s="208"/>
      <c r="O48" s="161">
        <f t="shared" si="1"/>
        <v>0</v>
      </c>
    </row>
    <row r="49" spans="1:15" x14ac:dyDescent="0.3">
      <c r="A49" s="120"/>
      <c r="B49" s="124"/>
      <c r="C49" s="123"/>
      <c r="D49" s="123"/>
      <c r="E49" s="208"/>
      <c r="F49" s="208"/>
      <c r="G49" s="208"/>
      <c r="H49" s="208"/>
      <c r="I49" s="208"/>
      <c r="J49" s="208"/>
      <c r="K49" s="208"/>
      <c r="L49" s="208"/>
      <c r="M49" s="208"/>
      <c r="N49" s="208"/>
      <c r="O49" s="161">
        <f t="shared" si="1"/>
        <v>0</v>
      </c>
    </row>
    <row r="50" spans="1:15" x14ac:dyDescent="0.3">
      <c r="A50" s="120"/>
      <c r="B50" s="124"/>
      <c r="C50" s="123"/>
      <c r="D50" s="123"/>
      <c r="E50" s="208"/>
      <c r="F50" s="208"/>
      <c r="G50" s="208"/>
      <c r="H50" s="208"/>
      <c r="I50" s="208"/>
      <c r="J50" s="208"/>
      <c r="K50" s="208"/>
      <c r="L50" s="208"/>
      <c r="M50" s="208"/>
      <c r="N50" s="208"/>
      <c r="O50" s="161">
        <f t="shared" si="1"/>
        <v>0</v>
      </c>
    </row>
    <row r="51" spans="1:15" x14ac:dyDescent="0.3">
      <c r="A51" s="120"/>
      <c r="B51" s="124"/>
      <c r="C51" s="123"/>
      <c r="D51" s="123"/>
      <c r="E51" s="208"/>
      <c r="F51" s="208"/>
      <c r="G51" s="208"/>
      <c r="H51" s="208"/>
      <c r="I51" s="208"/>
      <c r="J51" s="208"/>
      <c r="K51" s="208"/>
      <c r="L51" s="208"/>
      <c r="M51" s="208"/>
      <c r="N51" s="208"/>
      <c r="O51" s="161">
        <f t="shared" si="1"/>
        <v>0</v>
      </c>
    </row>
    <row r="52" spans="1:15" x14ac:dyDescent="0.3">
      <c r="A52" s="120"/>
      <c r="B52" s="124"/>
      <c r="C52" s="123"/>
      <c r="D52" s="123"/>
      <c r="E52" s="208"/>
      <c r="F52" s="208"/>
      <c r="G52" s="208"/>
      <c r="H52" s="208"/>
      <c r="I52" s="208"/>
      <c r="J52" s="208"/>
      <c r="K52" s="208"/>
      <c r="L52" s="208"/>
      <c r="M52" s="208"/>
      <c r="N52" s="208"/>
      <c r="O52" s="161">
        <f t="shared" si="1"/>
        <v>0</v>
      </c>
    </row>
    <row r="53" spans="1:15" x14ac:dyDescent="0.3">
      <c r="A53" s="120"/>
      <c r="B53" s="124"/>
      <c r="C53" s="123"/>
      <c r="D53" s="123"/>
      <c r="E53" s="208"/>
      <c r="F53" s="208"/>
      <c r="G53" s="208"/>
      <c r="H53" s="208"/>
      <c r="I53" s="208"/>
      <c r="J53" s="208"/>
      <c r="K53" s="208"/>
      <c r="L53" s="208"/>
      <c r="M53" s="208"/>
      <c r="N53" s="208"/>
      <c r="O53" s="161">
        <f t="shared" si="1"/>
        <v>0</v>
      </c>
    </row>
    <row r="54" spans="1:15" x14ac:dyDescent="0.3">
      <c r="A54" s="120"/>
      <c r="B54" s="124"/>
      <c r="C54" s="123"/>
      <c r="D54" s="123"/>
      <c r="E54" s="208"/>
      <c r="F54" s="208"/>
      <c r="G54" s="208"/>
      <c r="H54" s="208"/>
      <c r="I54" s="208"/>
      <c r="J54" s="208"/>
      <c r="K54" s="208"/>
      <c r="L54" s="208"/>
      <c r="M54" s="208"/>
      <c r="N54" s="208"/>
      <c r="O54" s="161">
        <f t="shared" si="1"/>
        <v>0</v>
      </c>
    </row>
    <row r="55" spans="1:15" x14ac:dyDescent="0.3">
      <c r="A55" s="120"/>
      <c r="B55" s="124"/>
      <c r="C55" s="123"/>
      <c r="D55" s="123"/>
      <c r="E55" s="208"/>
      <c r="F55" s="208"/>
      <c r="G55" s="208"/>
      <c r="H55" s="208"/>
      <c r="I55" s="208"/>
      <c r="J55" s="208"/>
      <c r="K55" s="208"/>
      <c r="L55" s="208"/>
      <c r="M55" s="208"/>
      <c r="N55" s="208"/>
      <c r="O55" s="161">
        <f t="shared" si="1"/>
        <v>0</v>
      </c>
    </row>
    <row r="56" spans="1:15" x14ac:dyDescent="0.3">
      <c r="A56" s="120"/>
      <c r="B56" s="124"/>
      <c r="C56" s="123"/>
      <c r="D56" s="123"/>
      <c r="E56" s="208"/>
      <c r="F56" s="208"/>
      <c r="G56" s="208"/>
      <c r="H56" s="208"/>
      <c r="I56" s="208"/>
      <c r="J56" s="208"/>
      <c r="K56" s="208"/>
      <c r="L56" s="208"/>
      <c r="M56" s="208"/>
      <c r="N56" s="208"/>
      <c r="O56" s="161">
        <f t="shared" si="1"/>
        <v>0</v>
      </c>
    </row>
    <row r="57" spans="1:15" x14ac:dyDescent="0.3">
      <c r="A57" s="120"/>
      <c r="B57" s="124"/>
      <c r="C57" s="123"/>
      <c r="D57" s="123"/>
      <c r="E57" s="208"/>
      <c r="F57" s="208"/>
      <c r="G57" s="208"/>
      <c r="H57" s="208"/>
      <c r="I57" s="208"/>
      <c r="J57" s="208"/>
      <c r="K57" s="208"/>
      <c r="L57" s="208"/>
      <c r="M57" s="208"/>
      <c r="N57" s="208"/>
      <c r="O57" s="161">
        <f t="shared" si="1"/>
        <v>0</v>
      </c>
    </row>
    <row r="58" spans="1:15" x14ac:dyDescent="0.3">
      <c r="A58" s="120"/>
      <c r="B58" s="124"/>
      <c r="C58" s="123"/>
      <c r="D58" s="123"/>
      <c r="E58" s="208"/>
      <c r="F58" s="208"/>
      <c r="G58" s="208"/>
      <c r="H58" s="208"/>
      <c r="I58" s="208"/>
      <c r="J58" s="208"/>
      <c r="K58" s="208"/>
      <c r="L58" s="208"/>
      <c r="M58" s="208"/>
      <c r="N58" s="208"/>
      <c r="O58" s="161">
        <f t="shared" si="1"/>
        <v>0</v>
      </c>
    </row>
    <row r="59" spans="1:15" x14ac:dyDescent="0.3">
      <c r="A59" s="120"/>
      <c r="B59" s="124"/>
      <c r="C59" s="123"/>
      <c r="D59" s="123"/>
      <c r="E59" s="208"/>
      <c r="F59" s="208"/>
      <c r="G59" s="208"/>
      <c r="H59" s="208"/>
      <c r="I59" s="208"/>
      <c r="J59" s="208"/>
      <c r="K59" s="208"/>
      <c r="L59" s="208"/>
      <c r="M59" s="208"/>
      <c r="N59" s="208"/>
      <c r="O59" s="161">
        <f t="shared" si="1"/>
        <v>0</v>
      </c>
    </row>
    <row r="60" spans="1:15" x14ac:dyDescent="0.3">
      <c r="A60" s="120"/>
      <c r="B60" s="124"/>
      <c r="C60" s="123"/>
      <c r="D60" s="123"/>
      <c r="E60" s="208"/>
      <c r="F60" s="208"/>
      <c r="G60" s="208"/>
      <c r="H60" s="208"/>
      <c r="I60" s="208"/>
      <c r="J60" s="208"/>
      <c r="K60" s="208"/>
      <c r="L60" s="208"/>
      <c r="M60" s="208"/>
      <c r="N60" s="208"/>
      <c r="O60" s="161">
        <f t="shared" si="1"/>
        <v>0</v>
      </c>
    </row>
    <row r="61" spans="1:15" x14ac:dyDescent="0.3">
      <c r="A61" s="120"/>
      <c r="B61" s="124"/>
      <c r="C61" s="123"/>
      <c r="D61" s="123"/>
      <c r="E61" s="208"/>
      <c r="F61" s="208"/>
      <c r="G61" s="208"/>
      <c r="H61" s="208"/>
      <c r="I61" s="208"/>
      <c r="J61" s="208"/>
      <c r="K61" s="208"/>
      <c r="L61" s="208"/>
      <c r="M61" s="208"/>
      <c r="N61" s="208"/>
      <c r="O61" s="161">
        <f t="shared" si="1"/>
        <v>0</v>
      </c>
    </row>
    <row r="62" spans="1:15" x14ac:dyDescent="0.3">
      <c r="A62" s="120"/>
      <c r="B62" s="124"/>
      <c r="C62" s="123"/>
      <c r="D62" s="123"/>
      <c r="E62" s="208"/>
      <c r="F62" s="208"/>
      <c r="G62" s="208"/>
      <c r="H62" s="208"/>
      <c r="I62" s="208"/>
      <c r="J62" s="208"/>
      <c r="K62" s="208"/>
      <c r="L62" s="208"/>
      <c r="M62" s="208"/>
      <c r="N62" s="208"/>
      <c r="O62" s="161">
        <f t="shared" si="1"/>
        <v>0</v>
      </c>
    </row>
    <row r="63" spans="1:15" x14ac:dyDescent="0.3">
      <c r="A63" s="120"/>
      <c r="B63" s="124"/>
      <c r="C63" s="123"/>
      <c r="D63" s="123"/>
      <c r="E63" s="208"/>
      <c r="F63" s="208"/>
      <c r="G63" s="208"/>
      <c r="H63" s="208"/>
      <c r="I63" s="208"/>
      <c r="J63" s="208"/>
      <c r="K63" s="208"/>
      <c r="L63" s="208"/>
      <c r="M63" s="208"/>
      <c r="N63" s="208"/>
      <c r="O63" s="161">
        <f t="shared" si="1"/>
        <v>0</v>
      </c>
    </row>
    <row r="64" spans="1:15" x14ac:dyDescent="0.3">
      <c r="A64" s="120"/>
      <c r="B64" s="124"/>
      <c r="C64" s="123"/>
      <c r="D64" s="123"/>
      <c r="E64" s="208"/>
      <c r="F64" s="208"/>
      <c r="G64" s="208"/>
      <c r="H64" s="208"/>
      <c r="I64" s="208"/>
      <c r="J64" s="208"/>
      <c r="K64" s="208"/>
      <c r="L64" s="208"/>
      <c r="M64" s="208"/>
      <c r="N64" s="208"/>
      <c r="O64" s="161">
        <f t="shared" ref="O64:O127" si="2">SUM(E64:N64)</f>
        <v>0</v>
      </c>
    </row>
    <row r="65" spans="1:15" x14ac:dyDescent="0.3">
      <c r="A65" s="120"/>
      <c r="B65" s="124"/>
      <c r="C65" s="123"/>
      <c r="D65" s="123"/>
      <c r="E65" s="208"/>
      <c r="F65" s="208"/>
      <c r="G65" s="208"/>
      <c r="H65" s="208"/>
      <c r="I65" s="208"/>
      <c r="J65" s="208"/>
      <c r="K65" s="208"/>
      <c r="L65" s="208"/>
      <c r="M65" s="208"/>
      <c r="N65" s="208"/>
      <c r="O65" s="161">
        <f t="shared" si="2"/>
        <v>0</v>
      </c>
    </row>
    <row r="66" spans="1:15" x14ac:dyDescent="0.3">
      <c r="A66" s="120"/>
      <c r="B66" s="124"/>
      <c r="C66" s="123"/>
      <c r="D66" s="123"/>
      <c r="E66" s="208"/>
      <c r="F66" s="208"/>
      <c r="G66" s="208"/>
      <c r="H66" s="208"/>
      <c r="I66" s="208"/>
      <c r="J66" s="208"/>
      <c r="K66" s="208"/>
      <c r="L66" s="208"/>
      <c r="M66" s="208"/>
      <c r="N66" s="208"/>
      <c r="O66" s="161">
        <f t="shared" si="2"/>
        <v>0</v>
      </c>
    </row>
    <row r="67" spans="1:15" x14ac:dyDescent="0.3">
      <c r="A67" s="120"/>
      <c r="B67" s="124"/>
      <c r="C67" s="123"/>
      <c r="D67" s="123"/>
      <c r="E67" s="208"/>
      <c r="F67" s="208"/>
      <c r="G67" s="208"/>
      <c r="H67" s="208"/>
      <c r="I67" s="208"/>
      <c r="J67" s="208"/>
      <c r="K67" s="208"/>
      <c r="L67" s="208"/>
      <c r="M67" s="208"/>
      <c r="N67" s="208"/>
      <c r="O67" s="161">
        <f t="shared" si="2"/>
        <v>0</v>
      </c>
    </row>
    <row r="68" spans="1:15" x14ac:dyDescent="0.3">
      <c r="A68" s="120"/>
      <c r="B68" s="124"/>
      <c r="C68" s="123"/>
      <c r="D68" s="123"/>
      <c r="E68" s="208"/>
      <c r="F68" s="208"/>
      <c r="G68" s="208"/>
      <c r="H68" s="208"/>
      <c r="I68" s="208"/>
      <c r="J68" s="208"/>
      <c r="K68" s="208"/>
      <c r="L68" s="208"/>
      <c r="M68" s="208"/>
      <c r="N68" s="208"/>
      <c r="O68" s="161">
        <f t="shared" si="2"/>
        <v>0</v>
      </c>
    </row>
    <row r="69" spans="1:15" x14ac:dyDescent="0.3">
      <c r="A69" s="120"/>
      <c r="B69" s="124"/>
      <c r="C69" s="123"/>
      <c r="D69" s="123"/>
      <c r="E69" s="208"/>
      <c r="F69" s="208"/>
      <c r="G69" s="208"/>
      <c r="H69" s="208"/>
      <c r="I69" s="208"/>
      <c r="J69" s="208"/>
      <c r="K69" s="208"/>
      <c r="L69" s="208"/>
      <c r="M69" s="208"/>
      <c r="N69" s="208"/>
      <c r="O69" s="161">
        <f t="shared" si="2"/>
        <v>0</v>
      </c>
    </row>
    <row r="70" spans="1:15" x14ac:dyDescent="0.3">
      <c r="A70" s="120"/>
      <c r="B70" s="124"/>
      <c r="C70" s="123"/>
      <c r="D70" s="123"/>
      <c r="E70" s="208"/>
      <c r="F70" s="208"/>
      <c r="G70" s="208"/>
      <c r="H70" s="208"/>
      <c r="I70" s="208"/>
      <c r="J70" s="208"/>
      <c r="K70" s="208"/>
      <c r="L70" s="208"/>
      <c r="M70" s="208"/>
      <c r="N70" s="208"/>
      <c r="O70" s="161">
        <f t="shared" si="2"/>
        <v>0</v>
      </c>
    </row>
    <row r="71" spans="1:15" x14ac:dyDescent="0.3">
      <c r="A71" s="120"/>
      <c r="B71" s="124"/>
      <c r="C71" s="123"/>
      <c r="D71" s="123"/>
      <c r="E71" s="208"/>
      <c r="F71" s="208"/>
      <c r="G71" s="208"/>
      <c r="H71" s="208"/>
      <c r="I71" s="208"/>
      <c r="J71" s="208"/>
      <c r="K71" s="208"/>
      <c r="L71" s="208"/>
      <c r="M71" s="208"/>
      <c r="N71" s="208"/>
      <c r="O71" s="161">
        <f t="shared" si="2"/>
        <v>0</v>
      </c>
    </row>
    <row r="72" spans="1:15" x14ac:dyDescent="0.3">
      <c r="A72" s="120"/>
      <c r="B72" s="124"/>
      <c r="C72" s="123"/>
      <c r="D72" s="123"/>
      <c r="E72" s="208"/>
      <c r="F72" s="208"/>
      <c r="G72" s="208"/>
      <c r="H72" s="208"/>
      <c r="I72" s="208"/>
      <c r="J72" s="208"/>
      <c r="K72" s="208"/>
      <c r="L72" s="208"/>
      <c r="M72" s="208"/>
      <c r="N72" s="208"/>
      <c r="O72" s="161">
        <f t="shared" si="2"/>
        <v>0</v>
      </c>
    </row>
    <row r="73" spans="1:15" x14ac:dyDescent="0.3">
      <c r="A73" s="120"/>
      <c r="B73" s="124"/>
      <c r="C73" s="123"/>
      <c r="D73" s="123"/>
      <c r="E73" s="208"/>
      <c r="F73" s="208"/>
      <c r="G73" s="208"/>
      <c r="H73" s="208"/>
      <c r="I73" s="208"/>
      <c r="J73" s="208"/>
      <c r="K73" s="208"/>
      <c r="L73" s="208"/>
      <c r="M73" s="208"/>
      <c r="N73" s="208"/>
      <c r="O73" s="161">
        <f t="shared" si="2"/>
        <v>0</v>
      </c>
    </row>
    <row r="74" spans="1:15" x14ac:dyDescent="0.3">
      <c r="A74" s="120"/>
      <c r="B74" s="124"/>
      <c r="C74" s="123"/>
      <c r="D74" s="123"/>
      <c r="E74" s="208"/>
      <c r="F74" s="208"/>
      <c r="G74" s="208"/>
      <c r="H74" s="208"/>
      <c r="I74" s="208"/>
      <c r="J74" s="208"/>
      <c r="K74" s="208"/>
      <c r="L74" s="208"/>
      <c r="M74" s="208"/>
      <c r="N74" s="208"/>
      <c r="O74" s="161">
        <f t="shared" si="2"/>
        <v>0</v>
      </c>
    </row>
    <row r="75" spans="1:15" x14ac:dyDescent="0.3">
      <c r="A75" s="120"/>
      <c r="B75" s="124"/>
      <c r="C75" s="123"/>
      <c r="D75" s="123"/>
      <c r="E75" s="208"/>
      <c r="F75" s="208"/>
      <c r="G75" s="208"/>
      <c r="H75" s="208"/>
      <c r="I75" s="208"/>
      <c r="J75" s="208"/>
      <c r="K75" s="208"/>
      <c r="L75" s="208"/>
      <c r="M75" s="208"/>
      <c r="N75" s="208"/>
      <c r="O75" s="161">
        <f t="shared" si="2"/>
        <v>0</v>
      </c>
    </row>
    <row r="76" spans="1:15" x14ac:dyDescent="0.3">
      <c r="A76" s="120"/>
      <c r="B76" s="124"/>
      <c r="C76" s="123"/>
      <c r="D76" s="123"/>
      <c r="E76" s="208"/>
      <c r="F76" s="208"/>
      <c r="G76" s="208"/>
      <c r="H76" s="208"/>
      <c r="I76" s="208"/>
      <c r="J76" s="208"/>
      <c r="K76" s="208"/>
      <c r="L76" s="208"/>
      <c r="M76" s="208"/>
      <c r="N76" s="208"/>
      <c r="O76" s="161">
        <f t="shared" si="2"/>
        <v>0</v>
      </c>
    </row>
    <row r="77" spans="1:15" x14ac:dyDescent="0.3">
      <c r="A77" s="120"/>
      <c r="B77" s="124"/>
      <c r="C77" s="123"/>
      <c r="D77" s="123"/>
      <c r="E77" s="208"/>
      <c r="F77" s="208"/>
      <c r="G77" s="208"/>
      <c r="H77" s="208"/>
      <c r="I77" s="208"/>
      <c r="J77" s="208"/>
      <c r="K77" s="208"/>
      <c r="L77" s="208"/>
      <c r="M77" s="208"/>
      <c r="N77" s="208"/>
      <c r="O77" s="161">
        <f t="shared" si="2"/>
        <v>0</v>
      </c>
    </row>
    <row r="78" spans="1:15" x14ac:dyDescent="0.3">
      <c r="A78" s="120"/>
      <c r="B78" s="124"/>
      <c r="C78" s="123"/>
      <c r="D78" s="123"/>
      <c r="E78" s="208"/>
      <c r="F78" s="208"/>
      <c r="G78" s="208"/>
      <c r="H78" s="208"/>
      <c r="I78" s="208"/>
      <c r="J78" s="208"/>
      <c r="K78" s="208"/>
      <c r="L78" s="208"/>
      <c r="M78" s="208"/>
      <c r="N78" s="208"/>
      <c r="O78" s="161">
        <f t="shared" si="2"/>
        <v>0</v>
      </c>
    </row>
    <row r="79" spans="1:15" x14ac:dyDescent="0.3">
      <c r="A79" s="120"/>
      <c r="B79" s="124"/>
      <c r="C79" s="123"/>
      <c r="D79" s="123"/>
      <c r="E79" s="208"/>
      <c r="F79" s="208"/>
      <c r="G79" s="208"/>
      <c r="H79" s="208"/>
      <c r="I79" s="208"/>
      <c r="J79" s="208"/>
      <c r="K79" s="208"/>
      <c r="L79" s="208"/>
      <c r="M79" s="208"/>
      <c r="N79" s="208"/>
      <c r="O79" s="161">
        <f t="shared" si="2"/>
        <v>0</v>
      </c>
    </row>
    <row r="80" spans="1:15" x14ac:dyDescent="0.3">
      <c r="A80" s="120"/>
      <c r="B80" s="124"/>
      <c r="C80" s="123"/>
      <c r="D80" s="123"/>
      <c r="E80" s="208"/>
      <c r="F80" s="208"/>
      <c r="G80" s="208"/>
      <c r="H80" s="208"/>
      <c r="I80" s="208"/>
      <c r="J80" s="208"/>
      <c r="K80" s="208"/>
      <c r="L80" s="208"/>
      <c r="M80" s="208"/>
      <c r="N80" s="208"/>
      <c r="O80" s="161">
        <f t="shared" si="2"/>
        <v>0</v>
      </c>
    </row>
    <row r="81" spans="1:15" x14ac:dyDescent="0.3">
      <c r="A81" s="120"/>
      <c r="B81" s="124"/>
      <c r="C81" s="123"/>
      <c r="D81" s="123"/>
      <c r="E81" s="208"/>
      <c r="F81" s="208"/>
      <c r="G81" s="208"/>
      <c r="H81" s="208"/>
      <c r="I81" s="208"/>
      <c r="J81" s="208"/>
      <c r="K81" s="208"/>
      <c r="L81" s="208"/>
      <c r="M81" s="208"/>
      <c r="N81" s="208"/>
      <c r="O81" s="161">
        <f t="shared" si="2"/>
        <v>0</v>
      </c>
    </row>
    <row r="82" spans="1:15" x14ac:dyDescent="0.3">
      <c r="A82" s="120"/>
      <c r="B82" s="124"/>
      <c r="C82" s="123"/>
      <c r="D82" s="123"/>
      <c r="E82" s="208"/>
      <c r="F82" s="208"/>
      <c r="G82" s="208"/>
      <c r="H82" s="208"/>
      <c r="I82" s="208"/>
      <c r="J82" s="208"/>
      <c r="K82" s="208"/>
      <c r="L82" s="208"/>
      <c r="M82" s="208"/>
      <c r="N82" s="208"/>
      <c r="O82" s="161">
        <f t="shared" si="2"/>
        <v>0</v>
      </c>
    </row>
    <row r="83" spans="1:15" x14ac:dyDescent="0.3">
      <c r="A83" s="120"/>
      <c r="B83" s="124"/>
      <c r="C83" s="123"/>
      <c r="D83" s="123"/>
      <c r="E83" s="208"/>
      <c r="F83" s="208"/>
      <c r="G83" s="208"/>
      <c r="H83" s="208"/>
      <c r="I83" s="208"/>
      <c r="J83" s="208"/>
      <c r="K83" s="208"/>
      <c r="L83" s="208"/>
      <c r="M83" s="208"/>
      <c r="N83" s="208"/>
      <c r="O83" s="161">
        <f t="shared" si="2"/>
        <v>0</v>
      </c>
    </row>
    <row r="84" spans="1:15" x14ac:dyDescent="0.3">
      <c r="A84" s="120"/>
      <c r="B84" s="124"/>
      <c r="C84" s="123"/>
      <c r="D84" s="123"/>
      <c r="E84" s="208"/>
      <c r="F84" s="208"/>
      <c r="G84" s="208"/>
      <c r="H84" s="208"/>
      <c r="I84" s="208"/>
      <c r="J84" s="208"/>
      <c r="K84" s="208"/>
      <c r="L84" s="208"/>
      <c r="M84" s="208"/>
      <c r="N84" s="208"/>
      <c r="O84" s="161">
        <f t="shared" si="2"/>
        <v>0</v>
      </c>
    </row>
    <row r="85" spans="1:15" x14ac:dyDescent="0.3">
      <c r="A85" s="120"/>
      <c r="B85" s="124"/>
      <c r="C85" s="123"/>
      <c r="D85" s="123"/>
      <c r="E85" s="208"/>
      <c r="F85" s="208"/>
      <c r="G85" s="208"/>
      <c r="H85" s="208"/>
      <c r="I85" s="208"/>
      <c r="J85" s="208"/>
      <c r="K85" s="208"/>
      <c r="L85" s="208"/>
      <c r="M85" s="208"/>
      <c r="N85" s="208"/>
      <c r="O85" s="161">
        <f t="shared" si="2"/>
        <v>0</v>
      </c>
    </row>
    <row r="86" spans="1:15" x14ac:dyDescent="0.3">
      <c r="A86" s="120"/>
      <c r="B86" s="124"/>
      <c r="C86" s="123"/>
      <c r="D86" s="123"/>
      <c r="E86" s="208"/>
      <c r="F86" s="208"/>
      <c r="G86" s="208"/>
      <c r="H86" s="208"/>
      <c r="I86" s="208"/>
      <c r="J86" s="208"/>
      <c r="K86" s="208"/>
      <c r="L86" s="208"/>
      <c r="M86" s="208"/>
      <c r="N86" s="208"/>
      <c r="O86" s="161">
        <f t="shared" si="2"/>
        <v>0</v>
      </c>
    </row>
    <row r="87" spans="1:15" x14ac:dyDescent="0.3">
      <c r="A87" s="120"/>
      <c r="B87" s="124"/>
      <c r="C87" s="123"/>
      <c r="D87" s="123"/>
      <c r="E87" s="208"/>
      <c r="F87" s="208"/>
      <c r="G87" s="208"/>
      <c r="H87" s="208"/>
      <c r="I87" s="208"/>
      <c r="J87" s="208"/>
      <c r="K87" s="208"/>
      <c r="L87" s="208"/>
      <c r="M87" s="208"/>
      <c r="N87" s="208"/>
      <c r="O87" s="161">
        <f t="shared" si="2"/>
        <v>0</v>
      </c>
    </row>
    <row r="88" spans="1:15" x14ac:dyDescent="0.3">
      <c r="A88" s="120"/>
      <c r="B88" s="124"/>
      <c r="C88" s="123"/>
      <c r="D88" s="123"/>
      <c r="E88" s="208"/>
      <c r="F88" s="208"/>
      <c r="G88" s="208"/>
      <c r="H88" s="208"/>
      <c r="I88" s="208"/>
      <c r="J88" s="208"/>
      <c r="K88" s="208"/>
      <c r="L88" s="208"/>
      <c r="M88" s="208"/>
      <c r="N88" s="208"/>
      <c r="O88" s="161">
        <f t="shared" si="2"/>
        <v>0</v>
      </c>
    </row>
    <row r="89" spans="1:15" x14ac:dyDescent="0.3">
      <c r="A89" s="120"/>
      <c r="B89" s="124"/>
      <c r="C89" s="123"/>
      <c r="D89" s="123"/>
      <c r="E89" s="208"/>
      <c r="F89" s="208"/>
      <c r="G89" s="208"/>
      <c r="H89" s="208"/>
      <c r="I89" s="208"/>
      <c r="J89" s="208"/>
      <c r="K89" s="208"/>
      <c r="L89" s="208"/>
      <c r="M89" s="208"/>
      <c r="N89" s="208"/>
      <c r="O89" s="161">
        <f t="shared" si="2"/>
        <v>0</v>
      </c>
    </row>
    <row r="90" spans="1:15" x14ac:dyDescent="0.3">
      <c r="A90" s="120"/>
      <c r="B90" s="124"/>
      <c r="C90" s="123"/>
      <c r="D90" s="123"/>
      <c r="E90" s="208"/>
      <c r="F90" s="208"/>
      <c r="G90" s="208"/>
      <c r="H90" s="208"/>
      <c r="I90" s="208"/>
      <c r="J90" s="208"/>
      <c r="K90" s="208"/>
      <c r="L90" s="208"/>
      <c r="M90" s="208"/>
      <c r="N90" s="208"/>
      <c r="O90" s="161">
        <f t="shared" si="2"/>
        <v>0</v>
      </c>
    </row>
    <row r="91" spans="1:15" x14ac:dyDescent="0.3">
      <c r="A91" s="120"/>
      <c r="B91" s="124"/>
      <c r="C91" s="123"/>
      <c r="D91" s="123"/>
      <c r="E91" s="208"/>
      <c r="F91" s="208"/>
      <c r="G91" s="208"/>
      <c r="H91" s="208"/>
      <c r="I91" s="208"/>
      <c r="J91" s="208"/>
      <c r="K91" s="208"/>
      <c r="L91" s="208"/>
      <c r="M91" s="208"/>
      <c r="N91" s="208"/>
      <c r="O91" s="161">
        <f t="shared" si="2"/>
        <v>0</v>
      </c>
    </row>
    <row r="92" spans="1:15" x14ac:dyDescent="0.3">
      <c r="A92" s="120"/>
      <c r="B92" s="124"/>
      <c r="C92" s="123"/>
      <c r="D92" s="123"/>
      <c r="E92" s="208"/>
      <c r="F92" s="208"/>
      <c r="G92" s="208"/>
      <c r="H92" s="208"/>
      <c r="I92" s="208"/>
      <c r="J92" s="208"/>
      <c r="K92" s="208"/>
      <c r="L92" s="208"/>
      <c r="M92" s="208"/>
      <c r="N92" s="208"/>
      <c r="O92" s="161">
        <f t="shared" si="2"/>
        <v>0</v>
      </c>
    </row>
    <row r="93" spans="1:15" x14ac:dyDescent="0.3">
      <c r="A93" s="120"/>
      <c r="B93" s="124"/>
      <c r="C93" s="123"/>
      <c r="D93" s="123"/>
      <c r="E93" s="208"/>
      <c r="F93" s="208"/>
      <c r="G93" s="208"/>
      <c r="H93" s="208"/>
      <c r="I93" s="208"/>
      <c r="J93" s="208"/>
      <c r="K93" s="208"/>
      <c r="L93" s="208"/>
      <c r="M93" s="208"/>
      <c r="N93" s="208"/>
      <c r="O93" s="161">
        <f t="shared" si="2"/>
        <v>0</v>
      </c>
    </row>
    <row r="94" spans="1:15" x14ac:dyDescent="0.3">
      <c r="A94" s="120"/>
      <c r="B94" s="124"/>
      <c r="C94" s="123"/>
      <c r="D94" s="123"/>
      <c r="E94" s="208"/>
      <c r="F94" s="208"/>
      <c r="G94" s="208"/>
      <c r="H94" s="208"/>
      <c r="I94" s="208"/>
      <c r="J94" s="208"/>
      <c r="K94" s="208"/>
      <c r="L94" s="208"/>
      <c r="M94" s="208"/>
      <c r="N94" s="208"/>
      <c r="O94" s="161">
        <f t="shared" si="2"/>
        <v>0</v>
      </c>
    </row>
    <row r="95" spans="1:15" x14ac:dyDescent="0.3">
      <c r="A95" s="120"/>
      <c r="B95" s="124"/>
      <c r="C95" s="123"/>
      <c r="D95" s="123"/>
      <c r="E95" s="208"/>
      <c r="F95" s="208"/>
      <c r="G95" s="208"/>
      <c r="H95" s="208"/>
      <c r="I95" s="208"/>
      <c r="J95" s="208"/>
      <c r="K95" s="208"/>
      <c r="L95" s="208"/>
      <c r="M95" s="208"/>
      <c r="N95" s="208"/>
      <c r="O95" s="161">
        <f t="shared" si="2"/>
        <v>0</v>
      </c>
    </row>
    <row r="96" spans="1:15" x14ac:dyDescent="0.3">
      <c r="A96" s="120"/>
      <c r="B96" s="124"/>
      <c r="C96" s="123"/>
      <c r="D96" s="123"/>
      <c r="E96" s="208"/>
      <c r="F96" s="208"/>
      <c r="G96" s="208"/>
      <c r="H96" s="208"/>
      <c r="I96" s="208"/>
      <c r="J96" s="208"/>
      <c r="K96" s="208"/>
      <c r="L96" s="208"/>
      <c r="M96" s="208"/>
      <c r="N96" s="208"/>
      <c r="O96" s="161">
        <f t="shared" si="2"/>
        <v>0</v>
      </c>
    </row>
    <row r="97" spans="1:15" x14ac:dyDescent="0.3">
      <c r="A97" s="120"/>
      <c r="B97" s="124"/>
      <c r="C97" s="123"/>
      <c r="D97" s="123"/>
      <c r="E97" s="208"/>
      <c r="F97" s="208"/>
      <c r="G97" s="208"/>
      <c r="H97" s="208"/>
      <c r="I97" s="208"/>
      <c r="J97" s="208"/>
      <c r="K97" s="208"/>
      <c r="L97" s="208"/>
      <c r="M97" s="208"/>
      <c r="N97" s="208"/>
      <c r="O97" s="161">
        <f t="shared" si="2"/>
        <v>0</v>
      </c>
    </row>
    <row r="98" spans="1:15" x14ac:dyDescent="0.3">
      <c r="A98" s="120"/>
      <c r="B98" s="124"/>
      <c r="C98" s="123"/>
      <c r="D98" s="123"/>
      <c r="E98" s="208"/>
      <c r="F98" s="208"/>
      <c r="G98" s="208"/>
      <c r="H98" s="208"/>
      <c r="I98" s="208"/>
      <c r="J98" s="208"/>
      <c r="K98" s="208"/>
      <c r="L98" s="208"/>
      <c r="M98" s="208"/>
      <c r="N98" s="208"/>
      <c r="O98" s="161">
        <f t="shared" si="2"/>
        <v>0</v>
      </c>
    </row>
    <row r="99" spans="1:15" x14ac:dyDescent="0.3">
      <c r="A99" s="120"/>
      <c r="B99" s="124"/>
      <c r="C99" s="123"/>
      <c r="D99" s="123"/>
      <c r="E99" s="208"/>
      <c r="F99" s="208"/>
      <c r="G99" s="208"/>
      <c r="H99" s="208"/>
      <c r="I99" s="208"/>
      <c r="J99" s="208"/>
      <c r="K99" s="208"/>
      <c r="L99" s="208"/>
      <c r="M99" s="208"/>
      <c r="N99" s="208"/>
      <c r="O99" s="161">
        <f t="shared" si="2"/>
        <v>0</v>
      </c>
    </row>
    <row r="100" spans="1:15" x14ac:dyDescent="0.3">
      <c r="A100" s="120"/>
      <c r="B100" s="124"/>
      <c r="C100" s="123"/>
      <c r="D100" s="123"/>
      <c r="E100" s="208"/>
      <c r="F100" s="208"/>
      <c r="G100" s="208"/>
      <c r="H100" s="208"/>
      <c r="I100" s="208"/>
      <c r="J100" s="208"/>
      <c r="K100" s="208"/>
      <c r="L100" s="208"/>
      <c r="M100" s="208"/>
      <c r="N100" s="208"/>
      <c r="O100" s="161">
        <f t="shared" si="2"/>
        <v>0</v>
      </c>
    </row>
    <row r="101" spans="1:15" x14ac:dyDescent="0.3">
      <c r="A101" s="120"/>
      <c r="B101" s="124"/>
      <c r="C101" s="123"/>
      <c r="D101" s="123"/>
      <c r="E101" s="208"/>
      <c r="F101" s="208"/>
      <c r="G101" s="208"/>
      <c r="H101" s="208"/>
      <c r="I101" s="208"/>
      <c r="J101" s="208"/>
      <c r="K101" s="208"/>
      <c r="L101" s="208"/>
      <c r="M101" s="208"/>
      <c r="N101" s="208"/>
      <c r="O101" s="161">
        <f t="shared" si="2"/>
        <v>0</v>
      </c>
    </row>
    <row r="102" spans="1:15" x14ac:dyDescent="0.3">
      <c r="A102" s="120"/>
      <c r="B102" s="124"/>
      <c r="C102" s="123"/>
      <c r="D102" s="123"/>
      <c r="E102" s="208"/>
      <c r="F102" s="208"/>
      <c r="G102" s="208"/>
      <c r="H102" s="208"/>
      <c r="I102" s="208"/>
      <c r="J102" s="208"/>
      <c r="K102" s="208"/>
      <c r="L102" s="208"/>
      <c r="M102" s="208"/>
      <c r="N102" s="208"/>
      <c r="O102" s="161">
        <f t="shared" si="2"/>
        <v>0</v>
      </c>
    </row>
    <row r="103" spans="1:15" x14ac:dyDescent="0.3">
      <c r="A103" s="120"/>
      <c r="B103" s="124"/>
      <c r="C103" s="123"/>
      <c r="D103" s="123"/>
      <c r="E103" s="208"/>
      <c r="F103" s="208"/>
      <c r="G103" s="208"/>
      <c r="H103" s="208"/>
      <c r="I103" s="208"/>
      <c r="J103" s="208"/>
      <c r="K103" s="208"/>
      <c r="L103" s="208"/>
      <c r="M103" s="208"/>
      <c r="N103" s="208"/>
      <c r="O103" s="161">
        <f t="shared" si="2"/>
        <v>0</v>
      </c>
    </row>
    <row r="104" spans="1:15" x14ac:dyDescent="0.3">
      <c r="A104" s="120"/>
      <c r="B104" s="124"/>
      <c r="C104" s="123"/>
      <c r="D104" s="123"/>
      <c r="E104" s="208"/>
      <c r="F104" s="208"/>
      <c r="G104" s="208"/>
      <c r="H104" s="208"/>
      <c r="I104" s="208"/>
      <c r="J104" s="208"/>
      <c r="K104" s="208"/>
      <c r="L104" s="208"/>
      <c r="M104" s="208"/>
      <c r="N104" s="208"/>
      <c r="O104" s="161">
        <f t="shared" si="2"/>
        <v>0</v>
      </c>
    </row>
    <row r="105" spans="1:15" x14ac:dyDescent="0.3">
      <c r="A105" s="120"/>
      <c r="B105" s="124"/>
      <c r="C105" s="123"/>
      <c r="D105" s="123"/>
      <c r="E105" s="208"/>
      <c r="F105" s="208"/>
      <c r="G105" s="208"/>
      <c r="H105" s="208"/>
      <c r="I105" s="208"/>
      <c r="J105" s="208"/>
      <c r="K105" s="208"/>
      <c r="L105" s="208"/>
      <c r="M105" s="208"/>
      <c r="N105" s="208"/>
      <c r="O105" s="161">
        <f t="shared" si="2"/>
        <v>0</v>
      </c>
    </row>
    <row r="106" spans="1:15" x14ac:dyDescent="0.3">
      <c r="A106" s="120"/>
      <c r="B106" s="124"/>
      <c r="C106" s="123"/>
      <c r="D106" s="123"/>
      <c r="E106" s="208"/>
      <c r="F106" s="208"/>
      <c r="G106" s="208"/>
      <c r="H106" s="208"/>
      <c r="I106" s="208"/>
      <c r="J106" s="208"/>
      <c r="K106" s="208"/>
      <c r="L106" s="208"/>
      <c r="M106" s="208"/>
      <c r="N106" s="208"/>
      <c r="O106" s="161">
        <f t="shared" si="2"/>
        <v>0</v>
      </c>
    </row>
    <row r="107" spans="1:15" x14ac:dyDescent="0.3">
      <c r="A107" s="120"/>
      <c r="B107" s="124"/>
      <c r="C107" s="123"/>
      <c r="D107" s="123"/>
      <c r="E107" s="208"/>
      <c r="F107" s="208"/>
      <c r="G107" s="208"/>
      <c r="H107" s="208"/>
      <c r="I107" s="208"/>
      <c r="J107" s="208"/>
      <c r="K107" s="208"/>
      <c r="L107" s="208"/>
      <c r="M107" s="208"/>
      <c r="N107" s="208"/>
      <c r="O107" s="161">
        <f t="shared" si="2"/>
        <v>0</v>
      </c>
    </row>
    <row r="108" spans="1:15" x14ac:dyDescent="0.3">
      <c r="A108" s="120"/>
      <c r="B108" s="124"/>
      <c r="C108" s="123"/>
      <c r="D108" s="123"/>
      <c r="E108" s="208"/>
      <c r="F108" s="208"/>
      <c r="G108" s="208"/>
      <c r="H108" s="208"/>
      <c r="I108" s="208"/>
      <c r="J108" s="208"/>
      <c r="K108" s="208"/>
      <c r="L108" s="208"/>
      <c r="M108" s="208"/>
      <c r="N108" s="208"/>
      <c r="O108" s="161">
        <f t="shared" si="2"/>
        <v>0</v>
      </c>
    </row>
    <row r="109" spans="1:15" x14ac:dyDescent="0.3">
      <c r="A109" s="120"/>
      <c r="B109" s="124"/>
      <c r="C109" s="123"/>
      <c r="D109" s="123"/>
      <c r="E109" s="208"/>
      <c r="F109" s="208"/>
      <c r="G109" s="208"/>
      <c r="H109" s="208"/>
      <c r="I109" s="208"/>
      <c r="J109" s="208"/>
      <c r="K109" s="208"/>
      <c r="L109" s="208"/>
      <c r="M109" s="208"/>
      <c r="N109" s="208"/>
      <c r="O109" s="161">
        <f t="shared" si="2"/>
        <v>0</v>
      </c>
    </row>
    <row r="110" spans="1:15" x14ac:dyDescent="0.3">
      <c r="A110" s="120"/>
      <c r="B110" s="124"/>
      <c r="C110" s="123"/>
      <c r="D110" s="123"/>
      <c r="E110" s="208"/>
      <c r="F110" s="208"/>
      <c r="G110" s="208"/>
      <c r="H110" s="208"/>
      <c r="I110" s="208"/>
      <c r="J110" s="208"/>
      <c r="K110" s="208"/>
      <c r="L110" s="208"/>
      <c r="M110" s="208"/>
      <c r="N110" s="208"/>
      <c r="O110" s="161">
        <f t="shared" si="2"/>
        <v>0</v>
      </c>
    </row>
    <row r="111" spans="1:15" x14ac:dyDescent="0.3">
      <c r="A111" s="120"/>
      <c r="B111" s="124"/>
      <c r="C111" s="123"/>
      <c r="D111" s="123"/>
      <c r="E111" s="208"/>
      <c r="F111" s="208"/>
      <c r="G111" s="208"/>
      <c r="H111" s="208"/>
      <c r="I111" s="208"/>
      <c r="J111" s="208"/>
      <c r="K111" s="208"/>
      <c r="L111" s="208"/>
      <c r="M111" s="208"/>
      <c r="N111" s="208"/>
      <c r="O111" s="161">
        <f t="shared" si="2"/>
        <v>0</v>
      </c>
    </row>
    <row r="112" spans="1:15" x14ac:dyDescent="0.3">
      <c r="A112" s="120"/>
      <c r="B112" s="124"/>
      <c r="C112" s="123"/>
      <c r="D112" s="123"/>
      <c r="E112" s="208"/>
      <c r="F112" s="208"/>
      <c r="G112" s="208"/>
      <c r="H112" s="208"/>
      <c r="I112" s="208"/>
      <c r="J112" s="208"/>
      <c r="K112" s="208"/>
      <c r="L112" s="208"/>
      <c r="M112" s="208"/>
      <c r="N112" s="208"/>
      <c r="O112" s="161">
        <f t="shared" si="2"/>
        <v>0</v>
      </c>
    </row>
    <row r="113" spans="1:15" x14ac:dyDescent="0.3">
      <c r="A113" s="120"/>
      <c r="B113" s="124"/>
      <c r="C113" s="123"/>
      <c r="D113" s="123"/>
      <c r="E113" s="208"/>
      <c r="F113" s="208"/>
      <c r="G113" s="208"/>
      <c r="H113" s="208"/>
      <c r="I113" s="208"/>
      <c r="J113" s="208"/>
      <c r="K113" s="208"/>
      <c r="L113" s="208"/>
      <c r="M113" s="208"/>
      <c r="N113" s="208"/>
      <c r="O113" s="161">
        <f t="shared" si="2"/>
        <v>0</v>
      </c>
    </row>
    <row r="114" spans="1:15" x14ac:dyDescent="0.3">
      <c r="A114" s="120"/>
      <c r="B114" s="124"/>
      <c r="C114" s="123"/>
      <c r="D114" s="123"/>
      <c r="E114" s="208"/>
      <c r="F114" s="208"/>
      <c r="G114" s="208"/>
      <c r="H114" s="208"/>
      <c r="I114" s="208"/>
      <c r="J114" s="208"/>
      <c r="K114" s="208"/>
      <c r="L114" s="208"/>
      <c r="M114" s="208"/>
      <c r="N114" s="208"/>
      <c r="O114" s="161">
        <f t="shared" si="2"/>
        <v>0</v>
      </c>
    </row>
    <row r="115" spans="1:15" x14ac:dyDescent="0.3">
      <c r="A115" s="120"/>
      <c r="B115" s="124"/>
      <c r="C115" s="123"/>
      <c r="D115" s="123"/>
      <c r="E115" s="208"/>
      <c r="F115" s="208"/>
      <c r="G115" s="208"/>
      <c r="H115" s="208"/>
      <c r="I115" s="208"/>
      <c r="J115" s="208"/>
      <c r="K115" s="208"/>
      <c r="L115" s="208"/>
      <c r="M115" s="208"/>
      <c r="N115" s="208"/>
      <c r="O115" s="161">
        <f t="shared" si="2"/>
        <v>0</v>
      </c>
    </row>
    <row r="116" spans="1:15" x14ac:dyDescent="0.3">
      <c r="A116" s="120"/>
      <c r="B116" s="124"/>
      <c r="C116" s="123"/>
      <c r="D116" s="123"/>
      <c r="E116" s="208"/>
      <c r="F116" s="208"/>
      <c r="G116" s="208"/>
      <c r="H116" s="208"/>
      <c r="I116" s="208"/>
      <c r="J116" s="208"/>
      <c r="K116" s="208"/>
      <c r="L116" s="208"/>
      <c r="M116" s="208"/>
      <c r="N116" s="208"/>
      <c r="O116" s="161">
        <f t="shared" si="2"/>
        <v>0</v>
      </c>
    </row>
    <row r="117" spans="1:15" x14ac:dyDescent="0.3">
      <c r="A117" s="120"/>
      <c r="B117" s="124"/>
      <c r="C117" s="123"/>
      <c r="D117" s="123"/>
      <c r="E117" s="208"/>
      <c r="F117" s="208"/>
      <c r="G117" s="208"/>
      <c r="H117" s="208"/>
      <c r="I117" s="208"/>
      <c r="J117" s="208"/>
      <c r="K117" s="208"/>
      <c r="L117" s="208"/>
      <c r="M117" s="208"/>
      <c r="N117" s="208"/>
      <c r="O117" s="161">
        <f t="shared" si="2"/>
        <v>0</v>
      </c>
    </row>
    <row r="118" spans="1:15" x14ac:dyDescent="0.3">
      <c r="A118" s="120"/>
      <c r="B118" s="124"/>
      <c r="C118" s="123"/>
      <c r="D118" s="123"/>
      <c r="E118" s="208"/>
      <c r="F118" s="208"/>
      <c r="G118" s="208"/>
      <c r="H118" s="208"/>
      <c r="I118" s="208"/>
      <c r="J118" s="208"/>
      <c r="K118" s="208"/>
      <c r="L118" s="208"/>
      <c r="M118" s="208"/>
      <c r="N118" s="208"/>
      <c r="O118" s="161">
        <f t="shared" si="2"/>
        <v>0</v>
      </c>
    </row>
    <row r="119" spans="1:15" x14ac:dyDescent="0.3">
      <c r="A119" s="120"/>
      <c r="B119" s="124"/>
      <c r="C119" s="123"/>
      <c r="D119" s="123"/>
      <c r="E119" s="208"/>
      <c r="F119" s="208"/>
      <c r="G119" s="208"/>
      <c r="H119" s="208"/>
      <c r="I119" s="208"/>
      <c r="J119" s="208"/>
      <c r="K119" s="208"/>
      <c r="L119" s="208"/>
      <c r="M119" s="208"/>
      <c r="N119" s="208"/>
      <c r="O119" s="161">
        <f t="shared" si="2"/>
        <v>0</v>
      </c>
    </row>
    <row r="120" spans="1:15" x14ac:dyDescent="0.3">
      <c r="A120" s="120"/>
      <c r="B120" s="124"/>
      <c r="C120" s="123"/>
      <c r="D120" s="123"/>
      <c r="E120" s="208"/>
      <c r="F120" s="208"/>
      <c r="G120" s="208"/>
      <c r="H120" s="208"/>
      <c r="I120" s="208"/>
      <c r="J120" s="208"/>
      <c r="K120" s="208"/>
      <c r="L120" s="208"/>
      <c r="M120" s="208"/>
      <c r="N120" s="208"/>
      <c r="O120" s="161">
        <f t="shared" si="2"/>
        <v>0</v>
      </c>
    </row>
    <row r="121" spans="1:15" x14ac:dyDescent="0.3">
      <c r="A121" s="120"/>
      <c r="B121" s="124"/>
      <c r="C121" s="123"/>
      <c r="D121" s="123"/>
      <c r="E121" s="208"/>
      <c r="F121" s="208"/>
      <c r="G121" s="208"/>
      <c r="H121" s="208"/>
      <c r="I121" s="208"/>
      <c r="J121" s="208"/>
      <c r="K121" s="208"/>
      <c r="L121" s="208"/>
      <c r="M121" s="208"/>
      <c r="N121" s="208"/>
      <c r="O121" s="161">
        <f t="shared" si="2"/>
        <v>0</v>
      </c>
    </row>
    <row r="122" spans="1:15" x14ac:dyDescent="0.3">
      <c r="A122" s="120"/>
      <c r="B122" s="124"/>
      <c r="C122" s="123"/>
      <c r="D122" s="123"/>
      <c r="E122" s="208"/>
      <c r="F122" s="208"/>
      <c r="G122" s="208"/>
      <c r="H122" s="208"/>
      <c r="I122" s="208"/>
      <c r="J122" s="208"/>
      <c r="K122" s="208"/>
      <c r="L122" s="208"/>
      <c r="M122" s="208"/>
      <c r="N122" s="208"/>
      <c r="O122" s="161">
        <f t="shared" si="2"/>
        <v>0</v>
      </c>
    </row>
    <row r="123" spans="1:15" x14ac:dyDescent="0.3">
      <c r="A123" s="120"/>
      <c r="B123" s="124"/>
      <c r="C123" s="123"/>
      <c r="D123" s="123"/>
      <c r="E123" s="208"/>
      <c r="F123" s="208"/>
      <c r="G123" s="208"/>
      <c r="H123" s="208"/>
      <c r="I123" s="208"/>
      <c r="J123" s="208"/>
      <c r="K123" s="208"/>
      <c r="L123" s="208"/>
      <c r="M123" s="208"/>
      <c r="N123" s="208"/>
      <c r="O123" s="161">
        <f t="shared" si="2"/>
        <v>0</v>
      </c>
    </row>
    <row r="124" spans="1:15" x14ac:dyDescent="0.3">
      <c r="A124" s="120"/>
      <c r="B124" s="124"/>
      <c r="C124" s="123"/>
      <c r="D124" s="123"/>
      <c r="E124" s="208"/>
      <c r="F124" s="208"/>
      <c r="G124" s="208"/>
      <c r="H124" s="208"/>
      <c r="I124" s="208"/>
      <c r="J124" s="208"/>
      <c r="K124" s="208"/>
      <c r="L124" s="208"/>
      <c r="M124" s="208"/>
      <c r="N124" s="208"/>
      <c r="O124" s="161">
        <f t="shared" si="2"/>
        <v>0</v>
      </c>
    </row>
    <row r="125" spans="1:15" x14ac:dyDescent="0.3">
      <c r="A125" s="120"/>
      <c r="B125" s="124"/>
      <c r="C125" s="123"/>
      <c r="D125" s="123"/>
      <c r="E125" s="208"/>
      <c r="F125" s="208"/>
      <c r="G125" s="208"/>
      <c r="H125" s="208"/>
      <c r="I125" s="208"/>
      <c r="J125" s="208"/>
      <c r="K125" s="208"/>
      <c r="L125" s="208"/>
      <c r="M125" s="208"/>
      <c r="N125" s="208"/>
      <c r="O125" s="161">
        <f t="shared" si="2"/>
        <v>0</v>
      </c>
    </row>
    <row r="126" spans="1:15" x14ac:dyDescent="0.3">
      <c r="A126" s="120"/>
      <c r="B126" s="124"/>
      <c r="C126" s="123"/>
      <c r="D126" s="123"/>
      <c r="E126" s="208"/>
      <c r="F126" s="208"/>
      <c r="G126" s="208"/>
      <c r="H126" s="208"/>
      <c r="I126" s="208"/>
      <c r="J126" s="208"/>
      <c r="K126" s="208"/>
      <c r="L126" s="208"/>
      <c r="M126" s="208"/>
      <c r="N126" s="208"/>
      <c r="O126" s="161">
        <f t="shared" si="2"/>
        <v>0</v>
      </c>
    </row>
    <row r="127" spans="1:15" x14ac:dyDescent="0.3">
      <c r="A127" s="120"/>
      <c r="B127" s="124"/>
      <c r="C127" s="123"/>
      <c r="D127" s="123"/>
      <c r="E127" s="208"/>
      <c r="F127" s="208"/>
      <c r="G127" s="208"/>
      <c r="H127" s="208"/>
      <c r="I127" s="208"/>
      <c r="J127" s="208"/>
      <c r="K127" s="208"/>
      <c r="L127" s="208"/>
      <c r="M127" s="208"/>
      <c r="N127" s="208"/>
      <c r="O127" s="161">
        <f t="shared" si="2"/>
        <v>0</v>
      </c>
    </row>
    <row r="128" spans="1:15" x14ac:dyDescent="0.3">
      <c r="A128" s="120"/>
      <c r="B128" s="124"/>
      <c r="C128" s="123"/>
      <c r="D128" s="123"/>
      <c r="E128" s="208"/>
      <c r="F128" s="208"/>
      <c r="G128" s="208"/>
      <c r="H128" s="208"/>
      <c r="I128" s="208"/>
      <c r="J128" s="208"/>
      <c r="K128" s="208"/>
      <c r="L128" s="208"/>
      <c r="M128" s="208"/>
      <c r="N128" s="208"/>
      <c r="O128" s="161">
        <f t="shared" ref="O128:O156" si="3">SUM(E128:N128)</f>
        <v>0</v>
      </c>
    </row>
    <row r="129" spans="1:15" x14ac:dyDescent="0.3">
      <c r="A129" s="120"/>
      <c r="B129" s="124"/>
      <c r="C129" s="123"/>
      <c r="D129" s="123"/>
      <c r="E129" s="208"/>
      <c r="F129" s="208"/>
      <c r="G129" s="208"/>
      <c r="H129" s="208"/>
      <c r="I129" s="208"/>
      <c r="J129" s="208"/>
      <c r="K129" s="208"/>
      <c r="L129" s="208"/>
      <c r="M129" s="208"/>
      <c r="N129" s="208"/>
      <c r="O129" s="161">
        <f t="shared" si="3"/>
        <v>0</v>
      </c>
    </row>
    <row r="130" spans="1:15" x14ac:dyDescent="0.3">
      <c r="A130" s="120"/>
      <c r="B130" s="124"/>
      <c r="C130" s="123"/>
      <c r="D130" s="123"/>
      <c r="E130" s="208"/>
      <c r="F130" s="208"/>
      <c r="G130" s="208"/>
      <c r="H130" s="208"/>
      <c r="I130" s="208"/>
      <c r="J130" s="208"/>
      <c r="K130" s="208"/>
      <c r="L130" s="208"/>
      <c r="M130" s="208"/>
      <c r="N130" s="208"/>
      <c r="O130" s="161">
        <f t="shared" si="3"/>
        <v>0</v>
      </c>
    </row>
    <row r="131" spans="1:15" x14ac:dyDescent="0.3">
      <c r="A131" s="120"/>
      <c r="B131" s="124"/>
      <c r="C131" s="123"/>
      <c r="D131" s="123"/>
      <c r="E131" s="208"/>
      <c r="F131" s="208"/>
      <c r="G131" s="208"/>
      <c r="H131" s="208"/>
      <c r="I131" s="208"/>
      <c r="J131" s="208"/>
      <c r="K131" s="208"/>
      <c r="L131" s="208"/>
      <c r="M131" s="208"/>
      <c r="N131" s="208"/>
      <c r="O131" s="161">
        <f t="shared" si="3"/>
        <v>0</v>
      </c>
    </row>
    <row r="132" spans="1:15" x14ac:dyDescent="0.3">
      <c r="A132" s="120"/>
      <c r="B132" s="124"/>
      <c r="C132" s="123"/>
      <c r="D132" s="123"/>
      <c r="E132" s="208"/>
      <c r="F132" s="208"/>
      <c r="G132" s="208"/>
      <c r="H132" s="208"/>
      <c r="I132" s="208"/>
      <c r="J132" s="208"/>
      <c r="K132" s="208"/>
      <c r="L132" s="208"/>
      <c r="M132" s="208"/>
      <c r="N132" s="208"/>
      <c r="O132" s="161">
        <f t="shared" si="3"/>
        <v>0</v>
      </c>
    </row>
    <row r="133" spans="1:15" x14ac:dyDescent="0.3">
      <c r="A133" s="120"/>
      <c r="B133" s="124"/>
      <c r="C133" s="123"/>
      <c r="D133" s="123"/>
      <c r="E133" s="208"/>
      <c r="F133" s="208"/>
      <c r="G133" s="208"/>
      <c r="H133" s="208"/>
      <c r="I133" s="208"/>
      <c r="J133" s="208"/>
      <c r="K133" s="208"/>
      <c r="L133" s="208"/>
      <c r="M133" s="208"/>
      <c r="N133" s="208"/>
      <c r="O133" s="161">
        <f t="shared" si="3"/>
        <v>0</v>
      </c>
    </row>
    <row r="134" spans="1:15" x14ac:dyDescent="0.3">
      <c r="A134" s="120"/>
      <c r="B134" s="124"/>
      <c r="C134" s="123"/>
      <c r="D134" s="123"/>
      <c r="E134" s="208"/>
      <c r="F134" s="208"/>
      <c r="G134" s="208"/>
      <c r="H134" s="208"/>
      <c r="I134" s="208"/>
      <c r="J134" s="208"/>
      <c r="K134" s="208"/>
      <c r="L134" s="208"/>
      <c r="M134" s="208"/>
      <c r="N134" s="208"/>
      <c r="O134" s="161">
        <f t="shared" si="3"/>
        <v>0</v>
      </c>
    </row>
    <row r="135" spans="1:15" x14ac:dyDescent="0.3">
      <c r="A135" s="120"/>
      <c r="B135" s="124"/>
      <c r="C135" s="123"/>
      <c r="D135" s="123"/>
      <c r="E135" s="208"/>
      <c r="F135" s="208"/>
      <c r="G135" s="208"/>
      <c r="H135" s="208"/>
      <c r="I135" s="208"/>
      <c r="J135" s="208"/>
      <c r="K135" s="208"/>
      <c r="L135" s="208"/>
      <c r="M135" s="208"/>
      <c r="N135" s="208"/>
      <c r="O135" s="161">
        <f t="shared" si="3"/>
        <v>0</v>
      </c>
    </row>
    <row r="136" spans="1:15" x14ac:dyDescent="0.3">
      <c r="A136" s="120"/>
      <c r="B136" s="124"/>
      <c r="C136" s="123"/>
      <c r="D136" s="123"/>
      <c r="E136" s="208"/>
      <c r="F136" s="208"/>
      <c r="G136" s="208"/>
      <c r="H136" s="208"/>
      <c r="I136" s="208"/>
      <c r="J136" s="208"/>
      <c r="K136" s="208"/>
      <c r="L136" s="208"/>
      <c r="M136" s="208"/>
      <c r="N136" s="208"/>
      <c r="O136" s="161">
        <f t="shared" si="3"/>
        <v>0</v>
      </c>
    </row>
    <row r="137" spans="1:15" x14ac:dyDescent="0.3">
      <c r="A137" s="120"/>
      <c r="B137" s="124"/>
      <c r="C137" s="123"/>
      <c r="D137" s="123"/>
      <c r="E137" s="208"/>
      <c r="F137" s="208"/>
      <c r="G137" s="208"/>
      <c r="H137" s="208"/>
      <c r="I137" s="208"/>
      <c r="J137" s="208"/>
      <c r="K137" s="208"/>
      <c r="L137" s="208"/>
      <c r="M137" s="208"/>
      <c r="N137" s="208"/>
      <c r="O137" s="161">
        <f t="shared" si="3"/>
        <v>0</v>
      </c>
    </row>
    <row r="138" spans="1:15" x14ac:dyDescent="0.3">
      <c r="A138" s="120"/>
      <c r="B138" s="124"/>
      <c r="C138" s="123"/>
      <c r="D138" s="123"/>
      <c r="E138" s="208"/>
      <c r="F138" s="208"/>
      <c r="G138" s="208"/>
      <c r="H138" s="208"/>
      <c r="I138" s="208"/>
      <c r="J138" s="208"/>
      <c r="K138" s="208"/>
      <c r="L138" s="208"/>
      <c r="M138" s="208"/>
      <c r="N138" s="208"/>
      <c r="O138" s="161">
        <f t="shared" si="3"/>
        <v>0</v>
      </c>
    </row>
    <row r="139" spans="1:15" x14ac:dyDescent="0.3">
      <c r="A139" s="120"/>
      <c r="B139" s="124"/>
      <c r="C139" s="123"/>
      <c r="D139" s="123"/>
      <c r="E139" s="208"/>
      <c r="F139" s="208"/>
      <c r="G139" s="208"/>
      <c r="H139" s="208"/>
      <c r="I139" s="208"/>
      <c r="J139" s="208"/>
      <c r="K139" s="208"/>
      <c r="L139" s="208"/>
      <c r="M139" s="208"/>
      <c r="N139" s="208"/>
      <c r="O139" s="161">
        <f t="shared" si="3"/>
        <v>0</v>
      </c>
    </row>
    <row r="140" spans="1:15" x14ac:dyDescent="0.3">
      <c r="A140" s="120"/>
      <c r="B140" s="124"/>
      <c r="C140" s="123"/>
      <c r="D140" s="123"/>
      <c r="E140" s="208"/>
      <c r="F140" s="208"/>
      <c r="G140" s="208"/>
      <c r="H140" s="208"/>
      <c r="I140" s="208"/>
      <c r="J140" s="208"/>
      <c r="K140" s="208"/>
      <c r="L140" s="208"/>
      <c r="M140" s="208"/>
      <c r="N140" s="208"/>
      <c r="O140" s="161">
        <f t="shared" si="3"/>
        <v>0</v>
      </c>
    </row>
    <row r="141" spans="1:15" x14ac:dyDescent="0.3">
      <c r="A141" s="120"/>
      <c r="B141" s="124"/>
      <c r="C141" s="123"/>
      <c r="D141" s="123"/>
      <c r="E141" s="208"/>
      <c r="F141" s="208"/>
      <c r="G141" s="208"/>
      <c r="H141" s="208"/>
      <c r="I141" s="208"/>
      <c r="J141" s="208"/>
      <c r="K141" s="208"/>
      <c r="L141" s="208"/>
      <c r="M141" s="208"/>
      <c r="N141" s="208"/>
      <c r="O141" s="161">
        <f t="shared" si="3"/>
        <v>0</v>
      </c>
    </row>
    <row r="142" spans="1:15" x14ac:dyDescent="0.3">
      <c r="A142" s="120"/>
      <c r="B142" s="124"/>
      <c r="C142" s="123"/>
      <c r="D142" s="123"/>
      <c r="E142" s="208"/>
      <c r="F142" s="208"/>
      <c r="G142" s="208"/>
      <c r="H142" s="208"/>
      <c r="I142" s="208"/>
      <c r="J142" s="208"/>
      <c r="K142" s="208"/>
      <c r="L142" s="208"/>
      <c r="M142" s="208"/>
      <c r="N142" s="208"/>
      <c r="O142" s="161">
        <f t="shared" si="3"/>
        <v>0</v>
      </c>
    </row>
    <row r="143" spans="1:15" x14ac:dyDescent="0.3">
      <c r="A143" s="120"/>
      <c r="B143" s="124"/>
      <c r="C143" s="123"/>
      <c r="D143" s="123"/>
      <c r="E143" s="208"/>
      <c r="F143" s="208"/>
      <c r="G143" s="208"/>
      <c r="H143" s="208"/>
      <c r="I143" s="208"/>
      <c r="J143" s="208"/>
      <c r="K143" s="208"/>
      <c r="L143" s="208"/>
      <c r="M143" s="208"/>
      <c r="N143" s="208"/>
      <c r="O143" s="161">
        <f t="shared" si="3"/>
        <v>0</v>
      </c>
    </row>
    <row r="144" spans="1:15" x14ac:dyDescent="0.3">
      <c r="A144" s="120"/>
      <c r="B144" s="124"/>
      <c r="C144" s="123"/>
      <c r="D144" s="123"/>
      <c r="E144" s="208"/>
      <c r="F144" s="208"/>
      <c r="G144" s="208"/>
      <c r="H144" s="208"/>
      <c r="I144" s="208"/>
      <c r="J144" s="208"/>
      <c r="K144" s="208"/>
      <c r="L144" s="208"/>
      <c r="M144" s="208"/>
      <c r="N144" s="208"/>
      <c r="O144" s="161">
        <f t="shared" si="3"/>
        <v>0</v>
      </c>
    </row>
    <row r="145" spans="1:15" x14ac:dyDescent="0.3">
      <c r="A145" s="120"/>
      <c r="B145" s="124"/>
      <c r="C145" s="123"/>
      <c r="D145" s="123"/>
      <c r="E145" s="208"/>
      <c r="F145" s="208"/>
      <c r="G145" s="208"/>
      <c r="H145" s="208"/>
      <c r="I145" s="208"/>
      <c r="J145" s="208"/>
      <c r="K145" s="208"/>
      <c r="L145" s="208"/>
      <c r="M145" s="208"/>
      <c r="N145" s="208"/>
      <c r="O145" s="161">
        <f t="shared" si="3"/>
        <v>0</v>
      </c>
    </row>
    <row r="146" spans="1:15" x14ac:dyDescent="0.3">
      <c r="A146" s="120"/>
      <c r="B146" s="124"/>
      <c r="C146" s="123"/>
      <c r="D146" s="123"/>
      <c r="E146" s="208"/>
      <c r="F146" s="208"/>
      <c r="G146" s="208"/>
      <c r="H146" s="208"/>
      <c r="I146" s="208"/>
      <c r="J146" s="208"/>
      <c r="K146" s="208"/>
      <c r="L146" s="208"/>
      <c r="M146" s="208"/>
      <c r="N146" s="208"/>
      <c r="O146" s="161">
        <f t="shared" si="3"/>
        <v>0</v>
      </c>
    </row>
    <row r="147" spans="1:15" x14ac:dyDescent="0.3">
      <c r="A147" s="120"/>
      <c r="B147" s="124"/>
      <c r="C147" s="123"/>
      <c r="D147" s="123"/>
      <c r="E147" s="208"/>
      <c r="F147" s="208"/>
      <c r="G147" s="208"/>
      <c r="H147" s="208"/>
      <c r="I147" s="208"/>
      <c r="J147" s="208"/>
      <c r="K147" s="208"/>
      <c r="L147" s="208"/>
      <c r="M147" s="208"/>
      <c r="N147" s="208"/>
      <c r="O147" s="161">
        <f t="shared" si="3"/>
        <v>0</v>
      </c>
    </row>
    <row r="148" spans="1:15" x14ac:dyDescent="0.3">
      <c r="A148" s="120"/>
      <c r="B148" s="124"/>
      <c r="C148" s="123"/>
      <c r="D148" s="123"/>
      <c r="E148" s="208"/>
      <c r="F148" s="208"/>
      <c r="G148" s="208"/>
      <c r="H148" s="208"/>
      <c r="I148" s="208"/>
      <c r="J148" s="208"/>
      <c r="K148" s="208"/>
      <c r="L148" s="208"/>
      <c r="M148" s="208"/>
      <c r="N148" s="208"/>
      <c r="O148" s="161">
        <f t="shared" si="3"/>
        <v>0</v>
      </c>
    </row>
    <row r="149" spans="1:15" x14ac:dyDescent="0.3">
      <c r="A149" s="120"/>
      <c r="B149" s="124"/>
      <c r="C149" s="123"/>
      <c r="D149" s="123"/>
      <c r="E149" s="208"/>
      <c r="F149" s="208"/>
      <c r="G149" s="208"/>
      <c r="H149" s="208"/>
      <c r="I149" s="208"/>
      <c r="J149" s="208"/>
      <c r="K149" s="208"/>
      <c r="L149" s="208"/>
      <c r="M149" s="208"/>
      <c r="N149" s="208"/>
      <c r="O149" s="161">
        <f t="shared" si="3"/>
        <v>0</v>
      </c>
    </row>
    <row r="150" spans="1:15" x14ac:dyDescent="0.3">
      <c r="A150" s="120"/>
      <c r="B150" s="124"/>
      <c r="C150" s="123"/>
      <c r="D150" s="123"/>
      <c r="E150" s="208"/>
      <c r="F150" s="208"/>
      <c r="G150" s="208"/>
      <c r="H150" s="208"/>
      <c r="I150" s="208"/>
      <c r="J150" s="208"/>
      <c r="K150" s="208"/>
      <c r="L150" s="208"/>
      <c r="M150" s="208"/>
      <c r="N150" s="208"/>
      <c r="O150" s="161">
        <f t="shared" si="3"/>
        <v>0</v>
      </c>
    </row>
    <row r="151" spans="1:15" x14ac:dyDescent="0.3">
      <c r="A151" s="120"/>
      <c r="B151" s="124"/>
      <c r="C151" s="123"/>
      <c r="D151" s="123"/>
      <c r="E151" s="208"/>
      <c r="F151" s="208"/>
      <c r="G151" s="208"/>
      <c r="H151" s="208"/>
      <c r="I151" s="208"/>
      <c r="J151" s="208"/>
      <c r="K151" s="208"/>
      <c r="L151" s="208"/>
      <c r="M151" s="208"/>
      <c r="N151" s="208"/>
      <c r="O151" s="161">
        <f t="shared" si="3"/>
        <v>0</v>
      </c>
    </row>
    <row r="152" spans="1:15" x14ac:dyDescent="0.3">
      <c r="A152" s="120"/>
      <c r="B152" s="124"/>
      <c r="C152" s="123"/>
      <c r="D152" s="123"/>
      <c r="E152" s="208"/>
      <c r="F152" s="208"/>
      <c r="G152" s="208"/>
      <c r="H152" s="208"/>
      <c r="I152" s="208"/>
      <c r="J152" s="208"/>
      <c r="K152" s="208"/>
      <c r="L152" s="208"/>
      <c r="M152" s="208"/>
      <c r="N152" s="208"/>
      <c r="O152" s="161">
        <f t="shared" si="3"/>
        <v>0</v>
      </c>
    </row>
    <row r="153" spans="1:15" x14ac:dyDescent="0.3">
      <c r="A153" s="120"/>
      <c r="B153" s="124"/>
      <c r="C153" s="123"/>
      <c r="D153" s="123"/>
      <c r="E153" s="208"/>
      <c r="F153" s="208"/>
      <c r="G153" s="208"/>
      <c r="H153" s="208"/>
      <c r="I153" s="208"/>
      <c r="J153" s="208"/>
      <c r="K153" s="208"/>
      <c r="L153" s="208"/>
      <c r="M153" s="208"/>
      <c r="N153" s="208"/>
      <c r="O153" s="161">
        <f t="shared" si="3"/>
        <v>0</v>
      </c>
    </row>
    <row r="154" spans="1:15" x14ac:dyDescent="0.3">
      <c r="A154" s="120"/>
      <c r="B154" s="124"/>
      <c r="C154" s="123"/>
      <c r="D154" s="123"/>
      <c r="E154" s="208"/>
      <c r="F154" s="208"/>
      <c r="G154" s="208"/>
      <c r="H154" s="208"/>
      <c r="I154" s="208"/>
      <c r="J154" s="208"/>
      <c r="K154" s="208"/>
      <c r="L154" s="208"/>
      <c r="M154" s="208"/>
      <c r="N154" s="208"/>
      <c r="O154" s="161">
        <f t="shared" si="3"/>
        <v>0</v>
      </c>
    </row>
    <row r="155" spans="1:15" x14ac:dyDescent="0.3">
      <c r="A155" s="120"/>
      <c r="B155" s="124"/>
      <c r="C155" s="123"/>
      <c r="D155" s="123"/>
      <c r="E155" s="208"/>
      <c r="F155" s="208"/>
      <c r="G155" s="208"/>
      <c r="H155" s="208"/>
      <c r="I155" s="208"/>
      <c r="J155" s="208"/>
      <c r="K155" s="208"/>
      <c r="L155" s="208"/>
      <c r="M155" s="208"/>
      <c r="N155" s="208"/>
      <c r="O155" s="161">
        <f t="shared" si="3"/>
        <v>0</v>
      </c>
    </row>
    <row r="156" spans="1:15" x14ac:dyDescent="0.3">
      <c r="A156" s="120"/>
      <c r="B156" s="124"/>
      <c r="C156" s="123"/>
      <c r="D156" s="123"/>
      <c r="E156" s="208"/>
      <c r="F156" s="208"/>
      <c r="G156" s="208"/>
      <c r="H156" s="208"/>
      <c r="I156" s="208"/>
      <c r="J156" s="208"/>
      <c r="K156" s="208"/>
      <c r="L156" s="208"/>
      <c r="M156" s="208"/>
      <c r="N156" s="208"/>
      <c r="O156" s="161">
        <f t="shared" si="3"/>
        <v>0</v>
      </c>
    </row>
    <row r="157" spans="1:15" x14ac:dyDescent="0.3">
      <c r="O157" s="162">
        <f>SUM(O8:O156)</f>
        <v>0</v>
      </c>
    </row>
  </sheetData>
  <mergeCells count="21">
    <mergeCell ref="A29:A41"/>
    <mergeCell ref="C29:C30"/>
    <mergeCell ref="B32:B34"/>
    <mergeCell ref="C32:C34"/>
    <mergeCell ref="B35:B36"/>
    <mergeCell ref="C35:C36"/>
    <mergeCell ref="B37:B39"/>
    <mergeCell ref="C37:C39"/>
    <mergeCell ref="B40:B41"/>
    <mergeCell ref="C40:C41"/>
    <mergeCell ref="A8:A28"/>
    <mergeCell ref="B8:B20"/>
    <mergeCell ref="C8:C9"/>
    <mergeCell ref="C10:C13"/>
    <mergeCell ref="C14:C17"/>
    <mergeCell ref="C18:C20"/>
    <mergeCell ref="B21:B24"/>
    <mergeCell ref="C21:C22"/>
    <mergeCell ref="C23:C24"/>
    <mergeCell ref="B25:B27"/>
    <mergeCell ref="C25:C27"/>
  </mergeCells>
  <pageMargins left="0.7" right="0.7" top="0.75" bottom="0.75" header="0.3" footer="0.3"/>
  <pageSetup paperSize="9" orientation="portrait" verticalDpi="0" r:id="rId1"/>
  <drawing r:id="rId2"/>
  <legacyDrawing r:id="rId3"/>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00B050"/>
  </sheetPr>
  <dimension ref="A1:R157"/>
  <sheetViews>
    <sheetView zoomScaleNormal="100" workbookViewId="0"/>
  </sheetViews>
  <sheetFormatPr defaultColWidth="9.1796875" defaultRowHeight="14" x14ac:dyDescent="0.3"/>
  <cols>
    <col min="1" max="1" width="23.7265625" style="101" customWidth="1"/>
    <col min="2" max="2" width="25.54296875" style="115" customWidth="1"/>
    <col min="3" max="3" width="28.81640625" style="116" customWidth="1"/>
    <col min="4" max="4" width="53.81640625" style="116" customWidth="1"/>
    <col min="5" max="14" width="16.7265625" style="209" customWidth="1"/>
    <col min="15" max="15" width="20.453125" style="101" customWidth="1"/>
    <col min="16" max="17" width="9.1796875" style="101"/>
    <col min="18" max="18" width="16.453125" style="101" bestFit="1" customWidth="1"/>
    <col min="19" max="16384" width="9.1796875" style="101"/>
  </cols>
  <sheetData>
    <row r="1" spans="1:15" s="98" customFormat="1" ht="18" x14ac:dyDescent="0.4">
      <c r="A1" s="98" t="s">
        <v>350</v>
      </c>
    </row>
    <row r="2" spans="1:15" s="99" customFormat="1" ht="3.65" customHeight="1" x14ac:dyDescent="0.4">
      <c r="A2" s="22"/>
      <c r="B2" s="22"/>
      <c r="C2" s="22"/>
      <c r="D2" s="23"/>
      <c r="E2" s="24"/>
      <c r="F2" s="24"/>
      <c r="G2" s="24"/>
      <c r="H2" s="24"/>
      <c r="I2" s="24"/>
      <c r="J2" s="24"/>
    </row>
    <row r="3" spans="1:15" x14ac:dyDescent="0.3">
      <c r="A3" s="100"/>
      <c r="B3" s="100"/>
      <c r="C3" s="100"/>
      <c r="D3" s="100"/>
      <c r="E3" s="100"/>
      <c r="F3" s="100"/>
      <c r="G3" s="100"/>
      <c r="H3" s="100"/>
      <c r="I3" s="100"/>
      <c r="J3" s="100"/>
      <c r="K3" s="101"/>
      <c r="L3" s="101"/>
      <c r="M3" s="101"/>
      <c r="N3" s="101"/>
    </row>
    <row r="4" spans="1:15" x14ac:dyDescent="0.3">
      <c r="A4" s="7"/>
      <c r="B4" s="100"/>
      <c r="C4" s="100"/>
      <c r="D4" s="100"/>
      <c r="E4" s="101" t="s">
        <v>102</v>
      </c>
      <c r="F4" s="100"/>
      <c r="G4" s="100"/>
      <c r="H4" s="100"/>
      <c r="I4" s="100"/>
      <c r="J4" s="100"/>
      <c r="K4" s="101"/>
      <c r="L4" s="101"/>
      <c r="M4" s="101"/>
      <c r="N4" s="101"/>
    </row>
    <row r="5" spans="1:15" x14ac:dyDescent="0.3">
      <c r="A5" s="7" t="s">
        <v>174</v>
      </c>
      <c r="B5" s="100">
        <v>6</v>
      </c>
      <c r="C5" s="100"/>
      <c r="D5" s="100"/>
      <c r="E5" s="100"/>
      <c r="F5" s="100"/>
      <c r="G5" s="100"/>
      <c r="H5" s="100"/>
      <c r="I5" s="100"/>
      <c r="J5" s="100"/>
      <c r="K5" s="101"/>
      <c r="L5" s="101"/>
      <c r="M5" s="101"/>
      <c r="N5" s="101"/>
    </row>
    <row r="6" spans="1:15" ht="14.5" thickBot="1" x14ac:dyDescent="0.35">
      <c r="E6" s="101" t="s">
        <v>80</v>
      </c>
      <c r="F6" s="101"/>
      <c r="G6" s="101"/>
      <c r="H6" s="101"/>
      <c r="I6" s="101"/>
      <c r="J6" s="101"/>
      <c r="K6" s="101"/>
      <c r="L6" s="101"/>
      <c r="M6" s="101"/>
      <c r="N6" s="101"/>
    </row>
    <row r="7" spans="1:15" ht="14.5" thickTop="1" x14ac:dyDescent="0.3">
      <c r="A7" s="117" t="s">
        <v>188</v>
      </c>
      <c r="B7" s="117" t="s">
        <v>77</v>
      </c>
      <c r="C7" s="117" t="s">
        <v>78</v>
      </c>
      <c r="D7" s="117" t="s">
        <v>79</v>
      </c>
      <c r="E7" s="118">
        <f>'3.3 Muutoksen ja uudet kust.'!B5</f>
        <v>2018</v>
      </c>
      <c r="F7" s="118">
        <f>E7+1</f>
        <v>2019</v>
      </c>
      <c r="G7" s="118">
        <f t="shared" ref="G7:N7" si="0">F7+1</f>
        <v>2020</v>
      </c>
      <c r="H7" s="118">
        <f t="shared" si="0"/>
        <v>2021</v>
      </c>
      <c r="I7" s="118">
        <f t="shared" si="0"/>
        <v>2022</v>
      </c>
      <c r="J7" s="118">
        <f t="shared" si="0"/>
        <v>2023</v>
      </c>
      <c r="K7" s="118">
        <f t="shared" si="0"/>
        <v>2024</v>
      </c>
      <c r="L7" s="118">
        <f t="shared" si="0"/>
        <v>2025</v>
      </c>
      <c r="M7" s="118">
        <f t="shared" si="0"/>
        <v>2026</v>
      </c>
      <c r="N7" s="118">
        <f t="shared" si="0"/>
        <v>2027</v>
      </c>
      <c r="O7" s="118" t="s">
        <v>2</v>
      </c>
    </row>
    <row r="8" spans="1:15" ht="152.25" customHeight="1" x14ac:dyDescent="0.3">
      <c r="A8" s="263" t="s">
        <v>256</v>
      </c>
      <c r="B8" s="273" t="s">
        <v>73</v>
      </c>
      <c r="C8" s="275" t="s">
        <v>110</v>
      </c>
      <c r="D8" s="119" t="s">
        <v>113</v>
      </c>
      <c r="E8" s="208"/>
      <c r="F8" s="208"/>
      <c r="G8" s="208"/>
      <c r="H8" s="208"/>
      <c r="I8" s="208"/>
      <c r="J8" s="208"/>
      <c r="K8" s="208"/>
      <c r="L8" s="208"/>
      <c r="M8" s="208"/>
      <c r="N8" s="208"/>
      <c r="O8" s="161">
        <f>SUM(E8:N8)</f>
        <v>0</v>
      </c>
    </row>
    <row r="9" spans="1:15" ht="78.75" customHeight="1" x14ac:dyDescent="0.3">
      <c r="A9" s="264"/>
      <c r="B9" s="277"/>
      <c r="C9" s="275"/>
      <c r="D9" s="119" t="s">
        <v>114</v>
      </c>
      <c r="E9" s="208"/>
      <c r="F9" s="208"/>
      <c r="G9" s="208"/>
      <c r="H9" s="208"/>
      <c r="I9" s="208"/>
      <c r="J9" s="208"/>
      <c r="K9" s="208"/>
      <c r="L9" s="208"/>
      <c r="M9" s="208"/>
      <c r="N9" s="208"/>
      <c r="O9" s="161">
        <f t="shared" ref="O9:O72" si="1">SUM(E9:N9)</f>
        <v>0</v>
      </c>
    </row>
    <row r="10" spans="1:15" ht="117" customHeight="1" x14ac:dyDescent="0.3">
      <c r="A10" s="264"/>
      <c r="B10" s="277"/>
      <c r="C10" s="276" t="s">
        <v>111</v>
      </c>
      <c r="D10" s="121" t="s">
        <v>115</v>
      </c>
      <c r="E10" s="208"/>
      <c r="F10" s="208"/>
      <c r="G10" s="208"/>
      <c r="H10" s="208"/>
      <c r="I10" s="208"/>
      <c r="J10" s="208"/>
      <c r="K10" s="208"/>
      <c r="L10" s="208"/>
      <c r="M10" s="208"/>
      <c r="N10" s="208"/>
      <c r="O10" s="161">
        <f t="shared" si="1"/>
        <v>0</v>
      </c>
    </row>
    <row r="11" spans="1:15" ht="175.5" customHeight="1" x14ac:dyDescent="0.3">
      <c r="A11" s="264"/>
      <c r="B11" s="277"/>
      <c r="C11" s="276"/>
      <c r="D11" s="122" t="s">
        <v>116</v>
      </c>
      <c r="E11" s="208"/>
      <c r="F11" s="208"/>
      <c r="G11" s="208"/>
      <c r="H11" s="208"/>
      <c r="I11" s="208"/>
      <c r="J11" s="208"/>
      <c r="K11" s="208"/>
      <c r="L11" s="208"/>
      <c r="M11" s="208"/>
      <c r="N11" s="208"/>
      <c r="O11" s="161">
        <f t="shared" si="1"/>
        <v>0</v>
      </c>
    </row>
    <row r="12" spans="1:15" ht="87.75" customHeight="1" x14ac:dyDescent="0.3">
      <c r="A12" s="264"/>
      <c r="B12" s="277"/>
      <c r="C12" s="276"/>
      <c r="D12" s="122" t="s">
        <v>152</v>
      </c>
      <c r="E12" s="208"/>
      <c r="F12" s="208"/>
      <c r="G12" s="208"/>
      <c r="H12" s="208"/>
      <c r="I12" s="208"/>
      <c r="J12" s="208"/>
      <c r="K12" s="208"/>
      <c r="L12" s="208"/>
      <c r="M12" s="208"/>
      <c r="N12" s="208"/>
      <c r="O12" s="161">
        <f t="shared" si="1"/>
        <v>0</v>
      </c>
    </row>
    <row r="13" spans="1:15" ht="53.25" customHeight="1" x14ac:dyDescent="0.3">
      <c r="A13" s="264"/>
      <c r="B13" s="277"/>
      <c r="C13" s="276"/>
      <c r="D13" s="121" t="s">
        <v>189</v>
      </c>
      <c r="E13" s="208"/>
      <c r="F13" s="208"/>
      <c r="G13" s="208"/>
      <c r="H13" s="208"/>
      <c r="I13" s="208"/>
      <c r="J13" s="208"/>
      <c r="K13" s="208"/>
      <c r="L13" s="208"/>
      <c r="M13" s="208"/>
      <c r="N13" s="208"/>
      <c r="O13" s="161">
        <f t="shared" si="1"/>
        <v>0</v>
      </c>
    </row>
    <row r="14" spans="1:15" ht="80.5" x14ac:dyDescent="0.3">
      <c r="A14" s="264"/>
      <c r="B14" s="277"/>
      <c r="C14" s="278" t="s">
        <v>58</v>
      </c>
      <c r="D14" s="119" t="s">
        <v>117</v>
      </c>
      <c r="E14" s="208"/>
      <c r="F14" s="208"/>
      <c r="G14" s="208"/>
      <c r="H14" s="208"/>
      <c r="I14" s="208"/>
      <c r="J14" s="208"/>
      <c r="K14" s="208"/>
      <c r="L14" s="208"/>
      <c r="M14" s="208"/>
      <c r="N14" s="208"/>
      <c r="O14" s="161">
        <f t="shared" si="1"/>
        <v>0</v>
      </c>
    </row>
    <row r="15" spans="1:15" ht="63.75" customHeight="1" x14ac:dyDescent="0.3">
      <c r="A15" s="264"/>
      <c r="B15" s="277"/>
      <c r="C15" s="275"/>
      <c r="D15" s="119" t="s">
        <v>193</v>
      </c>
      <c r="E15" s="208"/>
      <c r="F15" s="208"/>
      <c r="G15" s="208"/>
      <c r="H15" s="208"/>
      <c r="I15" s="208"/>
      <c r="J15" s="208"/>
      <c r="K15" s="208"/>
      <c r="L15" s="208"/>
      <c r="M15" s="208"/>
      <c r="N15" s="208"/>
      <c r="O15" s="161">
        <f t="shared" si="1"/>
        <v>0</v>
      </c>
    </row>
    <row r="16" spans="1:15" ht="137.25" customHeight="1" x14ac:dyDescent="0.3">
      <c r="A16" s="264"/>
      <c r="B16" s="277"/>
      <c r="C16" s="275"/>
      <c r="D16" s="119" t="s">
        <v>192</v>
      </c>
      <c r="E16" s="208"/>
      <c r="F16" s="208"/>
      <c r="G16" s="208"/>
      <c r="H16" s="208"/>
      <c r="I16" s="208"/>
      <c r="J16" s="208"/>
      <c r="K16" s="208"/>
      <c r="L16" s="208"/>
      <c r="M16" s="208"/>
      <c r="N16" s="208"/>
      <c r="O16" s="161">
        <f t="shared" si="1"/>
        <v>0</v>
      </c>
    </row>
    <row r="17" spans="1:15" ht="105.75" customHeight="1" x14ac:dyDescent="0.3">
      <c r="A17" s="264"/>
      <c r="B17" s="277"/>
      <c r="C17" s="275"/>
      <c r="D17" s="119" t="s">
        <v>194</v>
      </c>
      <c r="E17" s="208"/>
      <c r="F17" s="208"/>
      <c r="G17" s="208"/>
      <c r="H17" s="208"/>
      <c r="I17" s="208"/>
      <c r="J17" s="208"/>
      <c r="K17" s="208"/>
      <c r="L17" s="208"/>
      <c r="M17" s="208"/>
      <c r="N17" s="208"/>
      <c r="O17" s="161">
        <f t="shared" si="1"/>
        <v>0</v>
      </c>
    </row>
    <row r="18" spans="1:15" ht="43.5" customHeight="1" x14ac:dyDescent="0.3">
      <c r="A18" s="264"/>
      <c r="B18" s="277"/>
      <c r="C18" s="279" t="s">
        <v>258</v>
      </c>
      <c r="D18" s="121" t="s">
        <v>118</v>
      </c>
      <c r="E18" s="208"/>
      <c r="F18" s="208"/>
      <c r="G18" s="208"/>
      <c r="H18" s="208"/>
      <c r="I18" s="208"/>
      <c r="J18" s="208"/>
      <c r="K18" s="208"/>
      <c r="L18" s="208"/>
      <c r="M18" s="208"/>
      <c r="N18" s="208"/>
      <c r="O18" s="161">
        <f t="shared" si="1"/>
        <v>0</v>
      </c>
    </row>
    <row r="19" spans="1:15" ht="80.25" customHeight="1" x14ac:dyDescent="0.3">
      <c r="A19" s="264"/>
      <c r="B19" s="277"/>
      <c r="C19" s="276"/>
      <c r="D19" s="121" t="s">
        <v>119</v>
      </c>
      <c r="E19" s="208"/>
      <c r="F19" s="208"/>
      <c r="G19" s="208"/>
      <c r="H19" s="208"/>
      <c r="I19" s="208"/>
      <c r="J19" s="208"/>
      <c r="K19" s="208"/>
      <c r="L19" s="208"/>
      <c r="M19" s="208"/>
      <c r="N19" s="208"/>
      <c r="O19" s="161">
        <f t="shared" si="1"/>
        <v>0</v>
      </c>
    </row>
    <row r="20" spans="1:15" ht="68.25" customHeight="1" x14ac:dyDescent="0.3">
      <c r="A20" s="264"/>
      <c r="B20" s="277"/>
      <c r="C20" s="276"/>
      <c r="D20" s="121" t="s">
        <v>120</v>
      </c>
      <c r="E20" s="208"/>
      <c r="F20" s="208"/>
      <c r="G20" s="208"/>
      <c r="H20" s="208"/>
      <c r="I20" s="208"/>
      <c r="J20" s="208"/>
      <c r="K20" s="208"/>
      <c r="L20" s="208"/>
      <c r="M20" s="208"/>
      <c r="N20" s="208"/>
      <c r="O20" s="161">
        <f t="shared" si="1"/>
        <v>0</v>
      </c>
    </row>
    <row r="21" spans="1:15" ht="56.25" customHeight="1" x14ac:dyDescent="0.3">
      <c r="A21" s="264"/>
      <c r="B21" s="273" t="s">
        <v>112</v>
      </c>
      <c r="C21" s="281" t="s">
        <v>278</v>
      </c>
      <c r="D21" s="159" t="s">
        <v>190</v>
      </c>
      <c r="E21" s="208"/>
      <c r="F21" s="208"/>
      <c r="G21" s="208"/>
      <c r="H21" s="208"/>
      <c r="I21" s="208"/>
      <c r="J21" s="208"/>
      <c r="K21" s="208"/>
      <c r="L21" s="208"/>
      <c r="M21" s="208"/>
      <c r="N21" s="208"/>
      <c r="O21" s="161">
        <f t="shared" si="1"/>
        <v>0</v>
      </c>
    </row>
    <row r="22" spans="1:15" ht="26.25" customHeight="1" x14ac:dyDescent="0.3">
      <c r="A22" s="264"/>
      <c r="B22" s="277"/>
      <c r="C22" s="282"/>
      <c r="D22" s="159" t="s">
        <v>154</v>
      </c>
      <c r="E22" s="208"/>
      <c r="F22" s="208"/>
      <c r="G22" s="208"/>
      <c r="H22" s="208"/>
      <c r="I22" s="208"/>
      <c r="J22" s="208"/>
      <c r="K22" s="208"/>
      <c r="L22" s="208"/>
      <c r="M22" s="208"/>
      <c r="N22" s="208"/>
      <c r="O22" s="161">
        <f t="shared" si="1"/>
        <v>0</v>
      </c>
    </row>
    <row r="23" spans="1:15" ht="45" customHeight="1" x14ac:dyDescent="0.3">
      <c r="A23" s="264"/>
      <c r="B23" s="277"/>
      <c r="C23" s="281" t="s">
        <v>279</v>
      </c>
      <c r="D23" s="159" t="s">
        <v>155</v>
      </c>
      <c r="E23" s="208"/>
      <c r="F23" s="208"/>
      <c r="G23" s="208"/>
      <c r="H23" s="208"/>
      <c r="I23" s="208"/>
      <c r="J23" s="208"/>
      <c r="K23" s="208"/>
      <c r="L23" s="208"/>
      <c r="M23" s="208"/>
      <c r="N23" s="208"/>
      <c r="O23" s="161">
        <f t="shared" si="1"/>
        <v>0</v>
      </c>
    </row>
    <row r="24" spans="1:15" ht="26.25" customHeight="1" x14ac:dyDescent="0.3">
      <c r="A24" s="264"/>
      <c r="B24" s="277"/>
      <c r="C24" s="282"/>
      <c r="D24" s="155" t="s">
        <v>257</v>
      </c>
      <c r="E24" s="208"/>
      <c r="F24" s="208"/>
      <c r="G24" s="208"/>
      <c r="H24" s="208"/>
      <c r="I24" s="208"/>
      <c r="J24" s="208"/>
      <c r="K24" s="208"/>
      <c r="L24" s="208"/>
      <c r="M24" s="208"/>
      <c r="N24" s="208"/>
      <c r="O24" s="161">
        <f t="shared" si="1"/>
        <v>0</v>
      </c>
    </row>
    <row r="25" spans="1:15" ht="54" customHeight="1" x14ac:dyDescent="0.3">
      <c r="A25" s="264"/>
      <c r="B25" s="273" t="s">
        <v>72</v>
      </c>
      <c r="C25" s="266" t="s">
        <v>105</v>
      </c>
      <c r="D25" s="156" t="s">
        <v>251</v>
      </c>
      <c r="E25" s="208"/>
      <c r="F25" s="208"/>
      <c r="G25" s="208"/>
      <c r="H25" s="208"/>
      <c r="I25" s="208"/>
      <c r="J25" s="208"/>
      <c r="K25" s="208"/>
      <c r="L25" s="208"/>
      <c r="M25" s="208"/>
      <c r="N25" s="208"/>
      <c r="O25" s="161">
        <f t="shared" si="1"/>
        <v>0</v>
      </c>
    </row>
    <row r="26" spans="1:15" ht="49.5" customHeight="1" x14ac:dyDescent="0.3">
      <c r="A26" s="264"/>
      <c r="B26" s="277"/>
      <c r="C26" s="280"/>
      <c r="D26" s="156" t="s">
        <v>280</v>
      </c>
      <c r="E26" s="208"/>
      <c r="F26" s="208"/>
      <c r="G26" s="208"/>
      <c r="H26" s="208"/>
      <c r="I26" s="208"/>
      <c r="J26" s="208"/>
      <c r="K26" s="208"/>
      <c r="L26" s="208"/>
      <c r="M26" s="208"/>
      <c r="N26" s="208"/>
      <c r="O26" s="161">
        <f t="shared" si="1"/>
        <v>0</v>
      </c>
    </row>
    <row r="27" spans="1:15" ht="26.25" customHeight="1" x14ac:dyDescent="0.3">
      <c r="A27" s="264"/>
      <c r="B27" s="277"/>
      <c r="C27" s="280"/>
      <c r="D27" s="157" t="s">
        <v>276</v>
      </c>
      <c r="E27" s="208"/>
      <c r="F27" s="208"/>
      <c r="G27" s="208"/>
      <c r="H27" s="208"/>
      <c r="I27" s="208"/>
      <c r="J27" s="208"/>
      <c r="K27" s="208"/>
      <c r="L27" s="208"/>
      <c r="M27" s="208"/>
      <c r="N27" s="208"/>
      <c r="O27" s="161">
        <f t="shared" si="1"/>
        <v>0</v>
      </c>
    </row>
    <row r="28" spans="1:15" ht="27.75" customHeight="1" x14ac:dyDescent="0.3">
      <c r="A28" s="264"/>
      <c r="B28" s="203" t="s">
        <v>104</v>
      </c>
      <c r="C28" s="181" t="s">
        <v>104</v>
      </c>
      <c r="D28" s="178" t="s">
        <v>277</v>
      </c>
      <c r="E28" s="208"/>
      <c r="F28" s="208"/>
      <c r="G28" s="208"/>
      <c r="H28" s="208"/>
      <c r="I28" s="208"/>
      <c r="J28" s="208"/>
      <c r="K28" s="208"/>
      <c r="L28" s="208"/>
      <c r="M28" s="208"/>
      <c r="N28" s="208"/>
      <c r="O28" s="161">
        <f t="shared" si="1"/>
        <v>0</v>
      </c>
    </row>
    <row r="29" spans="1:15" ht="53.25" customHeight="1" x14ac:dyDescent="0.3">
      <c r="A29" s="263" t="s">
        <v>107</v>
      </c>
      <c r="B29" s="221" t="s">
        <v>71</v>
      </c>
      <c r="C29" s="271" t="s">
        <v>148</v>
      </c>
      <c r="D29" s="177" t="s">
        <v>250</v>
      </c>
      <c r="E29" s="208"/>
      <c r="F29" s="208"/>
      <c r="G29" s="208"/>
      <c r="H29" s="208"/>
      <c r="I29" s="208"/>
      <c r="J29" s="208"/>
      <c r="K29" s="208"/>
      <c r="L29" s="208"/>
      <c r="M29" s="208"/>
      <c r="N29" s="208"/>
      <c r="O29" s="161">
        <f t="shared" si="1"/>
        <v>0</v>
      </c>
    </row>
    <row r="30" spans="1:15" ht="57.75" customHeight="1" x14ac:dyDescent="0.3">
      <c r="A30" s="264"/>
      <c r="B30" s="221" t="s">
        <v>71</v>
      </c>
      <c r="C30" s="272"/>
      <c r="D30" s="177" t="s">
        <v>249</v>
      </c>
      <c r="E30" s="208"/>
      <c r="F30" s="208"/>
      <c r="G30" s="208"/>
      <c r="H30" s="208"/>
      <c r="I30" s="208"/>
      <c r="J30" s="208"/>
      <c r="K30" s="208"/>
      <c r="L30" s="208"/>
      <c r="M30" s="208"/>
      <c r="N30" s="208"/>
      <c r="O30" s="161">
        <f t="shared" si="1"/>
        <v>0</v>
      </c>
    </row>
    <row r="31" spans="1:15" ht="52.5" customHeight="1" x14ac:dyDescent="0.3">
      <c r="A31" s="264"/>
      <c r="B31" s="221" t="s">
        <v>71</v>
      </c>
      <c r="C31" s="220" t="s">
        <v>149</v>
      </c>
      <c r="D31" s="156" t="s">
        <v>255</v>
      </c>
      <c r="E31" s="208"/>
      <c r="F31" s="208"/>
      <c r="G31" s="208"/>
      <c r="H31" s="208"/>
      <c r="I31" s="208"/>
      <c r="J31" s="208"/>
      <c r="K31" s="208"/>
      <c r="L31" s="208"/>
      <c r="M31" s="208"/>
      <c r="N31" s="208"/>
      <c r="O31" s="161">
        <f t="shared" si="1"/>
        <v>0</v>
      </c>
    </row>
    <row r="32" spans="1:15" x14ac:dyDescent="0.3">
      <c r="A32" s="264"/>
      <c r="B32" s="260" t="s">
        <v>74</v>
      </c>
      <c r="C32" s="286" t="s">
        <v>74</v>
      </c>
      <c r="D32" s="158" t="s">
        <v>252</v>
      </c>
      <c r="E32" s="208"/>
      <c r="F32" s="208"/>
      <c r="G32" s="208"/>
      <c r="H32" s="208"/>
      <c r="I32" s="208"/>
      <c r="J32" s="208"/>
      <c r="K32" s="208"/>
      <c r="L32" s="208"/>
      <c r="M32" s="208"/>
      <c r="N32" s="208"/>
      <c r="O32" s="161">
        <f t="shared" si="1"/>
        <v>0</v>
      </c>
    </row>
    <row r="33" spans="1:18" x14ac:dyDescent="0.3">
      <c r="A33" s="264"/>
      <c r="B33" s="261"/>
      <c r="C33" s="287"/>
      <c r="D33" s="158" t="s">
        <v>253</v>
      </c>
      <c r="E33" s="208"/>
      <c r="F33" s="208"/>
      <c r="G33" s="208"/>
      <c r="H33" s="208"/>
      <c r="I33" s="208"/>
      <c r="J33" s="208"/>
      <c r="K33" s="208"/>
      <c r="L33" s="208"/>
      <c r="M33" s="208"/>
      <c r="N33" s="208"/>
      <c r="O33" s="161">
        <f t="shared" si="1"/>
        <v>0</v>
      </c>
    </row>
    <row r="34" spans="1:18" x14ac:dyDescent="0.3">
      <c r="A34" s="264"/>
      <c r="B34" s="262"/>
      <c r="C34" s="288"/>
      <c r="D34" s="158" t="s">
        <v>254</v>
      </c>
      <c r="E34" s="208"/>
      <c r="F34" s="208"/>
      <c r="G34" s="208"/>
      <c r="H34" s="208"/>
      <c r="I34" s="208"/>
      <c r="J34" s="208"/>
      <c r="K34" s="208"/>
      <c r="L34" s="208"/>
      <c r="M34" s="208"/>
      <c r="N34" s="208"/>
      <c r="O34" s="161">
        <f t="shared" si="1"/>
        <v>0</v>
      </c>
    </row>
    <row r="35" spans="1:18" x14ac:dyDescent="0.3">
      <c r="A35" s="264"/>
      <c r="B35" s="260" t="s">
        <v>56</v>
      </c>
      <c r="C35" s="271" t="s">
        <v>56</v>
      </c>
      <c r="D35" s="157" t="s">
        <v>150</v>
      </c>
      <c r="E35" s="208"/>
      <c r="F35" s="208"/>
      <c r="G35" s="208"/>
      <c r="H35" s="208"/>
      <c r="I35" s="208"/>
      <c r="J35" s="208"/>
      <c r="K35" s="208"/>
      <c r="L35" s="208"/>
      <c r="M35" s="208"/>
      <c r="N35" s="208"/>
      <c r="O35" s="161">
        <f t="shared" si="1"/>
        <v>0</v>
      </c>
    </row>
    <row r="36" spans="1:18" x14ac:dyDescent="0.3">
      <c r="A36" s="264"/>
      <c r="B36" s="262"/>
      <c r="C36" s="272"/>
      <c r="D36" s="157" t="s">
        <v>151</v>
      </c>
      <c r="E36" s="208"/>
      <c r="F36" s="208"/>
      <c r="G36" s="208"/>
      <c r="H36" s="208"/>
      <c r="I36" s="208"/>
      <c r="J36" s="208"/>
      <c r="K36" s="208"/>
      <c r="L36" s="208"/>
      <c r="M36" s="208"/>
      <c r="N36" s="208"/>
      <c r="O36" s="161">
        <f t="shared" si="1"/>
        <v>0</v>
      </c>
    </row>
    <row r="37" spans="1:18" x14ac:dyDescent="0.3">
      <c r="A37" s="264"/>
      <c r="B37" s="260" t="s">
        <v>70</v>
      </c>
      <c r="C37" s="286" t="s">
        <v>70</v>
      </c>
      <c r="D37" s="158" t="s">
        <v>259</v>
      </c>
      <c r="E37" s="208"/>
      <c r="F37" s="208"/>
      <c r="G37" s="208"/>
      <c r="H37" s="208"/>
      <c r="I37" s="208"/>
      <c r="J37" s="208"/>
      <c r="K37" s="208"/>
      <c r="L37" s="208"/>
      <c r="M37" s="208"/>
      <c r="N37" s="208"/>
      <c r="O37" s="161">
        <f t="shared" si="1"/>
        <v>0</v>
      </c>
    </row>
    <row r="38" spans="1:18" ht="27.75" customHeight="1" x14ac:dyDescent="0.3">
      <c r="A38" s="264"/>
      <c r="B38" s="261"/>
      <c r="C38" s="287"/>
      <c r="D38" s="178" t="s">
        <v>260</v>
      </c>
      <c r="E38" s="208"/>
      <c r="F38" s="208"/>
      <c r="G38" s="208"/>
      <c r="H38" s="208"/>
      <c r="I38" s="208"/>
      <c r="J38" s="208"/>
      <c r="K38" s="208"/>
      <c r="L38" s="208"/>
      <c r="M38" s="208"/>
      <c r="N38" s="208"/>
      <c r="O38" s="161">
        <f t="shared" si="1"/>
        <v>0</v>
      </c>
    </row>
    <row r="39" spans="1:18" x14ac:dyDescent="0.3">
      <c r="A39" s="264"/>
      <c r="B39" s="262"/>
      <c r="C39" s="287"/>
      <c r="D39" s="158" t="s">
        <v>281</v>
      </c>
      <c r="E39" s="208"/>
      <c r="F39" s="208"/>
      <c r="G39" s="208"/>
      <c r="H39" s="208"/>
      <c r="I39" s="208"/>
      <c r="J39" s="208"/>
      <c r="K39" s="208"/>
      <c r="L39" s="208"/>
      <c r="M39" s="208"/>
      <c r="N39" s="208"/>
      <c r="O39" s="161">
        <f t="shared" si="1"/>
        <v>0</v>
      </c>
    </row>
    <row r="40" spans="1:18" ht="25.5" customHeight="1" x14ac:dyDescent="0.3">
      <c r="A40" s="264"/>
      <c r="B40" s="260" t="s">
        <v>121</v>
      </c>
      <c r="C40" s="271" t="s">
        <v>121</v>
      </c>
      <c r="D40" s="177" t="s">
        <v>263</v>
      </c>
      <c r="E40" s="208"/>
      <c r="F40" s="208"/>
      <c r="G40" s="208"/>
      <c r="H40" s="208"/>
      <c r="I40" s="208"/>
      <c r="J40" s="208"/>
      <c r="K40" s="208"/>
      <c r="L40" s="208"/>
      <c r="M40" s="208"/>
      <c r="N40" s="208"/>
      <c r="O40" s="161">
        <f t="shared" si="1"/>
        <v>0</v>
      </c>
    </row>
    <row r="41" spans="1:18" ht="34.5" x14ac:dyDescent="0.3">
      <c r="A41" s="265"/>
      <c r="B41" s="262"/>
      <c r="C41" s="272"/>
      <c r="D41" s="177" t="s">
        <v>282</v>
      </c>
      <c r="E41" s="208"/>
      <c r="F41" s="208"/>
      <c r="G41" s="208"/>
      <c r="H41" s="208"/>
      <c r="I41" s="208"/>
      <c r="J41" s="208"/>
      <c r="K41" s="208"/>
      <c r="L41" s="208"/>
      <c r="M41" s="208"/>
      <c r="N41" s="208"/>
      <c r="O41" s="161">
        <f t="shared" si="1"/>
        <v>0</v>
      </c>
      <c r="R41" s="162">
        <f>O157</f>
        <v>0</v>
      </c>
    </row>
    <row r="42" spans="1:18" x14ac:dyDescent="0.3">
      <c r="A42" s="120"/>
      <c r="B42" s="124"/>
      <c r="C42" s="123"/>
      <c r="D42" s="123"/>
      <c r="E42" s="208"/>
      <c r="F42" s="208"/>
      <c r="G42" s="208"/>
      <c r="H42" s="208"/>
      <c r="I42" s="208"/>
      <c r="J42" s="208"/>
      <c r="K42" s="208"/>
      <c r="L42" s="208"/>
      <c r="M42" s="208"/>
      <c r="N42" s="208"/>
      <c r="O42" s="161">
        <f t="shared" si="1"/>
        <v>0</v>
      </c>
    </row>
    <row r="43" spans="1:18" x14ac:dyDescent="0.3">
      <c r="A43" s="120"/>
      <c r="B43" s="124"/>
      <c r="C43" s="123"/>
      <c r="D43" s="123"/>
      <c r="E43" s="208"/>
      <c r="F43" s="208"/>
      <c r="G43" s="208"/>
      <c r="H43" s="208"/>
      <c r="I43" s="208"/>
      <c r="J43" s="208"/>
      <c r="K43" s="208"/>
      <c r="L43" s="208"/>
      <c r="M43" s="208"/>
      <c r="N43" s="208"/>
      <c r="O43" s="161">
        <f t="shared" si="1"/>
        <v>0</v>
      </c>
    </row>
    <row r="44" spans="1:18" x14ac:dyDescent="0.3">
      <c r="A44" s="120"/>
      <c r="B44" s="124"/>
      <c r="C44" s="123"/>
      <c r="D44" s="123"/>
      <c r="E44" s="208"/>
      <c r="F44" s="208"/>
      <c r="G44" s="208"/>
      <c r="H44" s="208"/>
      <c r="I44" s="208"/>
      <c r="J44" s="208"/>
      <c r="K44" s="208"/>
      <c r="L44" s="208"/>
      <c r="M44" s="208"/>
      <c r="N44" s="208"/>
      <c r="O44" s="161">
        <f t="shared" si="1"/>
        <v>0</v>
      </c>
    </row>
    <row r="45" spans="1:18" x14ac:dyDescent="0.3">
      <c r="A45" s="120"/>
      <c r="B45" s="124"/>
      <c r="C45" s="123"/>
      <c r="D45" s="123"/>
      <c r="E45" s="208"/>
      <c r="F45" s="208"/>
      <c r="G45" s="208"/>
      <c r="H45" s="208"/>
      <c r="I45" s="208"/>
      <c r="J45" s="208"/>
      <c r="K45" s="208"/>
      <c r="L45" s="208"/>
      <c r="M45" s="208"/>
      <c r="N45" s="208"/>
      <c r="O45" s="161">
        <f t="shared" si="1"/>
        <v>0</v>
      </c>
    </row>
    <row r="46" spans="1:18" x14ac:dyDescent="0.3">
      <c r="A46" s="120"/>
      <c r="B46" s="124"/>
      <c r="C46" s="123"/>
      <c r="D46" s="123"/>
      <c r="E46" s="208"/>
      <c r="F46" s="208"/>
      <c r="G46" s="208"/>
      <c r="H46" s="208"/>
      <c r="I46" s="208"/>
      <c r="J46" s="208"/>
      <c r="K46" s="208"/>
      <c r="L46" s="208"/>
      <c r="M46" s="208"/>
      <c r="N46" s="208"/>
      <c r="O46" s="161">
        <f t="shared" si="1"/>
        <v>0</v>
      </c>
    </row>
    <row r="47" spans="1:18" x14ac:dyDescent="0.3">
      <c r="A47" s="120"/>
      <c r="B47" s="124"/>
      <c r="C47" s="123"/>
      <c r="D47" s="123"/>
      <c r="E47" s="208"/>
      <c r="F47" s="208"/>
      <c r="G47" s="208"/>
      <c r="H47" s="208"/>
      <c r="I47" s="208"/>
      <c r="J47" s="208"/>
      <c r="K47" s="208"/>
      <c r="L47" s="208"/>
      <c r="M47" s="208"/>
      <c r="N47" s="208"/>
      <c r="O47" s="161">
        <f t="shared" si="1"/>
        <v>0</v>
      </c>
    </row>
    <row r="48" spans="1:18" x14ac:dyDescent="0.3">
      <c r="A48" s="120"/>
      <c r="B48" s="124"/>
      <c r="C48" s="123"/>
      <c r="D48" s="123"/>
      <c r="E48" s="208"/>
      <c r="F48" s="208"/>
      <c r="G48" s="208"/>
      <c r="H48" s="208"/>
      <c r="I48" s="208"/>
      <c r="J48" s="208"/>
      <c r="K48" s="208"/>
      <c r="L48" s="208"/>
      <c r="M48" s="208"/>
      <c r="N48" s="208"/>
      <c r="O48" s="161">
        <f t="shared" si="1"/>
        <v>0</v>
      </c>
    </row>
    <row r="49" spans="1:15" x14ac:dyDescent="0.3">
      <c r="A49" s="120"/>
      <c r="B49" s="124"/>
      <c r="C49" s="123"/>
      <c r="D49" s="123"/>
      <c r="E49" s="208"/>
      <c r="F49" s="208"/>
      <c r="G49" s="208"/>
      <c r="H49" s="208"/>
      <c r="I49" s="208"/>
      <c r="J49" s="208"/>
      <c r="K49" s="208"/>
      <c r="L49" s="208"/>
      <c r="M49" s="208"/>
      <c r="N49" s="208"/>
      <c r="O49" s="161">
        <f t="shared" si="1"/>
        <v>0</v>
      </c>
    </row>
    <row r="50" spans="1:15" x14ac:dyDescent="0.3">
      <c r="A50" s="120"/>
      <c r="B50" s="124"/>
      <c r="C50" s="123"/>
      <c r="D50" s="123"/>
      <c r="E50" s="208"/>
      <c r="F50" s="208"/>
      <c r="G50" s="208"/>
      <c r="H50" s="208"/>
      <c r="I50" s="208"/>
      <c r="J50" s="208"/>
      <c r="K50" s="208"/>
      <c r="L50" s="208"/>
      <c r="M50" s="208"/>
      <c r="N50" s="208"/>
      <c r="O50" s="161">
        <f t="shared" si="1"/>
        <v>0</v>
      </c>
    </row>
    <row r="51" spans="1:15" x14ac:dyDescent="0.3">
      <c r="A51" s="120"/>
      <c r="B51" s="124"/>
      <c r="C51" s="123"/>
      <c r="D51" s="123"/>
      <c r="E51" s="208"/>
      <c r="F51" s="208"/>
      <c r="G51" s="208"/>
      <c r="H51" s="208"/>
      <c r="I51" s="208"/>
      <c r="J51" s="208"/>
      <c r="K51" s="208"/>
      <c r="L51" s="208"/>
      <c r="M51" s="208"/>
      <c r="N51" s="208"/>
      <c r="O51" s="161">
        <f t="shared" si="1"/>
        <v>0</v>
      </c>
    </row>
    <row r="52" spans="1:15" x14ac:dyDescent="0.3">
      <c r="A52" s="120"/>
      <c r="B52" s="124"/>
      <c r="C52" s="123"/>
      <c r="D52" s="123"/>
      <c r="E52" s="208"/>
      <c r="F52" s="208"/>
      <c r="G52" s="208"/>
      <c r="H52" s="208"/>
      <c r="I52" s="208"/>
      <c r="J52" s="208"/>
      <c r="K52" s="208"/>
      <c r="L52" s="208"/>
      <c r="M52" s="208"/>
      <c r="N52" s="208"/>
      <c r="O52" s="161">
        <f t="shared" si="1"/>
        <v>0</v>
      </c>
    </row>
    <row r="53" spans="1:15" x14ac:dyDescent="0.3">
      <c r="A53" s="120"/>
      <c r="B53" s="124"/>
      <c r="C53" s="123"/>
      <c r="D53" s="123"/>
      <c r="E53" s="208"/>
      <c r="F53" s="208"/>
      <c r="G53" s="208"/>
      <c r="H53" s="208"/>
      <c r="I53" s="208"/>
      <c r="J53" s="208"/>
      <c r="K53" s="208"/>
      <c r="L53" s="208"/>
      <c r="M53" s="208"/>
      <c r="N53" s="208"/>
      <c r="O53" s="161">
        <f t="shared" si="1"/>
        <v>0</v>
      </c>
    </row>
    <row r="54" spans="1:15" x14ac:dyDescent="0.3">
      <c r="A54" s="120"/>
      <c r="B54" s="124"/>
      <c r="C54" s="123"/>
      <c r="D54" s="123"/>
      <c r="E54" s="208"/>
      <c r="F54" s="208"/>
      <c r="G54" s="208"/>
      <c r="H54" s="208"/>
      <c r="I54" s="208"/>
      <c r="J54" s="208"/>
      <c r="K54" s="208"/>
      <c r="L54" s="208"/>
      <c r="M54" s="208"/>
      <c r="N54" s="208"/>
      <c r="O54" s="161">
        <f t="shared" si="1"/>
        <v>0</v>
      </c>
    </row>
    <row r="55" spans="1:15" x14ac:dyDescent="0.3">
      <c r="A55" s="120"/>
      <c r="B55" s="124"/>
      <c r="C55" s="123"/>
      <c r="D55" s="123"/>
      <c r="E55" s="208"/>
      <c r="F55" s="208"/>
      <c r="G55" s="208"/>
      <c r="H55" s="208"/>
      <c r="I55" s="208"/>
      <c r="J55" s="208"/>
      <c r="K55" s="208"/>
      <c r="L55" s="208"/>
      <c r="M55" s="208"/>
      <c r="N55" s="208"/>
      <c r="O55" s="161">
        <f t="shared" si="1"/>
        <v>0</v>
      </c>
    </row>
    <row r="56" spans="1:15" x14ac:dyDescent="0.3">
      <c r="A56" s="120"/>
      <c r="B56" s="124"/>
      <c r="C56" s="123"/>
      <c r="D56" s="123"/>
      <c r="E56" s="208"/>
      <c r="F56" s="208"/>
      <c r="G56" s="208"/>
      <c r="H56" s="208"/>
      <c r="I56" s="208"/>
      <c r="J56" s="208"/>
      <c r="K56" s="208"/>
      <c r="L56" s="208"/>
      <c r="M56" s="208"/>
      <c r="N56" s="208"/>
      <c r="O56" s="161">
        <f t="shared" si="1"/>
        <v>0</v>
      </c>
    </row>
    <row r="57" spans="1:15" x14ac:dyDescent="0.3">
      <c r="A57" s="120"/>
      <c r="B57" s="124"/>
      <c r="C57" s="123"/>
      <c r="D57" s="123"/>
      <c r="E57" s="208"/>
      <c r="F57" s="208"/>
      <c r="G57" s="208"/>
      <c r="H57" s="208"/>
      <c r="I57" s="208"/>
      <c r="J57" s="208"/>
      <c r="K57" s="208"/>
      <c r="L57" s="208"/>
      <c r="M57" s="208"/>
      <c r="N57" s="208"/>
      <c r="O57" s="161">
        <f t="shared" si="1"/>
        <v>0</v>
      </c>
    </row>
    <row r="58" spans="1:15" x14ac:dyDescent="0.3">
      <c r="A58" s="120"/>
      <c r="B58" s="124"/>
      <c r="C58" s="123"/>
      <c r="D58" s="123"/>
      <c r="E58" s="208"/>
      <c r="F58" s="208"/>
      <c r="G58" s="208"/>
      <c r="H58" s="208"/>
      <c r="I58" s="208"/>
      <c r="J58" s="208"/>
      <c r="K58" s="208"/>
      <c r="L58" s="208"/>
      <c r="M58" s="208"/>
      <c r="N58" s="208"/>
      <c r="O58" s="161">
        <f t="shared" si="1"/>
        <v>0</v>
      </c>
    </row>
    <row r="59" spans="1:15" x14ac:dyDescent="0.3">
      <c r="A59" s="120"/>
      <c r="B59" s="124"/>
      <c r="C59" s="123"/>
      <c r="D59" s="123"/>
      <c r="E59" s="208"/>
      <c r="F59" s="208"/>
      <c r="G59" s="208"/>
      <c r="H59" s="208"/>
      <c r="I59" s="208"/>
      <c r="J59" s="208"/>
      <c r="K59" s="208"/>
      <c r="L59" s="208"/>
      <c r="M59" s="208"/>
      <c r="N59" s="208"/>
      <c r="O59" s="161">
        <f t="shared" si="1"/>
        <v>0</v>
      </c>
    </row>
    <row r="60" spans="1:15" x14ac:dyDescent="0.3">
      <c r="A60" s="120"/>
      <c r="B60" s="124"/>
      <c r="C60" s="123"/>
      <c r="D60" s="123"/>
      <c r="E60" s="208"/>
      <c r="F60" s="208"/>
      <c r="G60" s="208"/>
      <c r="H60" s="208"/>
      <c r="I60" s="208"/>
      <c r="J60" s="208"/>
      <c r="K60" s="208"/>
      <c r="L60" s="208"/>
      <c r="M60" s="208"/>
      <c r="N60" s="208"/>
      <c r="O60" s="161">
        <f t="shared" si="1"/>
        <v>0</v>
      </c>
    </row>
    <row r="61" spans="1:15" x14ac:dyDescent="0.3">
      <c r="A61" s="120"/>
      <c r="B61" s="124"/>
      <c r="C61" s="123"/>
      <c r="D61" s="123"/>
      <c r="E61" s="208"/>
      <c r="F61" s="208"/>
      <c r="G61" s="208"/>
      <c r="H61" s="208"/>
      <c r="I61" s="208"/>
      <c r="J61" s="208"/>
      <c r="K61" s="208"/>
      <c r="L61" s="208"/>
      <c r="M61" s="208"/>
      <c r="N61" s="208"/>
      <c r="O61" s="161">
        <f t="shared" si="1"/>
        <v>0</v>
      </c>
    </row>
    <row r="62" spans="1:15" x14ac:dyDescent="0.3">
      <c r="A62" s="120"/>
      <c r="B62" s="124"/>
      <c r="C62" s="123"/>
      <c r="D62" s="123"/>
      <c r="E62" s="208"/>
      <c r="F62" s="208"/>
      <c r="G62" s="208"/>
      <c r="H62" s="208"/>
      <c r="I62" s="208"/>
      <c r="J62" s="208"/>
      <c r="K62" s="208"/>
      <c r="L62" s="208"/>
      <c r="M62" s="208"/>
      <c r="N62" s="208"/>
      <c r="O62" s="161">
        <f t="shared" si="1"/>
        <v>0</v>
      </c>
    </row>
    <row r="63" spans="1:15" x14ac:dyDescent="0.3">
      <c r="A63" s="120"/>
      <c r="B63" s="124"/>
      <c r="C63" s="123"/>
      <c r="D63" s="123"/>
      <c r="E63" s="208"/>
      <c r="F63" s="208"/>
      <c r="G63" s="208"/>
      <c r="H63" s="208"/>
      <c r="I63" s="208"/>
      <c r="J63" s="208"/>
      <c r="K63" s="208"/>
      <c r="L63" s="208"/>
      <c r="M63" s="208"/>
      <c r="N63" s="208"/>
      <c r="O63" s="161">
        <f t="shared" si="1"/>
        <v>0</v>
      </c>
    </row>
    <row r="64" spans="1:15" x14ac:dyDescent="0.3">
      <c r="A64" s="120"/>
      <c r="B64" s="124"/>
      <c r="C64" s="123"/>
      <c r="D64" s="123"/>
      <c r="E64" s="208"/>
      <c r="F64" s="208"/>
      <c r="G64" s="208"/>
      <c r="H64" s="208"/>
      <c r="I64" s="208"/>
      <c r="J64" s="208"/>
      <c r="K64" s="208"/>
      <c r="L64" s="208"/>
      <c r="M64" s="208"/>
      <c r="N64" s="208"/>
      <c r="O64" s="161">
        <f t="shared" si="1"/>
        <v>0</v>
      </c>
    </row>
    <row r="65" spans="1:15" x14ac:dyDescent="0.3">
      <c r="A65" s="120"/>
      <c r="B65" s="124"/>
      <c r="C65" s="123"/>
      <c r="D65" s="123"/>
      <c r="E65" s="208"/>
      <c r="F65" s="208"/>
      <c r="G65" s="208"/>
      <c r="H65" s="208"/>
      <c r="I65" s="208"/>
      <c r="J65" s="208"/>
      <c r="K65" s="208"/>
      <c r="L65" s="208"/>
      <c r="M65" s="208"/>
      <c r="N65" s="208"/>
      <c r="O65" s="161">
        <f t="shared" si="1"/>
        <v>0</v>
      </c>
    </row>
    <row r="66" spans="1:15" x14ac:dyDescent="0.3">
      <c r="A66" s="120"/>
      <c r="B66" s="124"/>
      <c r="C66" s="123"/>
      <c r="D66" s="123"/>
      <c r="E66" s="208"/>
      <c r="F66" s="208"/>
      <c r="G66" s="208"/>
      <c r="H66" s="208"/>
      <c r="I66" s="208"/>
      <c r="J66" s="208"/>
      <c r="K66" s="208"/>
      <c r="L66" s="208"/>
      <c r="M66" s="208"/>
      <c r="N66" s="208"/>
      <c r="O66" s="161">
        <f t="shared" si="1"/>
        <v>0</v>
      </c>
    </row>
    <row r="67" spans="1:15" x14ac:dyDescent="0.3">
      <c r="A67" s="120"/>
      <c r="B67" s="124"/>
      <c r="C67" s="123"/>
      <c r="D67" s="123"/>
      <c r="E67" s="208"/>
      <c r="F67" s="208"/>
      <c r="G67" s="208"/>
      <c r="H67" s="208"/>
      <c r="I67" s="208"/>
      <c r="J67" s="208"/>
      <c r="K67" s="208"/>
      <c r="L67" s="208"/>
      <c r="M67" s="208"/>
      <c r="N67" s="208"/>
      <c r="O67" s="161">
        <f t="shared" si="1"/>
        <v>0</v>
      </c>
    </row>
    <row r="68" spans="1:15" x14ac:dyDescent="0.3">
      <c r="A68" s="120"/>
      <c r="B68" s="124"/>
      <c r="C68" s="123"/>
      <c r="D68" s="123"/>
      <c r="E68" s="208"/>
      <c r="F68" s="208"/>
      <c r="G68" s="208"/>
      <c r="H68" s="208"/>
      <c r="I68" s="208"/>
      <c r="J68" s="208"/>
      <c r="K68" s="208"/>
      <c r="L68" s="208"/>
      <c r="M68" s="208"/>
      <c r="N68" s="208"/>
      <c r="O68" s="161">
        <f t="shared" si="1"/>
        <v>0</v>
      </c>
    </row>
    <row r="69" spans="1:15" x14ac:dyDescent="0.3">
      <c r="A69" s="120"/>
      <c r="B69" s="124"/>
      <c r="C69" s="123"/>
      <c r="D69" s="123"/>
      <c r="E69" s="208"/>
      <c r="F69" s="208"/>
      <c r="G69" s="208"/>
      <c r="H69" s="208"/>
      <c r="I69" s="208"/>
      <c r="J69" s="208"/>
      <c r="K69" s="208"/>
      <c r="L69" s="208"/>
      <c r="M69" s="208"/>
      <c r="N69" s="208"/>
      <c r="O69" s="161">
        <f t="shared" si="1"/>
        <v>0</v>
      </c>
    </row>
    <row r="70" spans="1:15" x14ac:dyDescent="0.3">
      <c r="A70" s="120"/>
      <c r="B70" s="124"/>
      <c r="C70" s="123"/>
      <c r="D70" s="123"/>
      <c r="E70" s="208"/>
      <c r="F70" s="208"/>
      <c r="G70" s="208"/>
      <c r="H70" s="208"/>
      <c r="I70" s="208"/>
      <c r="J70" s="208"/>
      <c r="K70" s="208"/>
      <c r="L70" s="208"/>
      <c r="M70" s="208"/>
      <c r="N70" s="208"/>
      <c r="O70" s="161">
        <f t="shared" si="1"/>
        <v>0</v>
      </c>
    </row>
    <row r="71" spans="1:15" x14ac:dyDescent="0.3">
      <c r="A71" s="120"/>
      <c r="B71" s="124"/>
      <c r="C71" s="123"/>
      <c r="D71" s="123"/>
      <c r="E71" s="208"/>
      <c r="F71" s="208"/>
      <c r="G71" s="208"/>
      <c r="H71" s="208"/>
      <c r="I71" s="208"/>
      <c r="J71" s="208"/>
      <c r="K71" s="208"/>
      <c r="L71" s="208"/>
      <c r="M71" s="208"/>
      <c r="N71" s="208"/>
      <c r="O71" s="161">
        <f t="shared" si="1"/>
        <v>0</v>
      </c>
    </row>
    <row r="72" spans="1:15" x14ac:dyDescent="0.3">
      <c r="A72" s="120"/>
      <c r="B72" s="124"/>
      <c r="C72" s="123"/>
      <c r="D72" s="123"/>
      <c r="E72" s="208"/>
      <c r="F72" s="208"/>
      <c r="G72" s="208"/>
      <c r="H72" s="208"/>
      <c r="I72" s="208"/>
      <c r="J72" s="208"/>
      <c r="K72" s="208"/>
      <c r="L72" s="208"/>
      <c r="M72" s="208"/>
      <c r="N72" s="208"/>
      <c r="O72" s="161">
        <f t="shared" si="1"/>
        <v>0</v>
      </c>
    </row>
    <row r="73" spans="1:15" x14ac:dyDescent="0.3">
      <c r="A73" s="120"/>
      <c r="B73" s="124"/>
      <c r="C73" s="123"/>
      <c r="D73" s="123"/>
      <c r="E73" s="208"/>
      <c r="F73" s="208"/>
      <c r="G73" s="208"/>
      <c r="H73" s="208"/>
      <c r="I73" s="208"/>
      <c r="J73" s="208"/>
      <c r="K73" s="208"/>
      <c r="L73" s="208"/>
      <c r="M73" s="208"/>
      <c r="N73" s="208"/>
      <c r="O73" s="161">
        <f t="shared" ref="O73:O127" si="2">SUM(E73:N73)</f>
        <v>0</v>
      </c>
    </row>
    <row r="74" spans="1:15" x14ac:dyDescent="0.3">
      <c r="A74" s="120"/>
      <c r="B74" s="124"/>
      <c r="C74" s="123"/>
      <c r="D74" s="123"/>
      <c r="E74" s="208"/>
      <c r="F74" s="208"/>
      <c r="G74" s="208"/>
      <c r="H74" s="208"/>
      <c r="I74" s="208"/>
      <c r="J74" s="208"/>
      <c r="K74" s="208"/>
      <c r="L74" s="208"/>
      <c r="M74" s="208"/>
      <c r="N74" s="208"/>
      <c r="O74" s="161">
        <f t="shared" si="2"/>
        <v>0</v>
      </c>
    </row>
    <row r="75" spans="1:15" x14ac:dyDescent="0.3">
      <c r="A75" s="120"/>
      <c r="B75" s="124"/>
      <c r="C75" s="123"/>
      <c r="D75" s="123"/>
      <c r="E75" s="208"/>
      <c r="F75" s="208"/>
      <c r="G75" s="208"/>
      <c r="H75" s="208"/>
      <c r="I75" s="208"/>
      <c r="J75" s="208"/>
      <c r="K75" s="208"/>
      <c r="L75" s="208"/>
      <c r="M75" s="208"/>
      <c r="N75" s="208"/>
      <c r="O75" s="161">
        <f t="shared" si="2"/>
        <v>0</v>
      </c>
    </row>
    <row r="76" spans="1:15" x14ac:dyDescent="0.3">
      <c r="A76" s="120"/>
      <c r="B76" s="124"/>
      <c r="C76" s="123"/>
      <c r="D76" s="123"/>
      <c r="E76" s="208"/>
      <c r="F76" s="208"/>
      <c r="G76" s="208"/>
      <c r="H76" s="208"/>
      <c r="I76" s="208"/>
      <c r="J76" s="208"/>
      <c r="K76" s="208"/>
      <c r="L76" s="208"/>
      <c r="M76" s="208"/>
      <c r="N76" s="208"/>
      <c r="O76" s="161">
        <f t="shared" si="2"/>
        <v>0</v>
      </c>
    </row>
    <row r="77" spans="1:15" x14ac:dyDescent="0.3">
      <c r="A77" s="120"/>
      <c r="B77" s="124"/>
      <c r="C77" s="123"/>
      <c r="D77" s="123"/>
      <c r="E77" s="208"/>
      <c r="F77" s="208"/>
      <c r="G77" s="208"/>
      <c r="H77" s="208"/>
      <c r="I77" s="208"/>
      <c r="J77" s="208"/>
      <c r="K77" s="208"/>
      <c r="L77" s="208"/>
      <c r="M77" s="208"/>
      <c r="N77" s="208"/>
      <c r="O77" s="161">
        <f t="shared" si="2"/>
        <v>0</v>
      </c>
    </row>
    <row r="78" spans="1:15" x14ac:dyDescent="0.3">
      <c r="A78" s="120"/>
      <c r="B78" s="124"/>
      <c r="C78" s="123"/>
      <c r="D78" s="123"/>
      <c r="E78" s="208"/>
      <c r="F78" s="208"/>
      <c r="G78" s="208"/>
      <c r="H78" s="208"/>
      <c r="I78" s="208"/>
      <c r="J78" s="208"/>
      <c r="K78" s="208"/>
      <c r="L78" s="208"/>
      <c r="M78" s="208"/>
      <c r="N78" s="208"/>
      <c r="O78" s="161">
        <f t="shared" si="2"/>
        <v>0</v>
      </c>
    </row>
    <row r="79" spans="1:15" x14ac:dyDescent="0.3">
      <c r="A79" s="120"/>
      <c r="B79" s="124"/>
      <c r="C79" s="123"/>
      <c r="D79" s="123"/>
      <c r="E79" s="208"/>
      <c r="F79" s="208"/>
      <c r="G79" s="208"/>
      <c r="H79" s="208"/>
      <c r="I79" s="208"/>
      <c r="J79" s="208"/>
      <c r="K79" s="208"/>
      <c r="L79" s="208"/>
      <c r="M79" s="208"/>
      <c r="N79" s="208"/>
      <c r="O79" s="161">
        <f t="shared" si="2"/>
        <v>0</v>
      </c>
    </row>
    <row r="80" spans="1:15" x14ac:dyDescent="0.3">
      <c r="A80" s="120"/>
      <c r="B80" s="124"/>
      <c r="C80" s="123"/>
      <c r="D80" s="123"/>
      <c r="E80" s="208"/>
      <c r="F80" s="208"/>
      <c r="G80" s="208"/>
      <c r="H80" s="208"/>
      <c r="I80" s="208"/>
      <c r="J80" s="208"/>
      <c r="K80" s="208"/>
      <c r="L80" s="208"/>
      <c r="M80" s="208"/>
      <c r="N80" s="208"/>
      <c r="O80" s="161">
        <f t="shared" si="2"/>
        <v>0</v>
      </c>
    </row>
    <row r="81" spans="1:15" x14ac:dyDescent="0.3">
      <c r="A81" s="120"/>
      <c r="B81" s="124"/>
      <c r="C81" s="123"/>
      <c r="D81" s="123"/>
      <c r="E81" s="208"/>
      <c r="F81" s="208"/>
      <c r="G81" s="208"/>
      <c r="H81" s="208"/>
      <c r="I81" s="208"/>
      <c r="J81" s="208"/>
      <c r="K81" s="208"/>
      <c r="L81" s="208"/>
      <c r="M81" s="208"/>
      <c r="N81" s="208"/>
      <c r="O81" s="161">
        <f t="shared" si="2"/>
        <v>0</v>
      </c>
    </row>
    <row r="82" spans="1:15" x14ac:dyDescent="0.3">
      <c r="A82" s="120"/>
      <c r="B82" s="124"/>
      <c r="C82" s="123"/>
      <c r="D82" s="123"/>
      <c r="E82" s="208"/>
      <c r="F82" s="208"/>
      <c r="G82" s="208"/>
      <c r="H82" s="208"/>
      <c r="I82" s="208"/>
      <c r="J82" s="208"/>
      <c r="K82" s="208"/>
      <c r="L82" s="208"/>
      <c r="M82" s="208"/>
      <c r="N82" s="208"/>
      <c r="O82" s="161">
        <f t="shared" si="2"/>
        <v>0</v>
      </c>
    </row>
    <row r="83" spans="1:15" x14ac:dyDescent="0.3">
      <c r="A83" s="120"/>
      <c r="B83" s="124"/>
      <c r="C83" s="123"/>
      <c r="D83" s="123"/>
      <c r="E83" s="208"/>
      <c r="F83" s="208"/>
      <c r="G83" s="208"/>
      <c r="H83" s="208"/>
      <c r="I83" s="208"/>
      <c r="J83" s="208"/>
      <c r="K83" s="208"/>
      <c r="L83" s="208"/>
      <c r="M83" s="208"/>
      <c r="N83" s="208"/>
      <c r="O83" s="161">
        <f t="shared" si="2"/>
        <v>0</v>
      </c>
    </row>
    <row r="84" spans="1:15" x14ac:dyDescent="0.3">
      <c r="A84" s="120"/>
      <c r="B84" s="124"/>
      <c r="C84" s="123"/>
      <c r="D84" s="123"/>
      <c r="E84" s="208"/>
      <c r="F84" s="208"/>
      <c r="G84" s="208"/>
      <c r="H84" s="208"/>
      <c r="I84" s="208"/>
      <c r="J84" s="208"/>
      <c r="K84" s="208"/>
      <c r="L84" s="208"/>
      <c r="M84" s="208"/>
      <c r="N84" s="208"/>
      <c r="O84" s="161">
        <f t="shared" si="2"/>
        <v>0</v>
      </c>
    </row>
    <row r="85" spans="1:15" x14ac:dyDescent="0.3">
      <c r="A85" s="120"/>
      <c r="B85" s="124"/>
      <c r="C85" s="123"/>
      <c r="D85" s="123"/>
      <c r="E85" s="208"/>
      <c r="F85" s="208"/>
      <c r="G85" s="208"/>
      <c r="H85" s="208"/>
      <c r="I85" s="208"/>
      <c r="J85" s="208"/>
      <c r="K85" s="208"/>
      <c r="L85" s="208"/>
      <c r="M85" s="208"/>
      <c r="N85" s="208"/>
      <c r="O85" s="161">
        <f t="shared" si="2"/>
        <v>0</v>
      </c>
    </row>
    <row r="86" spans="1:15" x14ac:dyDescent="0.3">
      <c r="A86" s="120"/>
      <c r="B86" s="124"/>
      <c r="C86" s="123"/>
      <c r="D86" s="123"/>
      <c r="E86" s="208"/>
      <c r="F86" s="208"/>
      <c r="G86" s="208"/>
      <c r="H86" s="208"/>
      <c r="I86" s="208"/>
      <c r="J86" s="208"/>
      <c r="K86" s="208"/>
      <c r="L86" s="208"/>
      <c r="M86" s="208"/>
      <c r="N86" s="208"/>
      <c r="O86" s="161">
        <f t="shared" si="2"/>
        <v>0</v>
      </c>
    </row>
    <row r="87" spans="1:15" x14ac:dyDescent="0.3">
      <c r="A87" s="120"/>
      <c r="B87" s="124"/>
      <c r="C87" s="123"/>
      <c r="D87" s="123"/>
      <c r="E87" s="208"/>
      <c r="F87" s="208"/>
      <c r="G87" s="208"/>
      <c r="H87" s="208"/>
      <c r="I87" s="208"/>
      <c r="J87" s="208"/>
      <c r="K87" s="208"/>
      <c r="L87" s="208"/>
      <c r="M87" s="208"/>
      <c r="N87" s="208"/>
      <c r="O87" s="161">
        <f t="shared" si="2"/>
        <v>0</v>
      </c>
    </row>
    <row r="88" spans="1:15" x14ac:dyDescent="0.3">
      <c r="A88" s="120"/>
      <c r="B88" s="124"/>
      <c r="C88" s="123"/>
      <c r="D88" s="123"/>
      <c r="E88" s="208"/>
      <c r="F88" s="208"/>
      <c r="G88" s="208"/>
      <c r="H88" s="208"/>
      <c r="I88" s="208"/>
      <c r="J88" s="208"/>
      <c r="K88" s="208"/>
      <c r="L88" s="208"/>
      <c r="M88" s="208"/>
      <c r="N88" s="208"/>
      <c r="O88" s="161">
        <f t="shared" si="2"/>
        <v>0</v>
      </c>
    </row>
    <row r="89" spans="1:15" x14ac:dyDescent="0.3">
      <c r="A89" s="120"/>
      <c r="B89" s="124"/>
      <c r="C89" s="123"/>
      <c r="D89" s="123"/>
      <c r="E89" s="208"/>
      <c r="F89" s="208"/>
      <c r="G89" s="208"/>
      <c r="H89" s="208"/>
      <c r="I89" s="208"/>
      <c r="J89" s="208"/>
      <c r="K89" s="208"/>
      <c r="L89" s="208"/>
      <c r="M89" s="208"/>
      <c r="N89" s="208"/>
      <c r="O89" s="161">
        <f t="shared" si="2"/>
        <v>0</v>
      </c>
    </row>
    <row r="90" spans="1:15" x14ac:dyDescent="0.3">
      <c r="A90" s="120"/>
      <c r="B90" s="124"/>
      <c r="C90" s="123"/>
      <c r="D90" s="123"/>
      <c r="E90" s="208"/>
      <c r="F90" s="208"/>
      <c r="G90" s="208"/>
      <c r="H90" s="208"/>
      <c r="I90" s="208"/>
      <c r="J90" s="208"/>
      <c r="K90" s="208"/>
      <c r="L90" s="208"/>
      <c r="M90" s="208"/>
      <c r="N90" s="208"/>
      <c r="O90" s="161">
        <f t="shared" si="2"/>
        <v>0</v>
      </c>
    </row>
    <row r="91" spans="1:15" x14ac:dyDescent="0.3">
      <c r="A91" s="120"/>
      <c r="B91" s="124"/>
      <c r="C91" s="123"/>
      <c r="D91" s="123"/>
      <c r="E91" s="208"/>
      <c r="F91" s="208"/>
      <c r="G91" s="208"/>
      <c r="H91" s="208"/>
      <c r="I91" s="208"/>
      <c r="J91" s="208"/>
      <c r="K91" s="208"/>
      <c r="L91" s="208"/>
      <c r="M91" s="208"/>
      <c r="N91" s="208"/>
      <c r="O91" s="161">
        <f t="shared" si="2"/>
        <v>0</v>
      </c>
    </row>
    <row r="92" spans="1:15" x14ac:dyDescent="0.3">
      <c r="A92" s="120"/>
      <c r="B92" s="124"/>
      <c r="C92" s="123"/>
      <c r="D92" s="123"/>
      <c r="E92" s="208"/>
      <c r="F92" s="208"/>
      <c r="G92" s="208"/>
      <c r="H92" s="208"/>
      <c r="I92" s="208"/>
      <c r="J92" s="208"/>
      <c r="K92" s="208"/>
      <c r="L92" s="208"/>
      <c r="M92" s="208"/>
      <c r="N92" s="208"/>
      <c r="O92" s="161">
        <f t="shared" si="2"/>
        <v>0</v>
      </c>
    </row>
    <row r="93" spans="1:15" x14ac:dyDescent="0.3">
      <c r="A93" s="120"/>
      <c r="B93" s="124"/>
      <c r="C93" s="123"/>
      <c r="D93" s="123"/>
      <c r="E93" s="208"/>
      <c r="F93" s="208"/>
      <c r="G93" s="208"/>
      <c r="H93" s="208"/>
      <c r="I93" s="208"/>
      <c r="J93" s="208"/>
      <c r="K93" s="208"/>
      <c r="L93" s="208"/>
      <c r="M93" s="208"/>
      <c r="N93" s="208"/>
      <c r="O93" s="161">
        <f t="shared" si="2"/>
        <v>0</v>
      </c>
    </row>
    <row r="94" spans="1:15" x14ac:dyDescent="0.3">
      <c r="A94" s="120"/>
      <c r="B94" s="124"/>
      <c r="C94" s="123"/>
      <c r="D94" s="123"/>
      <c r="E94" s="208"/>
      <c r="F94" s="208"/>
      <c r="G94" s="208"/>
      <c r="H94" s="208"/>
      <c r="I94" s="208"/>
      <c r="J94" s="208"/>
      <c r="K94" s="208"/>
      <c r="L94" s="208"/>
      <c r="M94" s="208"/>
      <c r="N94" s="208"/>
      <c r="O94" s="161">
        <f t="shared" si="2"/>
        <v>0</v>
      </c>
    </row>
    <row r="95" spans="1:15" x14ac:dyDescent="0.3">
      <c r="A95" s="120"/>
      <c r="B95" s="124"/>
      <c r="C95" s="123"/>
      <c r="D95" s="123"/>
      <c r="E95" s="208"/>
      <c r="F95" s="208"/>
      <c r="G95" s="208"/>
      <c r="H95" s="208"/>
      <c r="I95" s="208"/>
      <c r="J95" s="208"/>
      <c r="K95" s="208"/>
      <c r="L95" s="208"/>
      <c r="M95" s="208"/>
      <c r="N95" s="208"/>
      <c r="O95" s="161">
        <f t="shared" si="2"/>
        <v>0</v>
      </c>
    </row>
    <row r="96" spans="1:15" x14ac:dyDescent="0.3">
      <c r="A96" s="120"/>
      <c r="B96" s="124"/>
      <c r="C96" s="123"/>
      <c r="D96" s="123"/>
      <c r="E96" s="208"/>
      <c r="F96" s="208"/>
      <c r="G96" s="208"/>
      <c r="H96" s="208"/>
      <c r="I96" s="208"/>
      <c r="J96" s="208"/>
      <c r="K96" s="208"/>
      <c r="L96" s="208"/>
      <c r="M96" s="208"/>
      <c r="N96" s="208"/>
      <c r="O96" s="161">
        <f t="shared" si="2"/>
        <v>0</v>
      </c>
    </row>
    <row r="97" spans="1:15" x14ac:dyDescent="0.3">
      <c r="A97" s="120"/>
      <c r="B97" s="124"/>
      <c r="C97" s="123"/>
      <c r="D97" s="123"/>
      <c r="E97" s="208"/>
      <c r="F97" s="208"/>
      <c r="G97" s="208"/>
      <c r="H97" s="208"/>
      <c r="I97" s="208"/>
      <c r="J97" s="208"/>
      <c r="K97" s="208"/>
      <c r="L97" s="208"/>
      <c r="M97" s="208"/>
      <c r="N97" s="208"/>
      <c r="O97" s="161">
        <f t="shared" si="2"/>
        <v>0</v>
      </c>
    </row>
    <row r="98" spans="1:15" x14ac:dyDescent="0.3">
      <c r="A98" s="120"/>
      <c r="B98" s="124"/>
      <c r="C98" s="123"/>
      <c r="D98" s="123"/>
      <c r="E98" s="208"/>
      <c r="F98" s="208"/>
      <c r="G98" s="208"/>
      <c r="H98" s="208"/>
      <c r="I98" s="208"/>
      <c r="J98" s="208"/>
      <c r="K98" s="208"/>
      <c r="L98" s="208"/>
      <c r="M98" s="208"/>
      <c r="N98" s="208"/>
      <c r="O98" s="161">
        <f t="shared" si="2"/>
        <v>0</v>
      </c>
    </row>
    <row r="99" spans="1:15" x14ac:dyDescent="0.3">
      <c r="A99" s="120"/>
      <c r="B99" s="124"/>
      <c r="C99" s="123"/>
      <c r="D99" s="123"/>
      <c r="E99" s="208"/>
      <c r="F99" s="208"/>
      <c r="G99" s="208"/>
      <c r="H99" s="208"/>
      <c r="I99" s="208"/>
      <c r="J99" s="208"/>
      <c r="K99" s="208"/>
      <c r="L99" s="208"/>
      <c r="M99" s="208"/>
      <c r="N99" s="208"/>
      <c r="O99" s="161">
        <f t="shared" si="2"/>
        <v>0</v>
      </c>
    </row>
    <row r="100" spans="1:15" x14ac:dyDescent="0.3">
      <c r="A100" s="120"/>
      <c r="B100" s="124"/>
      <c r="C100" s="123"/>
      <c r="D100" s="123"/>
      <c r="E100" s="208"/>
      <c r="F100" s="208"/>
      <c r="G100" s="208"/>
      <c r="H100" s="208"/>
      <c r="I100" s="208"/>
      <c r="J100" s="208"/>
      <c r="K100" s="208"/>
      <c r="L100" s="208"/>
      <c r="M100" s="208"/>
      <c r="N100" s="208"/>
      <c r="O100" s="161">
        <f t="shared" si="2"/>
        <v>0</v>
      </c>
    </row>
    <row r="101" spans="1:15" x14ac:dyDescent="0.3">
      <c r="A101" s="120"/>
      <c r="B101" s="124"/>
      <c r="C101" s="123"/>
      <c r="D101" s="123"/>
      <c r="E101" s="208"/>
      <c r="F101" s="208"/>
      <c r="G101" s="208"/>
      <c r="H101" s="208"/>
      <c r="I101" s="208"/>
      <c r="J101" s="208"/>
      <c r="K101" s="208"/>
      <c r="L101" s="208"/>
      <c r="M101" s="208"/>
      <c r="N101" s="208"/>
      <c r="O101" s="161">
        <f t="shared" si="2"/>
        <v>0</v>
      </c>
    </row>
    <row r="102" spans="1:15" x14ac:dyDescent="0.3">
      <c r="A102" s="120"/>
      <c r="B102" s="124"/>
      <c r="C102" s="123"/>
      <c r="D102" s="123"/>
      <c r="E102" s="208"/>
      <c r="F102" s="208"/>
      <c r="G102" s="208"/>
      <c r="H102" s="208"/>
      <c r="I102" s="208"/>
      <c r="J102" s="208"/>
      <c r="K102" s="208"/>
      <c r="L102" s="208"/>
      <c r="M102" s="208"/>
      <c r="N102" s="208"/>
      <c r="O102" s="161">
        <f t="shared" si="2"/>
        <v>0</v>
      </c>
    </row>
    <row r="103" spans="1:15" x14ac:dyDescent="0.3">
      <c r="A103" s="120"/>
      <c r="B103" s="124"/>
      <c r="C103" s="123"/>
      <c r="D103" s="123"/>
      <c r="E103" s="208"/>
      <c r="F103" s="208"/>
      <c r="G103" s="208"/>
      <c r="H103" s="208"/>
      <c r="I103" s="208"/>
      <c r="J103" s="208"/>
      <c r="K103" s="208"/>
      <c r="L103" s="208"/>
      <c r="M103" s="208"/>
      <c r="N103" s="208"/>
      <c r="O103" s="161">
        <f t="shared" si="2"/>
        <v>0</v>
      </c>
    </row>
    <row r="104" spans="1:15" x14ac:dyDescent="0.3">
      <c r="A104" s="120"/>
      <c r="B104" s="124"/>
      <c r="C104" s="123"/>
      <c r="D104" s="123"/>
      <c r="E104" s="208"/>
      <c r="F104" s="208"/>
      <c r="G104" s="208"/>
      <c r="H104" s="208"/>
      <c r="I104" s="208"/>
      <c r="J104" s="208"/>
      <c r="K104" s="208"/>
      <c r="L104" s="208"/>
      <c r="M104" s="208"/>
      <c r="N104" s="208"/>
      <c r="O104" s="161">
        <f t="shared" si="2"/>
        <v>0</v>
      </c>
    </row>
    <row r="105" spans="1:15" x14ac:dyDescent="0.3">
      <c r="A105" s="120"/>
      <c r="B105" s="124"/>
      <c r="C105" s="123"/>
      <c r="D105" s="123"/>
      <c r="E105" s="208"/>
      <c r="F105" s="208"/>
      <c r="G105" s="208"/>
      <c r="H105" s="208"/>
      <c r="I105" s="208"/>
      <c r="J105" s="208"/>
      <c r="K105" s="208"/>
      <c r="L105" s="208"/>
      <c r="M105" s="208"/>
      <c r="N105" s="208"/>
      <c r="O105" s="161">
        <f t="shared" si="2"/>
        <v>0</v>
      </c>
    </row>
    <row r="106" spans="1:15" x14ac:dyDescent="0.3">
      <c r="A106" s="120"/>
      <c r="B106" s="124"/>
      <c r="C106" s="123"/>
      <c r="D106" s="123"/>
      <c r="E106" s="208"/>
      <c r="F106" s="208"/>
      <c r="G106" s="208"/>
      <c r="H106" s="208"/>
      <c r="I106" s="208"/>
      <c r="J106" s="208"/>
      <c r="K106" s="208"/>
      <c r="L106" s="208"/>
      <c r="M106" s="208"/>
      <c r="N106" s="208"/>
      <c r="O106" s="161">
        <f t="shared" si="2"/>
        <v>0</v>
      </c>
    </row>
    <row r="107" spans="1:15" x14ac:dyDescent="0.3">
      <c r="A107" s="120"/>
      <c r="B107" s="124"/>
      <c r="C107" s="123"/>
      <c r="D107" s="123"/>
      <c r="E107" s="208"/>
      <c r="F107" s="208"/>
      <c r="G107" s="208"/>
      <c r="H107" s="208"/>
      <c r="I107" s="208"/>
      <c r="J107" s="208"/>
      <c r="K107" s="208"/>
      <c r="L107" s="208"/>
      <c r="M107" s="208"/>
      <c r="N107" s="208"/>
      <c r="O107" s="161">
        <f t="shared" si="2"/>
        <v>0</v>
      </c>
    </row>
    <row r="108" spans="1:15" x14ac:dyDescent="0.3">
      <c r="A108" s="120"/>
      <c r="B108" s="124"/>
      <c r="C108" s="123"/>
      <c r="D108" s="123"/>
      <c r="E108" s="208"/>
      <c r="F108" s="208"/>
      <c r="G108" s="208"/>
      <c r="H108" s="208"/>
      <c r="I108" s="208"/>
      <c r="J108" s="208"/>
      <c r="K108" s="208"/>
      <c r="L108" s="208"/>
      <c r="M108" s="208"/>
      <c r="N108" s="208"/>
      <c r="O108" s="161">
        <f t="shared" si="2"/>
        <v>0</v>
      </c>
    </row>
    <row r="109" spans="1:15" x14ac:dyDescent="0.3">
      <c r="A109" s="120"/>
      <c r="B109" s="124"/>
      <c r="C109" s="123"/>
      <c r="D109" s="123"/>
      <c r="E109" s="208"/>
      <c r="F109" s="208"/>
      <c r="G109" s="208"/>
      <c r="H109" s="208"/>
      <c r="I109" s="208"/>
      <c r="J109" s="208"/>
      <c r="K109" s="208"/>
      <c r="L109" s="208"/>
      <c r="M109" s="208"/>
      <c r="N109" s="208"/>
      <c r="O109" s="161">
        <f t="shared" si="2"/>
        <v>0</v>
      </c>
    </row>
    <row r="110" spans="1:15" x14ac:dyDescent="0.3">
      <c r="A110" s="120"/>
      <c r="B110" s="124"/>
      <c r="C110" s="123"/>
      <c r="D110" s="123"/>
      <c r="E110" s="208"/>
      <c r="F110" s="208"/>
      <c r="G110" s="208"/>
      <c r="H110" s="208"/>
      <c r="I110" s="208"/>
      <c r="J110" s="208"/>
      <c r="K110" s="208"/>
      <c r="L110" s="208"/>
      <c r="M110" s="208"/>
      <c r="N110" s="208"/>
      <c r="O110" s="161">
        <f t="shared" si="2"/>
        <v>0</v>
      </c>
    </row>
    <row r="111" spans="1:15" x14ac:dyDescent="0.3">
      <c r="A111" s="120"/>
      <c r="B111" s="124"/>
      <c r="C111" s="123"/>
      <c r="D111" s="123"/>
      <c r="E111" s="208"/>
      <c r="F111" s="208"/>
      <c r="G111" s="208"/>
      <c r="H111" s="208"/>
      <c r="I111" s="208"/>
      <c r="J111" s="208"/>
      <c r="K111" s="208"/>
      <c r="L111" s="208"/>
      <c r="M111" s="208"/>
      <c r="N111" s="208"/>
      <c r="O111" s="161">
        <f t="shared" si="2"/>
        <v>0</v>
      </c>
    </row>
    <row r="112" spans="1:15" x14ac:dyDescent="0.3">
      <c r="A112" s="120"/>
      <c r="B112" s="124"/>
      <c r="C112" s="123"/>
      <c r="D112" s="123"/>
      <c r="E112" s="208"/>
      <c r="F112" s="208"/>
      <c r="G112" s="208"/>
      <c r="H112" s="208"/>
      <c r="I112" s="208"/>
      <c r="J112" s="208"/>
      <c r="K112" s="208"/>
      <c r="L112" s="208"/>
      <c r="M112" s="208"/>
      <c r="N112" s="208"/>
      <c r="O112" s="161">
        <f t="shared" si="2"/>
        <v>0</v>
      </c>
    </row>
    <row r="113" spans="1:15" x14ac:dyDescent="0.3">
      <c r="A113" s="120"/>
      <c r="B113" s="124"/>
      <c r="C113" s="123"/>
      <c r="D113" s="123"/>
      <c r="E113" s="208"/>
      <c r="F113" s="208"/>
      <c r="G113" s="208"/>
      <c r="H113" s="208"/>
      <c r="I113" s="208"/>
      <c r="J113" s="208"/>
      <c r="K113" s="208"/>
      <c r="L113" s="208"/>
      <c r="M113" s="208"/>
      <c r="N113" s="208"/>
      <c r="O113" s="161">
        <f t="shared" si="2"/>
        <v>0</v>
      </c>
    </row>
    <row r="114" spans="1:15" x14ac:dyDescent="0.3">
      <c r="A114" s="120"/>
      <c r="B114" s="124"/>
      <c r="C114" s="123"/>
      <c r="D114" s="123"/>
      <c r="E114" s="208"/>
      <c r="F114" s="208"/>
      <c r="G114" s="208"/>
      <c r="H114" s="208"/>
      <c r="I114" s="208"/>
      <c r="J114" s="208"/>
      <c r="K114" s="208"/>
      <c r="L114" s="208"/>
      <c r="M114" s="208"/>
      <c r="N114" s="208"/>
      <c r="O114" s="161">
        <f t="shared" si="2"/>
        <v>0</v>
      </c>
    </row>
    <row r="115" spans="1:15" x14ac:dyDescent="0.3">
      <c r="A115" s="120"/>
      <c r="B115" s="124"/>
      <c r="C115" s="123"/>
      <c r="D115" s="123"/>
      <c r="E115" s="208"/>
      <c r="F115" s="208"/>
      <c r="G115" s="208"/>
      <c r="H115" s="208"/>
      <c r="I115" s="208"/>
      <c r="J115" s="208"/>
      <c r="K115" s="208"/>
      <c r="L115" s="208"/>
      <c r="M115" s="208"/>
      <c r="N115" s="208"/>
      <c r="O115" s="161">
        <f t="shared" si="2"/>
        <v>0</v>
      </c>
    </row>
    <row r="116" spans="1:15" x14ac:dyDescent="0.3">
      <c r="A116" s="120"/>
      <c r="B116" s="124"/>
      <c r="C116" s="123"/>
      <c r="D116" s="123"/>
      <c r="E116" s="208"/>
      <c r="F116" s="208"/>
      <c r="G116" s="208"/>
      <c r="H116" s="208"/>
      <c r="I116" s="208"/>
      <c r="J116" s="208"/>
      <c r="K116" s="208"/>
      <c r="L116" s="208"/>
      <c r="M116" s="208"/>
      <c r="N116" s="208"/>
      <c r="O116" s="161">
        <f t="shared" si="2"/>
        <v>0</v>
      </c>
    </row>
    <row r="117" spans="1:15" x14ac:dyDescent="0.3">
      <c r="A117" s="120"/>
      <c r="B117" s="124"/>
      <c r="C117" s="123"/>
      <c r="D117" s="123"/>
      <c r="E117" s="208"/>
      <c r="F117" s="208"/>
      <c r="G117" s="208"/>
      <c r="H117" s="208"/>
      <c r="I117" s="208"/>
      <c r="J117" s="208"/>
      <c r="K117" s="208"/>
      <c r="L117" s="208"/>
      <c r="M117" s="208"/>
      <c r="N117" s="208"/>
      <c r="O117" s="161">
        <f t="shared" si="2"/>
        <v>0</v>
      </c>
    </row>
    <row r="118" spans="1:15" x14ac:dyDescent="0.3">
      <c r="A118" s="120"/>
      <c r="B118" s="124"/>
      <c r="C118" s="123"/>
      <c r="D118" s="123"/>
      <c r="E118" s="208"/>
      <c r="F118" s="208"/>
      <c r="G118" s="208"/>
      <c r="H118" s="208"/>
      <c r="I118" s="208"/>
      <c r="J118" s="208"/>
      <c r="K118" s="208"/>
      <c r="L118" s="208"/>
      <c r="M118" s="208"/>
      <c r="N118" s="208"/>
      <c r="O118" s="161">
        <f t="shared" si="2"/>
        <v>0</v>
      </c>
    </row>
    <row r="119" spans="1:15" x14ac:dyDescent="0.3">
      <c r="A119" s="120"/>
      <c r="B119" s="124"/>
      <c r="C119" s="123"/>
      <c r="D119" s="123"/>
      <c r="E119" s="208"/>
      <c r="F119" s="208"/>
      <c r="G119" s="208"/>
      <c r="H119" s="208"/>
      <c r="I119" s="208"/>
      <c r="J119" s="208"/>
      <c r="K119" s="208"/>
      <c r="L119" s="208"/>
      <c r="M119" s="208"/>
      <c r="N119" s="208"/>
      <c r="O119" s="161">
        <f t="shared" si="2"/>
        <v>0</v>
      </c>
    </row>
    <row r="120" spans="1:15" x14ac:dyDescent="0.3">
      <c r="A120" s="120"/>
      <c r="B120" s="124"/>
      <c r="C120" s="123"/>
      <c r="D120" s="123"/>
      <c r="E120" s="208"/>
      <c r="F120" s="208"/>
      <c r="G120" s="208"/>
      <c r="H120" s="208"/>
      <c r="I120" s="208"/>
      <c r="J120" s="208"/>
      <c r="K120" s="208"/>
      <c r="L120" s="208"/>
      <c r="M120" s="208"/>
      <c r="N120" s="208"/>
      <c r="O120" s="161">
        <f t="shared" si="2"/>
        <v>0</v>
      </c>
    </row>
    <row r="121" spans="1:15" x14ac:dyDescent="0.3">
      <c r="A121" s="120"/>
      <c r="B121" s="124"/>
      <c r="C121" s="123"/>
      <c r="D121" s="123"/>
      <c r="E121" s="208"/>
      <c r="F121" s="208"/>
      <c r="G121" s="208"/>
      <c r="H121" s="208"/>
      <c r="I121" s="208"/>
      <c r="J121" s="208"/>
      <c r="K121" s="208"/>
      <c r="L121" s="208"/>
      <c r="M121" s="208"/>
      <c r="N121" s="208"/>
      <c r="O121" s="161">
        <f t="shared" si="2"/>
        <v>0</v>
      </c>
    </row>
    <row r="122" spans="1:15" x14ac:dyDescent="0.3">
      <c r="A122" s="120"/>
      <c r="B122" s="124"/>
      <c r="C122" s="123"/>
      <c r="D122" s="123"/>
      <c r="E122" s="208"/>
      <c r="F122" s="208"/>
      <c r="G122" s="208"/>
      <c r="H122" s="208"/>
      <c r="I122" s="208"/>
      <c r="J122" s="208"/>
      <c r="K122" s="208"/>
      <c r="L122" s="208"/>
      <c r="M122" s="208"/>
      <c r="N122" s="208"/>
      <c r="O122" s="161">
        <f t="shared" si="2"/>
        <v>0</v>
      </c>
    </row>
    <row r="123" spans="1:15" x14ac:dyDescent="0.3">
      <c r="A123" s="120"/>
      <c r="B123" s="124"/>
      <c r="C123" s="123"/>
      <c r="D123" s="123"/>
      <c r="E123" s="208"/>
      <c r="F123" s="208"/>
      <c r="G123" s="208"/>
      <c r="H123" s="208"/>
      <c r="I123" s="208"/>
      <c r="J123" s="208"/>
      <c r="K123" s="208"/>
      <c r="L123" s="208"/>
      <c r="M123" s="208"/>
      <c r="N123" s="208"/>
      <c r="O123" s="161">
        <f t="shared" si="2"/>
        <v>0</v>
      </c>
    </row>
    <row r="124" spans="1:15" x14ac:dyDescent="0.3">
      <c r="A124" s="120"/>
      <c r="B124" s="124"/>
      <c r="C124" s="123"/>
      <c r="D124" s="123"/>
      <c r="E124" s="208"/>
      <c r="F124" s="208"/>
      <c r="G124" s="208"/>
      <c r="H124" s="208"/>
      <c r="I124" s="208"/>
      <c r="J124" s="208"/>
      <c r="K124" s="208"/>
      <c r="L124" s="208"/>
      <c r="M124" s="208"/>
      <c r="N124" s="208"/>
      <c r="O124" s="161">
        <f t="shared" si="2"/>
        <v>0</v>
      </c>
    </row>
    <row r="125" spans="1:15" x14ac:dyDescent="0.3">
      <c r="A125" s="120"/>
      <c r="B125" s="124"/>
      <c r="C125" s="123"/>
      <c r="D125" s="123"/>
      <c r="E125" s="208"/>
      <c r="F125" s="208"/>
      <c r="G125" s="208"/>
      <c r="H125" s="208"/>
      <c r="I125" s="208"/>
      <c r="J125" s="208"/>
      <c r="K125" s="208"/>
      <c r="L125" s="208"/>
      <c r="M125" s="208"/>
      <c r="N125" s="208"/>
      <c r="O125" s="161">
        <f t="shared" si="2"/>
        <v>0</v>
      </c>
    </row>
    <row r="126" spans="1:15" x14ac:dyDescent="0.3">
      <c r="A126" s="120"/>
      <c r="B126" s="124"/>
      <c r="C126" s="123"/>
      <c r="D126" s="123"/>
      <c r="E126" s="208"/>
      <c r="F126" s="208"/>
      <c r="G126" s="208"/>
      <c r="H126" s="208"/>
      <c r="I126" s="208"/>
      <c r="J126" s="208"/>
      <c r="K126" s="208"/>
      <c r="L126" s="208"/>
      <c r="M126" s="208"/>
      <c r="N126" s="208"/>
      <c r="O126" s="161">
        <f t="shared" si="2"/>
        <v>0</v>
      </c>
    </row>
    <row r="127" spans="1:15" x14ac:dyDescent="0.3">
      <c r="A127" s="120"/>
      <c r="B127" s="124"/>
      <c r="C127" s="123"/>
      <c r="D127" s="123"/>
      <c r="E127" s="208"/>
      <c r="F127" s="208"/>
      <c r="G127" s="208"/>
      <c r="H127" s="208"/>
      <c r="I127" s="208"/>
      <c r="J127" s="208"/>
      <c r="K127" s="208"/>
      <c r="L127" s="208"/>
      <c r="M127" s="208"/>
      <c r="N127" s="208"/>
      <c r="O127" s="161">
        <f t="shared" si="2"/>
        <v>0</v>
      </c>
    </row>
    <row r="128" spans="1:15" x14ac:dyDescent="0.3">
      <c r="A128" s="120"/>
      <c r="B128" s="124"/>
      <c r="C128" s="123"/>
      <c r="D128" s="123"/>
      <c r="E128" s="208"/>
      <c r="F128" s="208"/>
      <c r="G128" s="208"/>
      <c r="H128" s="208"/>
      <c r="I128" s="208"/>
      <c r="J128" s="208"/>
      <c r="K128" s="208"/>
      <c r="L128" s="208"/>
      <c r="M128" s="208"/>
      <c r="N128" s="208"/>
      <c r="O128" s="161">
        <f t="shared" ref="O128:O156" si="3">SUM(E128:N128)</f>
        <v>0</v>
      </c>
    </row>
    <row r="129" spans="1:15" x14ac:dyDescent="0.3">
      <c r="A129" s="120"/>
      <c r="B129" s="124"/>
      <c r="C129" s="123"/>
      <c r="D129" s="123"/>
      <c r="E129" s="208"/>
      <c r="F129" s="208"/>
      <c r="G129" s="208"/>
      <c r="H129" s="208"/>
      <c r="I129" s="208"/>
      <c r="J129" s="208"/>
      <c r="K129" s="208"/>
      <c r="L129" s="208"/>
      <c r="M129" s="208"/>
      <c r="N129" s="208"/>
      <c r="O129" s="161">
        <f t="shared" si="3"/>
        <v>0</v>
      </c>
    </row>
    <row r="130" spans="1:15" x14ac:dyDescent="0.3">
      <c r="A130" s="120"/>
      <c r="B130" s="124"/>
      <c r="C130" s="123"/>
      <c r="D130" s="123"/>
      <c r="E130" s="208"/>
      <c r="F130" s="208"/>
      <c r="G130" s="208"/>
      <c r="H130" s="208"/>
      <c r="I130" s="208"/>
      <c r="J130" s="208"/>
      <c r="K130" s="208"/>
      <c r="L130" s="208"/>
      <c r="M130" s="208"/>
      <c r="N130" s="208"/>
      <c r="O130" s="161">
        <f t="shared" si="3"/>
        <v>0</v>
      </c>
    </row>
    <row r="131" spans="1:15" x14ac:dyDescent="0.3">
      <c r="A131" s="120"/>
      <c r="B131" s="124"/>
      <c r="C131" s="123"/>
      <c r="D131" s="123"/>
      <c r="E131" s="208"/>
      <c r="F131" s="208"/>
      <c r="G131" s="208"/>
      <c r="H131" s="208"/>
      <c r="I131" s="208"/>
      <c r="J131" s="208"/>
      <c r="K131" s="208"/>
      <c r="L131" s="208"/>
      <c r="M131" s="208"/>
      <c r="N131" s="208"/>
      <c r="O131" s="161">
        <f t="shared" si="3"/>
        <v>0</v>
      </c>
    </row>
    <row r="132" spans="1:15" x14ac:dyDescent="0.3">
      <c r="A132" s="120"/>
      <c r="B132" s="124"/>
      <c r="C132" s="123"/>
      <c r="D132" s="123"/>
      <c r="E132" s="208"/>
      <c r="F132" s="208"/>
      <c r="G132" s="208"/>
      <c r="H132" s="208"/>
      <c r="I132" s="208"/>
      <c r="J132" s="208"/>
      <c r="K132" s="208"/>
      <c r="L132" s="208"/>
      <c r="M132" s="208"/>
      <c r="N132" s="208"/>
      <c r="O132" s="161">
        <f t="shared" si="3"/>
        <v>0</v>
      </c>
    </row>
    <row r="133" spans="1:15" x14ac:dyDescent="0.3">
      <c r="A133" s="120"/>
      <c r="B133" s="124"/>
      <c r="C133" s="123"/>
      <c r="D133" s="123"/>
      <c r="E133" s="208"/>
      <c r="F133" s="208"/>
      <c r="G133" s="208"/>
      <c r="H133" s="208"/>
      <c r="I133" s="208"/>
      <c r="J133" s="208"/>
      <c r="K133" s="208"/>
      <c r="L133" s="208"/>
      <c r="M133" s="208"/>
      <c r="N133" s="208"/>
      <c r="O133" s="161">
        <f t="shared" si="3"/>
        <v>0</v>
      </c>
    </row>
    <row r="134" spans="1:15" x14ac:dyDescent="0.3">
      <c r="A134" s="120"/>
      <c r="B134" s="124"/>
      <c r="C134" s="123"/>
      <c r="D134" s="123"/>
      <c r="E134" s="208"/>
      <c r="F134" s="208"/>
      <c r="G134" s="208"/>
      <c r="H134" s="208"/>
      <c r="I134" s="208"/>
      <c r="J134" s="208"/>
      <c r="K134" s="208"/>
      <c r="L134" s="208"/>
      <c r="M134" s="208"/>
      <c r="N134" s="208"/>
      <c r="O134" s="161">
        <f t="shared" si="3"/>
        <v>0</v>
      </c>
    </row>
    <row r="135" spans="1:15" x14ac:dyDescent="0.3">
      <c r="A135" s="120"/>
      <c r="B135" s="124"/>
      <c r="C135" s="123"/>
      <c r="D135" s="123"/>
      <c r="E135" s="208"/>
      <c r="F135" s="208"/>
      <c r="G135" s="208"/>
      <c r="H135" s="208"/>
      <c r="I135" s="208"/>
      <c r="J135" s="208"/>
      <c r="K135" s="208"/>
      <c r="L135" s="208"/>
      <c r="M135" s="208"/>
      <c r="N135" s="208"/>
      <c r="O135" s="161">
        <f t="shared" si="3"/>
        <v>0</v>
      </c>
    </row>
    <row r="136" spans="1:15" x14ac:dyDescent="0.3">
      <c r="A136" s="120"/>
      <c r="B136" s="124"/>
      <c r="C136" s="123"/>
      <c r="D136" s="123"/>
      <c r="E136" s="208"/>
      <c r="F136" s="208"/>
      <c r="G136" s="208"/>
      <c r="H136" s="208"/>
      <c r="I136" s="208"/>
      <c r="J136" s="208"/>
      <c r="K136" s="208"/>
      <c r="L136" s="208"/>
      <c r="M136" s="208"/>
      <c r="N136" s="208"/>
      <c r="O136" s="161">
        <f t="shared" si="3"/>
        <v>0</v>
      </c>
    </row>
    <row r="137" spans="1:15" x14ac:dyDescent="0.3">
      <c r="A137" s="120"/>
      <c r="B137" s="124"/>
      <c r="C137" s="123"/>
      <c r="D137" s="123"/>
      <c r="E137" s="208"/>
      <c r="F137" s="208"/>
      <c r="G137" s="208"/>
      <c r="H137" s="208"/>
      <c r="I137" s="208"/>
      <c r="J137" s="208"/>
      <c r="K137" s="208"/>
      <c r="L137" s="208"/>
      <c r="M137" s="208"/>
      <c r="N137" s="208"/>
      <c r="O137" s="161">
        <f t="shared" si="3"/>
        <v>0</v>
      </c>
    </row>
    <row r="138" spans="1:15" x14ac:dyDescent="0.3">
      <c r="A138" s="120"/>
      <c r="B138" s="124"/>
      <c r="C138" s="123"/>
      <c r="D138" s="123"/>
      <c r="E138" s="208"/>
      <c r="F138" s="208"/>
      <c r="G138" s="208"/>
      <c r="H138" s="208"/>
      <c r="I138" s="208"/>
      <c r="J138" s="208"/>
      <c r="K138" s="208"/>
      <c r="L138" s="208"/>
      <c r="M138" s="208"/>
      <c r="N138" s="208"/>
      <c r="O138" s="161">
        <f t="shared" si="3"/>
        <v>0</v>
      </c>
    </row>
    <row r="139" spans="1:15" x14ac:dyDescent="0.3">
      <c r="A139" s="120"/>
      <c r="B139" s="124"/>
      <c r="C139" s="123"/>
      <c r="D139" s="123"/>
      <c r="E139" s="208"/>
      <c r="F139" s="208"/>
      <c r="G139" s="208"/>
      <c r="H139" s="208"/>
      <c r="I139" s="208"/>
      <c r="J139" s="208"/>
      <c r="K139" s="208"/>
      <c r="L139" s="208"/>
      <c r="M139" s="208"/>
      <c r="N139" s="208"/>
      <c r="O139" s="161">
        <f t="shared" si="3"/>
        <v>0</v>
      </c>
    </row>
    <row r="140" spans="1:15" x14ac:dyDescent="0.3">
      <c r="A140" s="120"/>
      <c r="B140" s="124"/>
      <c r="C140" s="123"/>
      <c r="D140" s="123"/>
      <c r="E140" s="208"/>
      <c r="F140" s="208"/>
      <c r="G140" s="208"/>
      <c r="H140" s="208"/>
      <c r="I140" s="208"/>
      <c r="J140" s="208"/>
      <c r="K140" s="208"/>
      <c r="L140" s="208"/>
      <c r="M140" s="208"/>
      <c r="N140" s="208"/>
      <c r="O140" s="161">
        <f t="shared" si="3"/>
        <v>0</v>
      </c>
    </row>
    <row r="141" spans="1:15" x14ac:dyDescent="0.3">
      <c r="A141" s="120"/>
      <c r="B141" s="124"/>
      <c r="C141" s="123"/>
      <c r="D141" s="123"/>
      <c r="E141" s="208"/>
      <c r="F141" s="208"/>
      <c r="G141" s="208"/>
      <c r="H141" s="208"/>
      <c r="I141" s="208"/>
      <c r="J141" s="208"/>
      <c r="K141" s="208"/>
      <c r="L141" s="208"/>
      <c r="M141" s="208"/>
      <c r="N141" s="208"/>
      <c r="O141" s="161">
        <f t="shared" si="3"/>
        <v>0</v>
      </c>
    </row>
    <row r="142" spans="1:15" x14ac:dyDescent="0.3">
      <c r="A142" s="120"/>
      <c r="B142" s="124"/>
      <c r="C142" s="123"/>
      <c r="D142" s="123"/>
      <c r="E142" s="208"/>
      <c r="F142" s="208"/>
      <c r="G142" s="208"/>
      <c r="H142" s="208"/>
      <c r="I142" s="208"/>
      <c r="J142" s="208"/>
      <c r="K142" s="208"/>
      <c r="L142" s="208"/>
      <c r="M142" s="208"/>
      <c r="N142" s="208"/>
      <c r="O142" s="161">
        <f t="shared" si="3"/>
        <v>0</v>
      </c>
    </row>
    <row r="143" spans="1:15" x14ac:dyDescent="0.3">
      <c r="A143" s="120"/>
      <c r="B143" s="124"/>
      <c r="C143" s="123"/>
      <c r="D143" s="123"/>
      <c r="E143" s="208"/>
      <c r="F143" s="208"/>
      <c r="G143" s="208"/>
      <c r="H143" s="208"/>
      <c r="I143" s="208"/>
      <c r="J143" s="208"/>
      <c r="K143" s="208"/>
      <c r="L143" s="208"/>
      <c r="M143" s="208"/>
      <c r="N143" s="208"/>
      <c r="O143" s="161">
        <f t="shared" si="3"/>
        <v>0</v>
      </c>
    </row>
    <row r="144" spans="1:15" x14ac:dyDescent="0.3">
      <c r="A144" s="120"/>
      <c r="B144" s="124"/>
      <c r="C144" s="123"/>
      <c r="D144" s="123"/>
      <c r="E144" s="208"/>
      <c r="F144" s="208"/>
      <c r="G144" s="208"/>
      <c r="H144" s="208"/>
      <c r="I144" s="208"/>
      <c r="J144" s="208"/>
      <c r="K144" s="208"/>
      <c r="L144" s="208"/>
      <c r="M144" s="208"/>
      <c r="N144" s="208"/>
      <c r="O144" s="161">
        <f t="shared" si="3"/>
        <v>0</v>
      </c>
    </row>
    <row r="145" spans="1:15" x14ac:dyDescent="0.3">
      <c r="A145" s="120"/>
      <c r="B145" s="124"/>
      <c r="C145" s="123"/>
      <c r="D145" s="123"/>
      <c r="E145" s="208"/>
      <c r="F145" s="208"/>
      <c r="G145" s="208"/>
      <c r="H145" s="208"/>
      <c r="I145" s="208"/>
      <c r="J145" s="208"/>
      <c r="K145" s="208"/>
      <c r="L145" s="208"/>
      <c r="M145" s="208"/>
      <c r="N145" s="208"/>
      <c r="O145" s="161">
        <f t="shared" si="3"/>
        <v>0</v>
      </c>
    </row>
    <row r="146" spans="1:15" x14ac:dyDescent="0.3">
      <c r="A146" s="120"/>
      <c r="B146" s="124"/>
      <c r="C146" s="123"/>
      <c r="D146" s="123"/>
      <c r="E146" s="208"/>
      <c r="F146" s="208"/>
      <c r="G146" s="208"/>
      <c r="H146" s="208"/>
      <c r="I146" s="208"/>
      <c r="J146" s="208"/>
      <c r="K146" s="208"/>
      <c r="L146" s="208"/>
      <c r="M146" s="208"/>
      <c r="N146" s="208"/>
      <c r="O146" s="161">
        <f t="shared" si="3"/>
        <v>0</v>
      </c>
    </row>
    <row r="147" spans="1:15" x14ac:dyDescent="0.3">
      <c r="A147" s="120"/>
      <c r="B147" s="124"/>
      <c r="C147" s="123"/>
      <c r="D147" s="123"/>
      <c r="E147" s="208"/>
      <c r="F147" s="208"/>
      <c r="G147" s="208"/>
      <c r="H147" s="208"/>
      <c r="I147" s="208"/>
      <c r="J147" s="208"/>
      <c r="K147" s="208"/>
      <c r="L147" s="208"/>
      <c r="M147" s="208"/>
      <c r="N147" s="208"/>
      <c r="O147" s="161">
        <f t="shared" si="3"/>
        <v>0</v>
      </c>
    </row>
    <row r="148" spans="1:15" x14ac:dyDescent="0.3">
      <c r="A148" s="120"/>
      <c r="B148" s="124"/>
      <c r="C148" s="123"/>
      <c r="D148" s="123"/>
      <c r="E148" s="208"/>
      <c r="F148" s="208"/>
      <c r="G148" s="208"/>
      <c r="H148" s="208"/>
      <c r="I148" s="208"/>
      <c r="J148" s="208"/>
      <c r="K148" s="208"/>
      <c r="L148" s="208"/>
      <c r="M148" s="208"/>
      <c r="N148" s="208"/>
      <c r="O148" s="161">
        <f t="shared" si="3"/>
        <v>0</v>
      </c>
    </row>
    <row r="149" spans="1:15" x14ac:dyDescent="0.3">
      <c r="A149" s="120"/>
      <c r="B149" s="124"/>
      <c r="C149" s="123"/>
      <c r="D149" s="123"/>
      <c r="E149" s="208"/>
      <c r="F149" s="208"/>
      <c r="G149" s="208"/>
      <c r="H149" s="208"/>
      <c r="I149" s="208"/>
      <c r="J149" s="208"/>
      <c r="K149" s="208"/>
      <c r="L149" s="208"/>
      <c r="M149" s="208"/>
      <c r="N149" s="208"/>
      <c r="O149" s="161">
        <f t="shared" si="3"/>
        <v>0</v>
      </c>
    </row>
    <row r="150" spans="1:15" x14ac:dyDescent="0.3">
      <c r="A150" s="120"/>
      <c r="B150" s="124"/>
      <c r="C150" s="123"/>
      <c r="D150" s="123"/>
      <c r="E150" s="208"/>
      <c r="F150" s="208"/>
      <c r="G150" s="208"/>
      <c r="H150" s="208"/>
      <c r="I150" s="208"/>
      <c r="J150" s="208"/>
      <c r="K150" s="208"/>
      <c r="L150" s="208"/>
      <c r="M150" s="208"/>
      <c r="N150" s="208"/>
      <c r="O150" s="161">
        <f t="shared" si="3"/>
        <v>0</v>
      </c>
    </row>
    <row r="151" spans="1:15" x14ac:dyDescent="0.3">
      <c r="A151" s="120"/>
      <c r="B151" s="124"/>
      <c r="C151" s="123"/>
      <c r="D151" s="123"/>
      <c r="E151" s="208"/>
      <c r="F151" s="208"/>
      <c r="G151" s="208"/>
      <c r="H151" s="208"/>
      <c r="I151" s="208"/>
      <c r="J151" s="208"/>
      <c r="K151" s="208"/>
      <c r="L151" s="208"/>
      <c r="M151" s="208"/>
      <c r="N151" s="208"/>
      <c r="O151" s="161">
        <f t="shared" si="3"/>
        <v>0</v>
      </c>
    </row>
    <row r="152" spans="1:15" x14ac:dyDescent="0.3">
      <c r="A152" s="120"/>
      <c r="B152" s="124"/>
      <c r="C152" s="123"/>
      <c r="D152" s="123"/>
      <c r="E152" s="208"/>
      <c r="F152" s="208"/>
      <c r="G152" s="208"/>
      <c r="H152" s="208"/>
      <c r="I152" s="208"/>
      <c r="J152" s="208"/>
      <c r="K152" s="208"/>
      <c r="L152" s="208"/>
      <c r="M152" s="208"/>
      <c r="N152" s="208"/>
      <c r="O152" s="161">
        <f t="shared" si="3"/>
        <v>0</v>
      </c>
    </row>
    <row r="153" spans="1:15" x14ac:dyDescent="0.3">
      <c r="A153" s="120"/>
      <c r="B153" s="124"/>
      <c r="C153" s="123"/>
      <c r="D153" s="123"/>
      <c r="E153" s="208"/>
      <c r="F153" s="208"/>
      <c r="G153" s="208"/>
      <c r="H153" s="208"/>
      <c r="I153" s="208"/>
      <c r="J153" s="208"/>
      <c r="K153" s="208"/>
      <c r="L153" s="208"/>
      <c r="M153" s="208"/>
      <c r="N153" s="208"/>
      <c r="O153" s="161">
        <f t="shared" si="3"/>
        <v>0</v>
      </c>
    </row>
    <row r="154" spans="1:15" x14ac:dyDescent="0.3">
      <c r="A154" s="120"/>
      <c r="B154" s="124"/>
      <c r="C154" s="123"/>
      <c r="D154" s="123"/>
      <c r="E154" s="208"/>
      <c r="F154" s="208"/>
      <c r="G154" s="208"/>
      <c r="H154" s="208"/>
      <c r="I154" s="208"/>
      <c r="J154" s="208"/>
      <c r="K154" s="208"/>
      <c r="L154" s="208"/>
      <c r="M154" s="208"/>
      <c r="N154" s="208"/>
      <c r="O154" s="161">
        <f t="shared" si="3"/>
        <v>0</v>
      </c>
    </row>
    <row r="155" spans="1:15" x14ac:dyDescent="0.3">
      <c r="A155" s="120"/>
      <c r="B155" s="124"/>
      <c r="C155" s="123"/>
      <c r="D155" s="123"/>
      <c r="E155" s="208"/>
      <c r="F155" s="208"/>
      <c r="G155" s="208"/>
      <c r="H155" s="208"/>
      <c r="I155" s="208"/>
      <c r="J155" s="208"/>
      <c r="K155" s="208"/>
      <c r="L155" s="208"/>
      <c r="M155" s="208"/>
      <c r="N155" s="208"/>
      <c r="O155" s="161">
        <f t="shared" si="3"/>
        <v>0</v>
      </c>
    </row>
    <row r="156" spans="1:15" x14ac:dyDescent="0.3">
      <c r="A156" s="120"/>
      <c r="B156" s="124"/>
      <c r="C156" s="123"/>
      <c r="D156" s="123"/>
      <c r="E156" s="208"/>
      <c r="F156" s="208"/>
      <c r="G156" s="208"/>
      <c r="H156" s="208"/>
      <c r="I156" s="208"/>
      <c r="J156" s="208"/>
      <c r="K156" s="208"/>
      <c r="L156" s="208"/>
      <c r="M156" s="208"/>
      <c r="N156" s="208"/>
      <c r="O156" s="161">
        <f t="shared" si="3"/>
        <v>0</v>
      </c>
    </row>
    <row r="157" spans="1:15" x14ac:dyDescent="0.3">
      <c r="O157" s="162">
        <f>SUM(O8:O156)</f>
        <v>0</v>
      </c>
    </row>
  </sheetData>
  <mergeCells count="21">
    <mergeCell ref="A8:A28"/>
    <mergeCell ref="B8:B20"/>
    <mergeCell ref="C8:C9"/>
    <mergeCell ref="C10:C13"/>
    <mergeCell ref="C14:C17"/>
    <mergeCell ref="C18:C20"/>
    <mergeCell ref="B21:B24"/>
    <mergeCell ref="C21:C22"/>
    <mergeCell ref="C23:C24"/>
    <mergeCell ref="B25:B27"/>
    <mergeCell ref="C25:C27"/>
    <mergeCell ref="A29:A41"/>
    <mergeCell ref="C29:C30"/>
    <mergeCell ref="B32:B34"/>
    <mergeCell ref="C32:C34"/>
    <mergeCell ref="B35:B36"/>
    <mergeCell ref="C35:C36"/>
    <mergeCell ref="B37:B39"/>
    <mergeCell ref="C37:C39"/>
    <mergeCell ref="B40:B41"/>
    <mergeCell ref="C40:C41"/>
  </mergeCells>
  <pageMargins left="0.7" right="0.7" top="0.75" bottom="0.75" header="0.3" footer="0.3"/>
  <pageSetup paperSize="9" orientation="portrait" verticalDpi="0" r:id="rId1"/>
  <drawing r:id="rId2"/>
  <legacyDrawing r:id="rId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00B050"/>
  </sheetPr>
  <dimension ref="A1:R157"/>
  <sheetViews>
    <sheetView zoomScaleNormal="100" workbookViewId="0"/>
  </sheetViews>
  <sheetFormatPr defaultColWidth="9.1796875" defaultRowHeight="14" x14ac:dyDescent="0.3"/>
  <cols>
    <col min="1" max="1" width="23.7265625" style="101" customWidth="1"/>
    <col min="2" max="2" width="25.54296875" style="115" customWidth="1"/>
    <col min="3" max="3" width="28.81640625" style="116" customWidth="1"/>
    <col min="4" max="4" width="53.81640625" style="116" customWidth="1"/>
    <col min="5" max="14" width="16.7265625" style="209" customWidth="1"/>
    <col min="15" max="15" width="20.453125" style="101" customWidth="1"/>
    <col min="16" max="17" width="9.1796875" style="101"/>
    <col min="18" max="18" width="16.453125" style="101" bestFit="1" customWidth="1"/>
    <col min="19" max="16384" width="9.1796875" style="101"/>
  </cols>
  <sheetData>
    <row r="1" spans="1:15" s="98" customFormat="1" ht="18" x14ac:dyDescent="0.4">
      <c r="A1" s="98" t="s">
        <v>350</v>
      </c>
    </row>
    <row r="2" spans="1:15" s="99" customFormat="1" ht="3.65" customHeight="1" x14ac:dyDescent="0.4">
      <c r="A2" s="22"/>
      <c r="B2" s="22"/>
      <c r="C2" s="22"/>
      <c r="D2" s="23"/>
      <c r="E2" s="24"/>
      <c r="F2" s="24"/>
      <c r="G2" s="24"/>
      <c r="H2" s="24"/>
      <c r="I2" s="24"/>
      <c r="J2" s="24"/>
    </row>
    <row r="3" spans="1:15" x14ac:dyDescent="0.3">
      <c r="A3" s="100"/>
      <c r="B3" s="100"/>
      <c r="C3" s="100"/>
      <c r="D3" s="100"/>
      <c r="E3" s="100"/>
      <c r="F3" s="100"/>
      <c r="G3" s="100"/>
      <c r="H3" s="100"/>
      <c r="I3" s="100"/>
      <c r="J3" s="100"/>
      <c r="K3" s="101"/>
      <c r="L3" s="101"/>
      <c r="M3" s="101"/>
      <c r="N3" s="101"/>
    </row>
    <row r="4" spans="1:15" x14ac:dyDescent="0.3">
      <c r="A4" s="7"/>
      <c r="B4" s="100"/>
      <c r="C4" s="100"/>
      <c r="D4" s="100"/>
      <c r="E4" s="101" t="s">
        <v>102</v>
      </c>
      <c r="F4" s="100"/>
      <c r="G4" s="100"/>
      <c r="H4" s="100"/>
      <c r="I4" s="100"/>
      <c r="J4" s="100"/>
      <c r="K4" s="101"/>
      <c r="L4" s="101"/>
      <c r="M4" s="101"/>
      <c r="N4" s="101"/>
    </row>
    <row r="5" spans="1:15" x14ac:dyDescent="0.3">
      <c r="A5" s="7" t="s">
        <v>174</v>
      </c>
      <c r="B5" s="100">
        <v>7</v>
      </c>
      <c r="C5" s="100"/>
      <c r="D5" s="100"/>
      <c r="E5" s="100"/>
      <c r="F5" s="100"/>
      <c r="G5" s="100"/>
      <c r="H5" s="100"/>
      <c r="I5" s="100"/>
      <c r="J5" s="100"/>
      <c r="K5" s="101"/>
      <c r="L5" s="101"/>
      <c r="M5" s="101"/>
      <c r="N5" s="101"/>
    </row>
    <row r="6" spans="1:15" ht="14.5" thickBot="1" x14ac:dyDescent="0.35">
      <c r="E6" s="101" t="s">
        <v>80</v>
      </c>
      <c r="F6" s="101"/>
      <c r="G6" s="101"/>
      <c r="H6" s="101"/>
      <c r="I6" s="101"/>
      <c r="J6" s="101"/>
      <c r="K6" s="101"/>
      <c r="L6" s="101"/>
      <c r="M6" s="101"/>
      <c r="N6" s="101"/>
    </row>
    <row r="7" spans="1:15" ht="14.5" thickTop="1" x14ac:dyDescent="0.3">
      <c r="A7" s="117" t="s">
        <v>188</v>
      </c>
      <c r="B7" s="117" t="s">
        <v>77</v>
      </c>
      <c r="C7" s="117" t="s">
        <v>78</v>
      </c>
      <c r="D7" s="117" t="s">
        <v>79</v>
      </c>
      <c r="E7" s="118">
        <f>'3.3 Muutoksen ja uudet kust.'!B5</f>
        <v>2018</v>
      </c>
      <c r="F7" s="118">
        <f>E7+1</f>
        <v>2019</v>
      </c>
      <c r="G7" s="118">
        <f t="shared" ref="G7:N7" si="0">F7+1</f>
        <v>2020</v>
      </c>
      <c r="H7" s="118">
        <f t="shared" si="0"/>
        <v>2021</v>
      </c>
      <c r="I7" s="118">
        <f t="shared" si="0"/>
        <v>2022</v>
      </c>
      <c r="J7" s="118">
        <f t="shared" si="0"/>
        <v>2023</v>
      </c>
      <c r="K7" s="118">
        <f t="shared" si="0"/>
        <v>2024</v>
      </c>
      <c r="L7" s="118">
        <f t="shared" si="0"/>
        <v>2025</v>
      </c>
      <c r="M7" s="118">
        <f t="shared" si="0"/>
        <v>2026</v>
      </c>
      <c r="N7" s="118">
        <f t="shared" si="0"/>
        <v>2027</v>
      </c>
      <c r="O7" s="118" t="s">
        <v>2</v>
      </c>
    </row>
    <row r="8" spans="1:15" ht="152.25" customHeight="1" x14ac:dyDescent="0.3">
      <c r="A8" s="263" t="s">
        <v>256</v>
      </c>
      <c r="B8" s="273" t="s">
        <v>73</v>
      </c>
      <c r="C8" s="275" t="s">
        <v>110</v>
      </c>
      <c r="D8" s="119" t="s">
        <v>113</v>
      </c>
      <c r="E8" s="208"/>
      <c r="F8" s="208"/>
      <c r="G8" s="208"/>
      <c r="H8" s="208"/>
      <c r="I8" s="208"/>
      <c r="J8" s="208"/>
      <c r="K8" s="208"/>
      <c r="L8" s="208"/>
      <c r="M8" s="208"/>
      <c r="N8" s="208"/>
      <c r="O8" s="161">
        <f>SUM(E8:N8)</f>
        <v>0</v>
      </c>
    </row>
    <row r="9" spans="1:15" ht="78.75" customHeight="1" x14ac:dyDescent="0.3">
      <c r="A9" s="264"/>
      <c r="B9" s="277"/>
      <c r="C9" s="275"/>
      <c r="D9" s="119" t="s">
        <v>114</v>
      </c>
      <c r="E9" s="208"/>
      <c r="F9" s="208"/>
      <c r="G9" s="208"/>
      <c r="H9" s="208"/>
      <c r="I9" s="208"/>
      <c r="J9" s="208"/>
      <c r="K9" s="208"/>
      <c r="L9" s="208"/>
      <c r="M9" s="208"/>
      <c r="N9" s="208"/>
      <c r="O9" s="161">
        <f t="shared" ref="O9:O72" si="1">SUM(E9:N9)</f>
        <v>0</v>
      </c>
    </row>
    <row r="10" spans="1:15" ht="117" customHeight="1" x14ac:dyDescent="0.3">
      <c r="A10" s="264"/>
      <c r="B10" s="277"/>
      <c r="C10" s="276" t="s">
        <v>111</v>
      </c>
      <c r="D10" s="121" t="s">
        <v>115</v>
      </c>
      <c r="E10" s="208"/>
      <c r="F10" s="208"/>
      <c r="G10" s="208"/>
      <c r="H10" s="208"/>
      <c r="I10" s="208"/>
      <c r="J10" s="208"/>
      <c r="K10" s="208"/>
      <c r="L10" s="208"/>
      <c r="M10" s="208"/>
      <c r="N10" s="208"/>
      <c r="O10" s="161">
        <f t="shared" si="1"/>
        <v>0</v>
      </c>
    </row>
    <row r="11" spans="1:15" ht="175.5" customHeight="1" x14ac:dyDescent="0.3">
      <c r="A11" s="264"/>
      <c r="B11" s="277"/>
      <c r="C11" s="276"/>
      <c r="D11" s="122" t="s">
        <v>116</v>
      </c>
      <c r="E11" s="208"/>
      <c r="F11" s="208"/>
      <c r="G11" s="208"/>
      <c r="H11" s="208"/>
      <c r="I11" s="208"/>
      <c r="J11" s="208"/>
      <c r="K11" s="208"/>
      <c r="L11" s="208"/>
      <c r="M11" s="208"/>
      <c r="N11" s="208"/>
      <c r="O11" s="161">
        <f t="shared" si="1"/>
        <v>0</v>
      </c>
    </row>
    <row r="12" spans="1:15" ht="87.75" customHeight="1" x14ac:dyDescent="0.3">
      <c r="A12" s="264"/>
      <c r="B12" s="277"/>
      <c r="C12" s="276"/>
      <c r="D12" s="122" t="s">
        <v>152</v>
      </c>
      <c r="E12" s="208"/>
      <c r="F12" s="208"/>
      <c r="G12" s="208"/>
      <c r="H12" s="208"/>
      <c r="I12" s="208"/>
      <c r="J12" s="208"/>
      <c r="K12" s="208"/>
      <c r="L12" s="208"/>
      <c r="M12" s="208"/>
      <c r="N12" s="208"/>
      <c r="O12" s="161">
        <f t="shared" si="1"/>
        <v>0</v>
      </c>
    </row>
    <row r="13" spans="1:15" ht="53.25" customHeight="1" x14ac:dyDescent="0.3">
      <c r="A13" s="264"/>
      <c r="B13" s="277"/>
      <c r="C13" s="276"/>
      <c r="D13" s="121" t="s">
        <v>189</v>
      </c>
      <c r="E13" s="208"/>
      <c r="F13" s="208"/>
      <c r="G13" s="208"/>
      <c r="H13" s="208"/>
      <c r="I13" s="208"/>
      <c r="J13" s="208"/>
      <c r="K13" s="208"/>
      <c r="L13" s="208"/>
      <c r="M13" s="208"/>
      <c r="N13" s="208"/>
      <c r="O13" s="161">
        <f t="shared" si="1"/>
        <v>0</v>
      </c>
    </row>
    <row r="14" spans="1:15" ht="80.5" x14ac:dyDescent="0.3">
      <c r="A14" s="264"/>
      <c r="B14" s="277"/>
      <c r="C14" s="278" t="s">
        <v>58</v>
      </c>
      <c r="D14" s="119" t="s">
        <v>117</v>
      </c>
      <c r="E14" s="208"/>
      <c r="F14" s="208"/>
      <c r="G14" s="208"/>
      <c r="H14" s="208"/>
      <c r="I14" s="208"/>
      <c r="J14" s="208"/>
      <c r="K14" s="208"/>
      <c r="L14" s="208"/>
      <c r="M14" s="208"/>
      <c r="N14" s="208"/>
      <c r="O14" s="161">
        <f t="shared" si="1"/>
        <v>0</v>
      </c>
    </row>
    <row r="15" spans="1:15" ht="63.75" customHeight="1" x14ac:dyDescent="0.3">
      <c r="A15" s="264"/>
      <c r="B15" s="277"/>
      <c r="C15" s="275"/>
      <c r="D15" s="119" t="s">
        <v>193</v>
      </c>
      <c r="E15" s="208"/>
      <c r="F15" s="208"/>
      <c r="G15" s="208"/>
      <c r="H15" s="208"/>
      <c r="I15" s="208"/>
      <c r="J15" s="208"/>
      <c r="K15" s="208"/>
      <c r="L15" s="208"/>
      <c r="M15" s="208"/>
      <c r="N15" s="208"/>
      <c r="O15" s="161">
        <f t="shared" si="1"/>
        <v>0</v>
      </c>
    </row>
    <row r="16" spans="1:15" ht="137.25" customHeight="1" x14ac:dyDescent="0.3">
      <c r="A16" s="264"/>
      <c r="B16" s="277"/>
      <c r="C16" s="275"/>
      <c r="D16" s="119" t="s">
        <v>192</v>
      </c>
      <c r="E16" s="208"/>
      <c r="F16" s="208"/>
      <c r="G16" s="208"/>
      <c r="H16" s="208"/>
      <c r="I16" s="208"/>
      <c r="J16" s="208"/>
      <c r="K16" s="208"/>
      <c r="L16" s="208"/>
      <c r="M16" s="208"/>
      <c r="N16" s="208"/>
      <c r="O16" s="161">
        <f t="shared" si="1"/>
        <v>0</v>
      </c>
    </row>
    <row r="17" spans="1:15" ht="105.75" customHeight="1" x14ac:dyDescent="0.3">
      <c r="A17" s="264"/>
      <c r="B17" s="277"/>
      <c r="C17" s="275"/>
      <c r="D17" s="119" t="s">
        <v>194</v>
      </c>
      <c r="E17" s="208"/>
      <c r="F17" s="208"/>
      <c r="G17" s="208"/>
      <c r="H17" s="208"/>
      <c r="I17" s="208"/>
      <c r="J17" s="208"/>
      <c r="K17" s="208"/>
      <c r="L17" s="208"/>
      <c r="M17" s="208"/>
      <c r="N17" s="208"/>
      <c r="O17" s="161">
        <f t="shared" si="1"/>
        <v>0</v>
      </c>
    </row>
    <row r="18" spans="1:15" ht="43.5" customHeight="1" x14ac:dyDescent="0.3">
      <c r="A18" s="264"/>
      <c r="B18" s="277"/>
      <c r="C18" s="279" t="s">
        <v>258</v>
      </c>
      <c r="D18" s="121" t="s">
        <v>118</v>
      </c>
      <c r="E18" s="208"/>
      <c r="F18" s="208"/>
      <c r="G18" s="208"/>
      <c r="H18" s="208"/>
      <c r="I18" s="208"/>
      <c r="J18" s="208"/>
      <c r="K18" s="208"/>
      <c r="L18" s="208"/>
      <c r="M18" s="208"/>
      <c r="N18" s="208"/>
      <c r="O18" s="161">
        <f t="shared" si="1"/>
        <v>0</v>
      </c>
    </row>
    <row r="19" spans="1:15" ht="80.25" customHeight="1" x14ac:dyDescent="0.3">
      <c r="A19" s="264"/>
      <c r="B19" s="277"/>
      <c r="C19" s="276"/>
      <c r="D19" s="121" t="s">
        <v>119</v>
      </c>
      <c r="E19" s="208"/>
      <c r="F19" s="208"/>
      <c r="G19" s="208"/>
      <c r="H19" s="208"/>
      <c r="I19" s="208"/>
      <c r="J19" s="208"/>
      <c r="K19" s="208"/>
      <c r="L19" s="208"/>
      <c r="M19" s="208"/>
      <c r="N19" s="208"/>
      <c r="O19" s="161">
        <f t="shared" si="1"/>
        <v>0</v>
      </c>
    </row>
    <row r="20" spans="1:15" ht="68.25" customHeight="1" x14ac:dyDescent="0.3">
      <c r="A20" s="264"/>
      <c r="B20" s="277"/>
      <c r="C20" s="276"/>
      <c r="D20" s="121" t="s">
        <v>120</v>
      </c>
      <c r="E20" s="208"/>
      <c r="F20" s="208"/>
      <c r="G20" s="208"/>
      <c r="H20" s="208"/>
      <c r="I20" s="208"/>
      <c r="J20" s="208"/>
      <c r="K20" s="208"/>
      <c r="L20" s="208"/>
      <c r="M20" s="208"/>
      <c r="N20" s="208"/>
      <c r="O20" s="161">
        <f t="shared" si="1"/>
        <v>0</v>
      </c>
    </row>
    <row r="21" spans="1:15" ht="56.25" customHeight="1" x14ac:dyDescent="0.3">
      <c r="A21" s="264"/>
      <c r="B21" s="273" t="s">
        <v>112</v>
      </c>
      <c r="C21" s="281" t="s">
        <v>278</v>
      </c>
      <c r="D21" s="159" t="s">
        <v>190</v>
      </c>
      <c r="E21" s="208"/>
      <c r="F21" s="208"/>
      <c r="G21" s="208"/>
      <c r="H21" s="208"/>
      <c r="I21" s="208"/>
      <c r="J21" s="208"/>
      <c r="K21" s="208"/>
      <c r="L21" s="208"/>
      <c r="M21" s="208"/>
      <c r="N21" s="208"/>
      <c r="O21" s="161">
        <f t="shared" si="1"/>
        <v>0</v>
      </c>
    </row>
    <row r="22" spans="1:15" ht="26.25" customHeight="1" x14ac:dyDescent="0.3">
      <c r="A22" s="264"/>
      <c r="B22" s="277"/>
      <c r="C22" s="282"/>
      <c r="D22" s="159" t="s">
        <v>154</v>
      </c>
      <c r="E22" s="208"/>
      <c r="F22" s="208"/>
      <c r="G22" s="208"/>
      <c r="H22" s="208"/>
      <c r="I22" s="208"/>
      <c r="J22" s="208"/>
      <c r="K22" s="208"/>
      <c r="L22" s="208"/>
      <c r="M22" s="208"/>
      <c r="N22" s="208"/>
      <c r="O22" s="161">
        <f t="shared" si="1"/>
        <v>0</v>
      </c>
    </row>
    <row r="23" spans="1:15" ht="45" customHeight="1" x14ac:dyDescent="0.3">
      <c r="A23" s="264"/>
      <c r="B23" s="277"/>
      <c r="C23" s="281" t="s">
        <v>279</v>
      </c>
      <c r="D23" s="159" t="s">
        <v>155</v>
      </c>
      <c r="E23" s="208"/>
      <c r="F23" s="208"/>
      <c r="G23" s="208"/>
      <c r="H23" s="208"/>
      <c r="I23" s="208"/>
      <c r="J23" s="208"/>
      <c r="K23" s="208"/>
      <c r="L23" s="208"/>
      <c r="M23" s="208"/>
      <c r="N23" s="208"/>
      <c r="O23" s="161">
        <f t="shared" si="1"/>
        <v>0</v>
      </c>
    </row>
    <row r="24" spans="1:15" ht="26.25" customHeight="1" x14ac:dyDescent="0.3">
      <c r="A24" s="264"/>
      <c r="B24" s="277"/>
      <c r="C24" s="282"/>
      <c r="D24" s="155" t="s">
        <v>257</v>
      </c>
      <c r="E24" s="208"/>
      <c r="F24" s="208"/>
      <c r="G24" s="208"/>
      <c r="H24" s="208"/>
      <c r="I24" s="208"/>
      <c r="J24" s="208"/>
      <c r="K24" s="208"/>
      <c r="L24" s="208"/>
      <c r="M24" s="208"/>
      <c r="N24" s="208"/>
      <c r="O24" s="161">
        <f t="shared" si="1"/>
        <v>0</v>
      </c>
    </row>
    <row r="25" spans="1:15" ht="54" customHeight="1" x14ac:dyDescent="0.3">
      <c r="A25" s="264"/>
      <c r="B25" s="273" t="s">
        <v>72</v>
      </c>
      <c r="C25" s="266" t="s">
        <v>105</v>
      </c>
      <c r="D25" s="156" t="s">
        <v>251</v>
      </c>
      <c r="E25" s="208"/>
      <c r="F25" s="208"/>
      <c r="G25" s="208"/>
      <c r="H25" s="208"/>
      <c r="I25" s="208"/>
      <c r="J25" s="208"/>
      <c r="K25" s="208"/>
      <c r="L25" s="208"/>
      <c r="M25" s="208"/>
      <c r="N25" s="208"/>
      <c r="O25" s="161">
        <f t="shared" si="1"/>
        <v>0</v>
      </c>
    </row>
    <row r="26" spans="1:15" ht="49.5" customHeight="1" x14ac:dyDescent="0.3">
      <c r="A26" s="264"/>
      <c r="B26" s="277"/>
      <c r="C26" s="280"/>
      <c r="D26" s="156" t="s">
        <v>280</v>
      </c>
      <c r="E26" s="208"/>
      <c r="F26" s="208"/>
      <c r="G26" s="208"/>
      <c r="H26" s="208"/>
      <c r="I26" s="208"/>
      <c r="J26" s="208"/>
      <c r="K26" s="208"/>
      <c r="L26" s="208"/>
      <c r="M26" s="208"/>
      <c r="N26" s="208"/>
      <c r="O26" s="161">
        <f t="shared" si="1"/>
        <v>0</v>
      </c>
    </row>
    <row r="27" spans="1:15" ht="26.25" customHeight="1" x14ac:dyDescent="0.3">
      <c r="A27" s="264"/>
      <c r="B27" s="277"/>
      <c r="C27" s="280"/>
      <c r="D27" s="157" t="s">
        <v>276</v>
      </c>
      <c r="E27" s="208"/>
      <c r="F27" s="208"/>
      <c r="G27" s="208"/>
      <c r="H27" s="208"/>
      <c r="I27" s="208"/>
      <c r="J27" s="208"/>
      <c r="K27" s="208"/>
      <c r="L27" s="208"/>
      <c r="M27" s="208"/>
      <c r="N27" s="208"/>
      <c r="O27" s="161">
        <f t="shared" si="1"/>
        <v>0</v>
      </c>
    </row>
    <row r="28" spans="1:15" ht="27.75" customHeight="1" x14ac:dyDescent="0.3">
      <c r="A28" s="264"/>
      <c r="B28" s="203" t="s">
        <v>104</v>
      </c>
      <c r="C28" s="181" t="s">
        <v>104</v>
      </c>
      <c r="D28" s="178" t="s">
        <v>277</v>
      </c>
      <c r="E28" s="208"/>
      <c r="F28" s="208"/>
      <c r="G28" s="208"/>
      <c r="H28" s="208"/>
      <c r="I28" s="208"/>
      <c r="J28" s="208"/>
      <c r="K28" s="208"/>
      <c r="L28" s="208"/>
      <c r="M28" s="208"/>
      <c r="N28" s="208"/>
      <c r="O28" s="161">
        <f t="shared" si="1"/>
        <v>0</v>
      </c>
    </row>
    <row r="29" spans="1:15" ht="53.25" customHeight="1" x14ac:dyDescent="0.3">
      <c r="A29" s="263" t="s">
        <v>107</v>
      </c>
      <c r="B29" s="221" t="s">
        <v>71</v>
      </c>
      <c r="C29" s="271" t="s">
        <v>148</v>
      </c>
      <c r="D29" s="177" t="s">
        <v>250</v>
      </c>
      <c r="E29" s="208"/>
      <c r="F29" s="208"/>
      <c r="G29" s="208"/>
      <c r="H29" s="208"/>
      <c r="I29" s="208"/>
      <c r="J29" s="208"/>
      <c r="K29" s="208"/>
      <c r="L29" s="208"/>
      <c r="M29" s="208"/>
      <c r="N29" s="208"/>
      <c r="O29" s="161">
        <f t="shared" si="1"/>
        <v>0</v>
      </c>
    </row>
    <row r="30" spans="1:15" ht="57.75" customHeight="1" x14ac:dyDescent="0.3">
      <c r="A30" s="264"/>
      <c r="B30" s="221" t="s">
        <v>71</v>
      </c>
      <c r="C30" s="272"/>
      <c r="D30" s="177" t="s">
        <v>249</v>
      </c>
      <c r="E30" s="208"/>
      <c r="F30" s="208"/>
      <c r="G30" s="208"/>
      <c r="H30" s="208"/>
      <c r="I30" s="208"/>
      <c r="J30" s="208"/>
      <c r="K30" s="208"/>
      <c r="L30" s="208"/>
      <c r="M30" s="208"/>
      <c r="N30" s="208"/>
      <c r="O30" s="161">
        <f t="shared" si="1"/>
        <v>0</v>
      </c>
    </row>
    <row r="31" spans="1:15" ht="52.5" customHeight="1" x14ac:dyDescent="0.3">
      <c r="A31" s="264"/>
      <c r="B31" s="221" t="s">
        <v>71</v>
      </c>
      <c r="C31" s="220" t="s">
        <v>149</v>
      </c>
      <c r="D31" s="156" t="s">
        <v>255</v>
      </c>
      <c r="E31" s="208"/>
      <c r="F31" s="208"/>
      <c r="G31" s="208"/>
      <c r="H31" s="208"/>
      <c r="I31" s="208"/>
      <c r="J31" s="208"/>
      <c r="K31" s="208"/>
      <c r="L31" s="208"/>
      <c r="M31" s="208"/>
      <c r="N31" s="208"/>
      <c r="O31" s="161">
        <f t="shared" si="1"/>
        <v>0</v>
      </c>
    </row>
    <row r="32" spans="1:15" x14ac:dyDescent="0.3">
      <c r="A32" s="264"/>
      <c r="B32" s="260" t="s">
        <v>74</v>
      </c>
      <c r="C32" s="286" t="s">
        <v>74</v>
      </c>
      <c r="D32" s="158" t="s">
        <v>252</v>
      </c>
      <c r="E32" s="208"/>
      <c r="F32" s="208"/>
      <c r="G32" s="208"/>
      <c r="H32" s="208"/>
      <c r="I32" s="208"/>
      <c r="J32" s="208"/>
      <c r="K32" s="208"/>
      <c r="L32" s="208"/>
      <c r="M32" s="208"/>
      <c r="N32" s="208"/>
      <c r="O32" s="161">
        <f t="shared" si="1"/>
        <v>0</v>
      </c>
    </row>
    <row r="33" spans="1:18" x14ac:dyDescent="0.3">
      <c r="A33" s="264"/>
      <c r="B33" s="261"/>
      <c r="C33" s="287"/>
      <c r="D33" s="158" t="s">
        <v>253</v>
      </c>
      <c r="E33" s="208"/>
      <c r="F33" s="208"/>
      <c r="G33" s="208"/>
      <c r="H33" s="208"/>
      <c r="I33" s="208"/>
      <c r="J33" s="208"/>
      <c r="K33" s="208"/>
      <c r="L33" s="208"/>
      <c r="M33" s="208"/>
      <c r="N33" s="208"/>
      <c r="O33" s="161">
        <f t="shared" si="1"/>
        <v>0</v>
      </c>
    </row>
    <row r="34" spans="1:18" x14ac:dyDescent="0.3">
      <c r="A34" s="264"/>
      <c r="B34" s="262"/>
      <c r="C34" s="288"/>
      <c r="D34" s="158" t="s">
        <v>254</v>
      </c>
      <c r="E34" s="208"/>
      <c r="F34" s="208"/>
      <c r="G34" s="208"/>
      <c r="H34" s="208"/>
      <c r="I34" s="208"/>
      <c r="J34" s="208"/>
      <c r="K34" s="208"/>
      <c r="L34" s="208"/>
      <c r="M34" s="208"/>
      <c r="N34" s="208"/>
      <c r="O34" s="161">
        <f t="shared" si="1"/>
        <v>0</v>
      </c>
    </row>
    <row r="35" spans="1:18" x14ac:dyDescent="0.3">
      <c r="A35" s="264"/>
      <c r="B35" s="260" t="s">
        <v>56</v>
      </c>
      <c r="C35" s="271" t="s">
        <v>56</v>
      </c>
      <c r="D35" s="157" t="s">
        <v>150</v>
      </c>
      <c r="E35" s="208"/>
      <c r="F35" s="208"/>
      <c r="G35" s="208"/>
      <c r="H35" s="208"/>
      <c r="I35" s="208"/>
      <c r="J35" s="208"/>
      <c r="K35" s="208"/>
      <c r="L35" s="208"/>
      <c r="M35" s="208"/>
      <c r="N35" s="208"/>
      <c r="O35" s="161">
        <f t="shared" si="1"/>
        <v>0</v>
      </c>
    </row>
    <row r="36" spans="1:18" x14ac:dyDescent="0.3">
      <c r="A36" s="264"/>
      <c r="B36" s="262"/>
      <c r="C36" s="272"/>
      <c r="D36" s="157" t="s">
        <v>151</v>
      </c>
      <c r="E36" s="208"/>
      <c r="F36" s="208"/>
      <c r="G36" s="208"/>
      <c r="H36" s="208"/>
      <c r="I36" s="208"/>
      <c r="J36" s="208"/>
      <c r="K36" s="208"/>
      <c r="L36" s="208"/>
      <c r="M36" s="208"/>
      <c r="N36" s="208"/>
      <c r="O36" s="161">
        <f t="shared" si="1"/>
        <v>0</v>
      </c>
    </row>
    <row r="37" spans="1:18" x14ac:dyDescent="0.3">
      <c r="A37" s="264"/>
      <c r="B37" s="260" t="s">
        <v>70</v>
      </c>
      <c r="C37" s="286" t="s">
        <v>70</v>
      </c>
      <c r="D37" s="158" t="s">
        <v>259</v>
      </c>
      <c r="E37" s="208"/>
      <c r="F37" s="208"/>
      <c r="G37" s="208"/>
      <c r="H37" s="208"/>
      <c r="I37" s="208"/>
      <c r="J37" s="208"/>
      <c r="K37" s="208"/>
      <c r="L37" s="208"/>
      <c r="M37" s="208"/>
      <c r="N37" s="208"/>
      <c r="O37" s="161">
        <f t="shared" si="1"/>
        <v>0</v>
      </c>
    </row>
    <row r="38" spans="1:18" ht="27.75" customHeight="1" x14ac:dyDescent="0.3">
      <c r="A38" s="264"/>
      <c r="B38" s="261"/>
      <c r="C38" s="287"/>
      <c r="D38" s="178" t="s">
        <v>260</v>
      </c>
      <c r="E38" s="208"/>
      <c r="F38" s="208"/>
      <c r="G38" s="208"/>
      <c r="H38" s="208"/>
      <c r="I38" s="208"/>
      <c r="J38" s="208"/>
      <c r="K38" s="208"/>
      <c r="L38" s="208"/>
      <c r="M38" s="208"/>
      <c r="N38" s="208"/>
      <c r="O38" s="161">
        <f t="shared" si="1"/>
        <v>0</v>
      </c>
    </row>
    <row r="39" spans="1:18" x14ac:dyDescent="0.3">
      <c r="A39" s="264"/>
      <c r="B39" s="262"/>
      <c r="C39" s="287"/>
      <c r="D39" s="158" t="s">
        <v>281</v>
      </c>
      <c r="E39" s="208"/>
      <c r="F39" s="208"/>
      <c r="G39" s="208"/>
      <c r="H39" s="208"/>
      <c r="I39" s="208"/>
      <c r="J39" s="208"/>
      <c r="K39" s="208"/>
      <c r="L39" s="208"/>
      <c r="M39" s="208"/>
      <c r="N39" s="208"/>
      <c r="O39" s="161">
        <f t="shared" si="1"/>
        <v>0</v>
      </c>
    </row>
    <row r="40" spans="1:18" ht="25.5" customHeight="1" x14ac:dyDescent="0.3">
      <c r="A40" s="264"/>
      <c r="B40" s="260" t="s">
        <v>121</v>
      </c>
      <c r="C40" s="271" t="s">
        <v>121</v>
      </c>
      <c r="D40" s="177" t="s">
        <v>263</v>
      </c>
      <c r="E40" s="208"/>
      <c r="F40" s="208"/>
      <c r="G40" s="208"/>
      <c r="H40" s="208"/>
      <c r="I40" s="208"/>
      <c r="J40" s="208"/>
      <c r="K40" s="208"/>
      <c r="L40" s="208"/>
      <c r="M40" s="208"/>
      <c r="N40" s="208"/>
      <c r="O40" s="161">
        <f t="shared" si="1"/>
        <v>0</v>
      </c>
    </row>
    <row r="41" spans="1:18" ht="34.5" x14ac:dyDescent="0.3">
      <c r="A41" s="265"/>
      <c r="B41" s="262"/>
      <c r="C41" s="272"/>
      <c r="D41" s="177" t="s">
        <v>282</v>
      </c>
      <c r="E41" s="208"/>
      <c r="F41" s="208"/>
      <c r="G41" s="208"/>
      <c r="H41" s="208"/>
      <c r="I41" s="208"/>
      <c r="J41" s="208"/>
      <c r="K41" s="208"/>
      <c r="L41" s="208"/>
      <c r="M41" s="208"/>
      <c r="N41" s="208"/>
      <c r="O41" s="161">
        <f t="shared" si="1"/>
        <v>0</v>
      </c>
      <c r="R41" s="162">
        <f>O157</f>
        <v>0</v>
      </c>
    </row>
    <row r="42" spans="1:18" x14ac:dyDescent="0.3">
      <c r="A42" s="120"/>
      <c r="B42" s="124"/>
      <c r="C42" s="123"/>
      <c r="D42" s="123"/>
      <c r="E42" s="208"/>
      <c r="F42" s="208"/>
      <c r="G42" s="208"/>
      <c r="H42" s="208"/>
      <c r="I42" s="208"/>
      <c r="J42" s="208"/>
      <c r="K42" s="208"/>
      <c r="L42" s="208"/>
      <c r="M42" s="208"/>
      <c r="N42" s="208"/>
      <c r="O42" s="161">
        <f t="shared" si="1"/>
        <v>0</v>
      </c>
    </row>
    <row r="43" spans="1:18" x14ac:dyDescent="0.3">
      <c r="A43" s="120"/>
      <c r="B43" s="124"/>
      <c r="C43" s="123"/>
      <c r="D43" s="123"/>
      <c r="E43" s="208"/>
      <c r="F43" s="208"/>
      <c r="G43" s="208"/>
      <c r="H43" s="208"/>
      <c r="I43" s="208"/>
      <c r="J43" s="208"/>
      <c r="K43" s="208"/>
      <c r="L43" s="208"/>
      <c r="M43" s="208"/>
      <c r="N43" s="208"/>
      <c r="O43" s="161">
        <f t="shared" si="1"/>
        <v>0</v>
      </c>
    </row>
    <row r="44" spans="1:18" x14ac:dyDescent="0.3">
      <c r="A44" s="120"/>
      <c r="B44" s="124"/>
      <c r="C44" s="123"/>
      <c r="D44" s="123"/>
      <c r="E44" s="208"/>
      <c r="F44" s="208"/>
      <c r="G44" s="208"/>
      <c r="H44" s="208"/>
      <c r="I44" s="208"/>
      <c r="J44" s="208"/>
      <c r="K44" s="208"/>
      <c r="L44" s="208"/>
      <c r="M44" s="208"/>
      <c r="N44" s="208"/>
      <c r="O44" s="161">
        <f t="shared" si="1"/>
        <v>0</v>
      </c>
    </row>
    <row r="45" spans="1:18" x14ac:dyDescent="0.3">
      <c r="A45" s="120"/>
      <c r="B45" s="124"/>
      <c r="C45" s="123"/>
      <c r="D45" s="123"/>
      <c r="E45" s="208"/>
      <c r="F45" s="208"/>
      <c r="G45" s="208"/>
      <c r="H45" s="208"/>
      <c r="I45" s="208"/>
      <c r="J45" s="208"/>
      <c r="K45" s="208"/>
      <c r="L45" s="208"/>
      <c r="M45" s="208"/>
      <c r="N45" s="208"/>
      <c r="O45" s="161">
        <f t="shared" si="1"/>
        <v>0</v>
      </c>
    </row>
    <row r="46" spans="1:18" x14ac:dyDescent="0.3">
      <c r="A46" s="120"/>
      <c r="B46" s="124"/>
      <c r="C46" s="123"/>
      <c r="D46" s="123"/>
      <c r="E46" s="208"/>
      <c r="F46" s="208"/>
      <c r="G46" s="208"/>
      <c r="H46" s="208"/>
      <c r="I46" s="208"/>
      <c r="J46" s="208"/>
      <c r="K46" s="208"/>
      <c r="L46" s="208"/>
      <c r="M46" s="208"/>
      <c r="N46" s="208"/>
      <c r="O46" s="161">
        <f t="shared" si="1"/>
        <v>0</v>
      </c>
    </row>
    <row r="47" spans="1:18" x14ac:dyDescent="0.3">
      <c r="A47" s="120"/>
      <c r="B47" s="124"/>
      <c r="C47" s="123"/>
      <c r="D47" s="123"/>
      <c r="E47" s="208"/>
      <c r="F47" s="208"/>
      <c r="G47" s="208"/>
      <c r="H47" s="208"/>
      <c r="I47" s="208"/>
      <c r="J47" s="208"/>
      <c r="K47" s="208"/>
      <c r="L47" s="208"/>
      <c r="M47" s="208"/>
      <c r="N47" s="208"/>
      <c r="O47" s="161">
        <f t="shared" si="1"/>
        <v>0</v>
      </c>
    </row>
    <row r="48" spans="1:18" x14ac:dyDescent="0.3">
      <c r="A48" s="120"/>
      <c r="B48" s="124"/>
      <c r="C48" s="123"/>
      <c r="D48" s="123"/>
      <c r="E48" s="208"/>
      <c r="F48" s="208"/>
      <c r="G48" s="208"/>
      <c r="H48" s="208"/>
      <c r="I48" s="208"/>
      <c r="J48" s="208"/>
      <c r="K48" s="208"/>
      <c r="L48" s="208"/>
      <c r="M48" s="208"/>
      <c r="N48" s="208"/>
      <c r="O48" s="161">
        <f t="shared" si="1"/>
        <v>0</v>
      </c>
    </row>
    <row r="49" spans="1:15" x14ac:dyDescent="0.3">
      <c r="A49" s="120"/>
      <c r="B49" s="124"/>
      <c r="C49" s="123"/>
      <c r="D49" s="123"/>
      <c r="E49" s="208"/>
      <c r="F49" s="208"/>
      <c r="G49" s="208"/>
      <c r="H49" s="208"/>
      <c r="I49" s="208"/>
      <c r="J49" s="208"/>
      <c r="K49" s="208"/>
      <c r="L49" s="208"/>
      <c r="M49" s="208"/>
      <c r="N49" s="208"/>
      <c r="O49" s="161">
        <f t="shared" si="1"/>
        <v>0</v>
      </c>
    </row>
    <row r="50" spans="1:15" x14ac:dyDescent="0.3">
      <c r="A50" s="120"/>
      <c r="B50" s="124"/>
      <c r="C50" s="123"/>
      <c r="D50" s="123"/>
      <c r="E50" s="208"/>
      <c r="F50" s="208"/>
      <c r="G50" s="208"/>
      <c r="H50" s="208"/>
      <c r="I50" s="208"/>
      <c r="J50" s="208"/>
      <c r="K50" s="208"/>
      <c r="L50" s="208"/>
      <c r="M50" s="208"/>
      <c r="N50" s="208"/>
      <c r="O50" s="161">
        <f t="shared" si="1"/>
        <v>0</v>
      </c>
    </row>
    <row r="51" spans="1:15" x14ac:dyDescent="0.3">
      <c r="A51" s="120"/>
      <c r="B51" s="124"/>
      <c r="C51" s="123"/>
      <c r="D51" s="123"/>
      <c r="E51" s="208"/>
      <c r="F51" s="208"/>
      <c r="G51" s="208"/>
      <c r="H51" s="208"/>
      <c r="I51" s="208"/>
      <c r="J51" s="208"/>
      <c r="K51" s="208"/>
      <c r="L51" s="208"/>
      <c r="M51" s="208"/>
      <c r="N51" s="208"/>
      <c r="O51" s="161">
        <f t="shared" si="1"/>
        <v>0</v>
      </c>
    </row>
    <row r="52" spans="1:15" x14ac:dyDescent="0.3">
      <c r="A52" s="120"/>
      <c r="B52" s="124"/>
      <c r="C52" s="123"/>
      <c r="D52" s="123"/>
      <c r="E52" s="208"/>
      <c r="F52" s="208"/>
      <c r="G52" s="208"/>
      <c r="H52" s="208"/>
      <c r="I52" s="208"/>
      <c r="J52" s="208"/>
      <c r="K52" s="208"/>
      <c r="L52" s="208"/>
      <c r="M52" s="208"/>
      <c r="N52" s="208"/>
      <c r="O52" s="161">
        <f t="shared" si="1"/>
        <v>0</v>
      </c>
    </row>
    <row r="53" spans="1:15" x14ac:dyDescent="0.3">
      <c r="A53" s="120"/>
      <c r="B53" s="124"/>
      <c r="C53" s="123"/>
      <c r="D53" s="123"/>
      <c r="E53" s="208"/>
      <c r="F53" s="208"/>
      <c r="G53" s="208"/>
      <c r="H53" s="208"/>
      <c r="I53" s="208"/>
      <c r="J53" s="208"/>
      <c r="K53" s="208"/>
      <c r="L53" s="208"/>
      <c r="M53" s="208"/>
      <c r="N53" s="208"/>
      <c r="O53" s="161">
        <f t="shared" si="1"/>
        <v>0</v>
      </c>
    </row>
    <row r="54" spans="1:15" x14ac:dyDescent="0.3">
      <c r="A54" s="120"/>
      <c r="B54" s="124"/>
      <c r="C54" s="123"/>
      <c r="D54" s="123"/>
      <c r="E54" s="208"/>
      <c r="F54" s="208"/>
      <c r="G54" s="208"/>
      <c r="H54" s="208"/>
      <c r="I54" s="208"/>
      <c r="J54" s="208"/>
      <c r="K54" s="208"/>
      <c r="L54" s="208"/>
      <c r="M54" s="208"/>
      <c r="N54" s="208"/>
      <c r="O54" s="161">
        <f t="shared" si="1"/>
        <v>0</v>
      </c>
    </row>
    <row r="55" spans="1:15" x14ac:dyDescent="0.3">
      <c r="A55" s="120"/>
      <c r="B55" s="124"/>
      <c r="C55" s="123"/>
      <c r="D55" s="123"/>
      <c r="E55" s="208"/>
      <c r="F55" s="208"/>
      <c r="G55" s="208"/>
      <c r="H55" s="208"/>
      <c r="I55" s="208"/>
      <c r="J55" s="208"/>
      <c r="K55" s="208"/>
      <c r="L55" s="208"/>
      <c r="M55" s="208"/>
      <c r="N55" s="208"/>
      <c r="O55" s="161">
        <f t="shared" si="1"/>
        <v>0</v>
      </c>
    </row>
    <row r="56" spans="1:15" x14ac:dyDescent="0.3">
      <c r="A56" s="120"/>
      <c r="B56" s="124"/>
      <c r="C56" s="123"/>
      <c r="D56" s="123"/>
      <c r="E56" s="208"/>
      <c r="F56" s="208"/>
      <c r="G56" s="208"/>
      <c r="H56" s="208"/>
      <c r="I56" s="208"/>
      <c r="J56" s="208"/>
      <c r="K56" s="208"/>
      <c r="L56" s="208"/>
      <c r="M56" s="208"/>
      <c r="N56" s="208"/>
      <c r="O56" s="161">
        <f t="shared" si="1"/>
        <v>0</v>
      </c>
    </row>
    <row r="57" spans="1:15" x14ac:dyDescent="0.3">
      <c r="A57" s="120"/>
      <c r="B57" s="124"/>
      <c r="C57" s="123"/>
      <c r="D57" s="123"/>
      <c r="E57" s="208"/>
      <c r="F57" s="208"/>
      <c r="G57" s="208"/>
      <c r="H57" s="208"/>
      <c r="I57" s="208"/>
      <c r="J57" s="208"/>
      <c r="K57" s="208"/>
      <c r="L57" s="208"/>
      <c r="M57" s="208"/>
      <c r="N57" s="208"/>
      <c r="O57" s="161">
        <f t="shared" si="1"/>
        <v>0</v>
      </c>
    </row>
    <row r="58" spans="1:15" x14ac:dyDescent="0.3">
      <c r="A58" s="120"/>
      <c r="B58" s="124"/>
      <c r="C58" s="123"/>
      <c r="D58" s="123"/>
      <c r="E58" s="208"/>
      <c r="F58" s="208"/>
      <c r="G58" s="208"/>
      <c r="H58" s="208"/>
      <c r="I58" s="208"/>
      <c r="J58" s="208"/>
      <c r="K58" s="208"/>
      <c r="L58" s="208"/>
      <c r="M58" s="208"/>
      <c r="N58" s="208"/>
      <c r="O58" s="161">
        <f t="shared" si="1"/>
        <v>0</v>
      </c>
    </row>
    <row r="59" spans="1:15" x14ac:dyDescent="0.3">
      <c r="A59" s="120"/>
      <c r="B59" s="124"/>
      <c r="C59" s="123"/>
      <c r="D59" s="123"/>
      <c r="E59" s="208"/>
      <c r="F59" s="208"/>
      <c r="G59" s="208"/>
      <c r="H59" s="208"/>
      <c r="I59" s="208"/>
      <c r="J59" s="208"/>
      <c r="K59" s="208"/>
      <c r="L59" s="208"/>
      <c r="M59" s="208"/>
      <c r="N59" s="208"/>
      <c r="O59" s="161">
        <f t="shared" si="1"/>
        <v>0</v>
      </c>
    </row>
    <row r="60" spans="1:15" x14ac:dyDescent="0.3">
      <c r="A60" s="120"/>
      <c r="B60" s="124"/>
      <c r="C60" s="123"/>
      <c r="D60" s="123"/>
      <c r="E60" s="208"/>
      <c r="F60" s="208"/>
      <c r="G60" s="208"/>
      <c r="H60" s="208"/>
      <c r="I60" s="208"/>
      <c r="J60" s="208"/>
      <c r="K60" s="208"/>
      <c r="L60" s="208"/>
      <c r="M60" s="208"/>
      <c r="N60" s="208"/>
      <c r="O60" s="161">
        <f t="shared" si="1"/>
        <v>0</v>
      </c>
    </row>
    <row r="61" spans="1:15" x14ac:dyDescent="0.3">
      <c r="A61" s="120"/>
      <c r="B61" s="124"/>
      <c r="C61" s="123"/>
      <c r="D61" s="123"/>
      <c r="E61" s="208"/>
      <c r="F61" s="208"/>
      <c r="G61" s="208"/>
      <c r="H61" s="208"/>
      <c r="I61" s="208"/>
      <c r="J61" s="208"/>
      <c r="K61" s="208"/>
      <c r="L61" s="208"/>
      <c r="M61" s="208"/>
      <c r="N61" s="208"/>
      <c r="O61" s="161">
        <f t="shared" si="1"/>
        <v>0</v>
      </c>
    </row>
    <row r="62" spans="1:15" x14ac:dyDescent="0.3">
      <c r="A62" s="120"/>
      <c r="B62" s="124"/>
      <c r="C62" s="123"/>
      <c r="D62" s="123"/>
      <c r="E62" s="208"/>
      <c r="F62" s="208"/>
      <c r="G62" s="208"/>
      <c r="H62" s="208"/>
      <c r="I62" s="208"/>
      <c r="J62" s="208"/>
      <c r="K62" s="208"/>
      <c r="L62" s="208"/>
      <c r="M62" s="208"/>
      <c r="N62" s="208"/>
      <c r="O62" s="161">
        <f t="shared" si="1"/>
        <v>0</v>
      </c>
    </row>
    <row r="63" spans="1:15" x14ac:dyDescent="0.3">
      <c r="A63" s="120"/>
      <c r="B63" s="124"/>
      <c r="C63" s="123"/>
      <c r="D63" s="123"/>
      <c r="E63" s="208"/>
      <c r="F63" s="208"/>
      <c r="G63" s="208"/>
      <c r="H63" s="208"/>
      <c r="I63" s="208"/>
      <c r="J63" s="208"/>
      <c r="K63" s="208"/>
      <c r="L63" s="208"/>
      <c r="M63" s="208"/>
      <c r="N63" s="208"/>
      <c r="O63" s="161">
        <f t="shared" si="1"/>
        <v>0</v>
      </c>
    </row>
    <row r="64" spans="1:15" x14ac:dyDescent="0.3">
      <c r="A64" s="120"/>
      <c r="B64" s="124"/>
      <c r="C64" s="123"/>
      <c r="D64" s="123"/>
      <c r="E64" s="208"/>
      <c r="F64" s="208"/>
      <c r="G64" s="208"/>
      <c r="H64" s="208"/>
      <c r="I64" s="208"/>
      <c r="J64" s="208"/>
      <c r="K64" s="208"/>
      <c r="L64" s="208"/>
      <c r="M64" s="208"/>
      <c r="N64" s="208"/>
      <c r="O64" s="161">
        <f t="shared" si="1"/>
        <v>0</v>
      </c>
    </row>
    <row r="65" spans="1:15" x14ac:dyDescent="0.3">
      <c r="A65" s="120"/>
      <c r="B65" s="124"/>
      <c r="C65" s="123"/>
      <c r="D65" s="123"/>
      <c r="E65" s="208"/>
      <c r="F65" s="208"/>
      <c r="G65" s="208"/>
      <c r="H65" s="208"/>
      <c r="I65" s="208"/>
      <c r="J65" s="208"/>
      <c r="K65" s="208"/>
      <c r="L65" s="208"/>
      <c r="M65" s="208"/>
      <c r="N65" s="208"/>
      <c r="O65" s="161">
        <f t="shared" si="1"/>
        <v>0</v>
      </c>
    </row>
    <row r="66" spans="1:15" x14ac:dyDescent="0.3">
      <c r="A66" s="120"/>
      <c r="B66" s="124"/>
      <c r="C66" s="123"/>
      <c r="D66" s="123"/>
      <c r="E66" s="208"/>
      <c r="F66" s="208"/>
      <c r="G66" s="208"/>
      <c r="H66" s="208"/>
      <c r="I66" s="208"/>
      <c r="J66" s="208"/>
      <c r="K66" s="208"/>
      <c r="L66" s="208"/>
      <c r="M66" s="208"/>
      <c r="N66" s="208"/>
      <c r="O66" s="161">
        <f t="shared" si="1"/>
        <v>0</v>
      </c>
    </row>
    <row r="67" spans="1:15" x14ac:dyDescent="0.3">
      <c r="A67" s="120"/>
      <c r="B67" s="124"/>
      <c r="C67" s="123"/>
      <c r="D67" s="123"/>
      <c r="E67" s="208"/>
      <c r="F67" s="208"/>
      <c r="G67" s="208"/>
      <c r="H67" s="208"/>
      <c r="I67" s="208"/>
      <c r="J67" s="208"/>
      <c r="K67" s="208"/>
      <c r="L67" s="208"/>
      <c r="M67" s="208"/>
      <c r="N67" s="208"/>
      <c r="O67" s="161">
        <f t="shared" si="1"/>
        <v>0</v>
      </c>
    </row>
    <row r="68" spans="1:15" x14ac:dyDescent="0.3">
      <c r="A68" s="120"/>
      <c r="B68" s="124"/>
      <c r="C68" s="123"/>
      <c r="D68" s="123"/>
      <c r="E68" s="208"/>
      <c r="F68" s="208"/>
      <c r="G68" s="208"/>
      <c r="H68" s="208"/>
      <c r="I68" s="208"/>
      <c r="J68" s="208"/>
      <c r="K68" s="208"/>
      <c r="L68" s="208"/>
      <c r="M68" s="208"/>
      <c r="N68" s="208"/>
      <c r="O68" s="161">
        <f t="shared" si="1"/>
        <v>0</v>
      </c>
    </row>
    <row r="69" spans="1:15" x14ac:dyDescent="0.3">
      <c r="A69" s="120"/>
      <c r="B69" s="124"/>
      <c r="C69" s="123"/>
      <c r="D69" s="123"/>
      <c r="E69" s="208"/>
      <c r="F69" s="208"/>
      <c r="G69" s="208"/>
      <c r="H69" s="208"/>
      <c r="I69" s="208"/>
      <c r="J69" s="208"/>
      <c r="K69" s="208"/>
      <c r="L69" s="208"/>
      <c r="M69" s="208"/>
      <c r="N69" s="208"/>
      <c r="O69" s="161">
        <f t="shared" si="1"/>
        <v>0</v>
      </c>
    </row>
    <row r="70" spans="1:15" x14ac:dyDescent="0.3">
      <c r="A70" s="120"/>
      <c r="B70" s="124"/>
      <c r="C70" s="123"/>
      <c r="D70" s="123"/>
      <c r="E70" s="208"/>
      <c r="F70" s="208"/>
      <c r="G70" s="208"/>
      <c r="H70" s="208"/>
      <c r="I70" s="208"/>
      <c r="J70" s="208"/>
      <c r="K70" s="208"/>
      <c r="L70" s="208"/>
      <c r="M70" s="208"/>
      <c r="N70" s="208"/>
      <c r="O70" s="161">
        <f t="shared" si="1"/>
        <v>0</v>
      </c>
    </row>
    <row r="71" spans="1:15" x14ac:dyDescent="0.3">
      <c r="A71" s="120"/>
      <c r="B71" s="124"/>
      <c r="C71" s="123"/>
      <c r="D71" s="123"/>
      <c r="E71" s="208"/>
      <c r="F71" s="208"/>
      <c r="G71" s="208"/>
      <c r="H71" s="208"/>
      <c r="I71" s="208"/>
      <c r="J71" s="208"/>
      <c r="K71" s="208"/>
      <c r="L71" s="208"/>
      <c r="M71" s="208"/>
      <c r="N71" s="208"/>
      <c r="O71" s="161">
        <f t="shared" si="1"/>
        <v>0</v>
      </c>
    </row>
    <row r="72" spans="1:15" x14ac:dyDescent="0.3">
      <c r="A72" s="120"/>
      <c r="B72" s="124"/>
      <c r="C72" s="123"/>
      <c r="D72" s="123"/>
      <c r="E72" s="208"/>
      <c r="F72" s="208"/>
      <c r="G72" s="208"/>
      <c r="H72" s="208"/>
      <c r="I72" s="208"/>
      <c r="J72" s="208"/>
      <c r="K72" s="208"/>
      <c r="L72" s="208"/>
      <c r="M72" s="208"/>
      <c r="N72" s="208"/>
      <c r="O72" s="161">
        <f t="shared" si="1"/>
        <v>0</v>
      </c>
    </row>
    <row r="73" spans="1:15" x14ac:dyDescent="0.3">
      <c r="A73" s="120"/>
      <c r="B73" s="124"/>
      <c r="C73" s="123"/>
      <c r="D73" s="123"/>
      <c r="E73" s="208"/>
      <c r="F73" s="208"/>
      <c r="G73" s="208"/>
      <c r="H73" s="208"/>
      <c r="I73" s="208"/>
      <c r="J73" s="208"/>
      <c r="K73" s="208"/>
      <c r="L73" s="208"/>
      <c r="M73" s="208"/>
      <c r="N73" s="208"/>
      <c r="O73" s="161">
        <f t="shared" ref="O73:O127" si="2">SUM(E73:N73)</f>
        <v>0</v>
      </c>
    </row>
    <row r="74" spans="1:15" x14ac:dyDescent="0.3">
      <c r="A74" s="120"/>
      <c r="B74" s="124"/>
      <c r="C74" s="123"/>
      <c r="D74" s="123"/>
      <c r="E74" s="208"/>
      <c r="F74" s="208"/>
      <c r="G74" s="208"/>
      <c r="H74" s="208"/>
      <c r="I74" s="208"/>
      <c r="J74" s="208"/>
      <c r="K74" s="208"/>
      <c r="L74" s="208"/>
      <c r="M74" s="208"/>
      <c r="N74" s="208"/>
      <c r="O74" s="161">
        <f t="shared" si="2"/>
        <v>0</v>
      </c>
    </row>
    <row r="75" spans="1:15" x14ac:dyDescent="0.3">
      <c r="A75" s="120"/>
      <c r="B75" s="124"/>
      <c r="C75" s="123"/>
      <c r="D75" s="123"/>
      <c r="E75" s="208"/>
      <c r="F75" s="208"/>
      <c r="G75" s="208"/>
      <c r="H75" s="208"/>
      <c r="I75" s="208"/>
      <c r="J75" s="208"/>
      <c r="K75" s="208"/>
      <c r="L75" s="208"/>
      <c r="M75" s="208"/>
      <c r="N75" s="208"/>
      <c r="O75" s="161">
        <f t="shared" si="2"/>
        <v>0</v>
      </c>
    </row>
    <row r="76" spans="1:15" x14ac:dyDescent="0.3">
      <c r="A76" s="120"/>
      <c r="B76" s="124"/>
      <c r="C76" s="123"/>
      <c r="D76" s="123"/>
      <c r="E76" s="208"/>
      <c r="F76" s="208"/>
      <c r="G76" s="208"/>
      <c r="H76" s="208"/>
      <c r="I76" s="208"/>
      <c r="J76" s="208"/>
      <c r="K76" s="208"/>
      <c r="L76" s="208"/>
      <c r="M76" s="208"/>
      <c r="N76" s="208"/>
      <c r="O76" s="161">
        <f t="shared" si="2"/>
        <v>0</v>
      </c>
    </row>
    <row r="77" spans="1:15" x14ac:dyDescent="0.3">
      <c r="A77" s="120"/>
      <c r="B77" s="124"/>
      <c r="C77" s="123"/>
      <c r="D77" s="123"/>
      <c r="E77" s="208"/>
      <c r="F77" s="208"/>
      <c r="G77" s="208"/>
      <c r="H77" s="208"/>
      <c r="I77" s="208"/>
      <c r="J77" s="208"/>
      <c r="K77" s="208"/>
      <c r="L77" s="208"/>
      <c r="M77" s="208"/>
      <c r="N77" s="208"/>
      <c r="O77" s="161">
        <f t="shared" si="2"/>
        <v>0</v>
      </c>
    </row>
    <row r="78" spans="1:15" x14ac:dyDescent="0.3">
      <c r="A78" s="120"/>
      <c r="B78" s="124"/>
      <c r="C78" s="123"/>
      <c r="D78" s="123"/>
      <c r="E78" s="208"/>
      <c r="F78" s="208"/>
      <c r="G78" s="208"/>
      <c r="H78" s="208"/>
      <c r="I78" s="208"/>
      <c r="J78" s="208"/>
      <c r="K78" s="208"/>
      <c r="L78" s="208"/>
      <c r="M78" s="208"/>
      <c r="N78" s="208"/>
      <c r="O78" s="161">
        <f t="shared" si="2"/>
        <v>0</v>
      </c>
    </row>
    <row r="79" spans="1:15" x14ac:dyDescent="0.3">
      <c r="A79" s="120"/>
      <c r="B79" s="124"/>
      <c r="C79" s="123"/>
      <c r="D79" s="123"/>
      <c r="E79" s="208"/>
      <c r="F79" s="208"/>
      <c r="G79" s="208"/>
      <c r="H79" s="208"/>
      <c r="I79" s="208"/>
      <c r="J79" s="208"/>
      <c r="K79" s="208"/>
      <c r="L79" s="208"/>
      <c r="M79" s="208"/>
      <c r="N79" s="208"/>
      <c r="O79" s="161">
        <f t="shared" si="2"/>
        <v>0</v>
      </c>
    </row>
    <row r="80" spans="1:15" x14ac:dyDescent="0.3">
      <c r="A80" s="120"/>
      <c r="B80" s="124"/>
      <c r="C80" s="123"/>
      <c r="D80" s="123"/>
      <c r="E80" s="208"/>
      <c r="F80" s="208"/>
      <c r="G80" s="208"/>
      <c r="H80" s="208"/>
      <c r="I80" s="208"/>
      <c r="J80" s="208"/>
      <c r="K80" s="208"/>
      <c r="L80" s="208"/>
      <c r="M80" s="208"/>
      <c r="N80" s="208"/>
      <c r="O80" s="161">
        <f t="shared" si="2"/>
        <v>0</v>
      </c>
    </row>
    <row r="81" spans="1:15" x14ac:dyDescent="0.3">
      <c r="A81" s="120"/>
      <c r="B81" s="124"/>
      <c r="C81" s="123"/>
      <c r="D81" s="123"/>
      <c r="E81" s="208"/>
      <c r="F81" s="208"/>
      <c r="G81" s="208"/>
      <c r="H81" s="208"/>
      <c r="I81" s="208"/>
      <c r="J81" s="208"/>
      <c r="K81" s="208"/>
      <c r="L81" s="208"/>
      <c r="M81" s="208"/>
      <c r="N81" s="208"/>
      <c r="O81" s="161">
        <f t="shared" si="2"/>
        <v>0</v>
      </c>
    </row>
    <row r="82" spans="1:15" x14ac:dyDescent="0.3">
      <c r="A82" s="120"/>
      <c r="B82" s="124"/>
      <c r="C82" s="123"/>
      <c r="D82" s="123"/>
      <c r="E82" s="208"/>
      <c r="F82" s="208"/>
      <c r="G82" s="208"/>
      <c r="H82" s="208"/>
      <c r="I82" s="208"/>
      <c r="J82" s="208"/>
      <c r="K82" s="208"/>
      <c r="L82" s="208"/>
      <c r="M82" s="208"/>
      <c r="N82" s="208"/>
      <c r="O82" s="161">
        <f t="shared" si="2"/>
        <v>0</v>
      </c>
    </row>
    <row r="83" spans="1:15" x14ac:dyDescent="0.3">
      <c r="A83" s="120"/>
      <c r="B83" s="124"/>
      <c r="C83" s="123"/>
      <c r="D83" s="123"/>
      <c r="E83" s="208"/>
      <c r="F83" s="208"/>
      <c r="G83" s="208"/>
      <c r="H83" s="208"/>
      <c r="I83" s="208"/>
      <c r="J83" s="208"/>
      <c r="K83" s="208"/>
      <c r="L83" s="208"/>
      <c r="M83" s="208"/>
      <c r="N83" s="208"/>
      <c r="O83" s="161">
        <f t="shared" si="2"/>
        <v>0</v>
      </c>
    </row>
    <row r="84" spans="1:15" x14ac:dyDescent="0.3">
      <c r="A84" s="120"/>
      <c r="B84" s="124"/>
      <c r="C84" s="123"/>
      <c r="D84" s="123"/>
      <c r="E84" s="208"/>
      <c r="F84" s="208"/>
      <c r="G84" s="208"/>
      <c r="H84" s="208"/>
      <c r="I84" s="208"/>
      <c r="J84" s="208"/>
      <c r="K84" s="208"/>
      <c r="L84" s="208"/>
      <c r="M84" s="208"/>
      <c r="N84" s="208"/>
      <c r="O84" s="161">
        <f t="shared" si="2"/>
        <v>0</v>
      </c>
    </row>
    <row r="85" spans="1:15" x14ac:dyDescent="0.3">
      <c r="A85" s="120"/>
      <c r="B85" s="124"/>
      <c r="C85" s="123"/>
      <c r="D85" s="123"/>
      <c r="E85" s="208"/>
      <c r="F85" s="208"/>
      <c r="G85" s="208"/>
      <c r="H85" s="208"/>
      <c r="I85" s="208"/>
      <c r="J85" s="208"/>
      <c r="K85" s="208"/>
      <c r="L85" s="208"/>
      <c r="M85" s="208"/>
      <c r="N85" s="208"/>
      <c r="O85" s="161">
        <f t="shared" si="2"/>
        <v>0</v>
      </c>
    </row>
    <row r="86" spans="1:15" x14ac:dyDescent="0.3">
      <c r="A86" s="120"/>
      <c r="B86" s="124"/>
      <c r="C86" s="123"/>
      <c r="D86" s="123"/>
      <c r="E86" s="208"/>
      <c r="F86" s="208"/>
      <c r="G86" s="208"/>
      <c r="H86" s="208"/>
      <c r="I86" s="208"/>
      <c r="J86" s="208"/>
      <c r="K86" s="208"/>
      <c r="L86" s="208"/>
      <c r="M86" s="208"/>
      <c r="N86" s="208"/>
      <c r="O86" s="161">
        <f t="shared" si="2"/>
        <v>0</v>
      </c>
    </row>
    <row r="87" spans="1:15" x14ac:dyDescent="0.3">
      <c r="A87" s="120"/>
      <c r="B87" s="124"/>
      <c r="C87" s="123"/>
      <c r="D87" s="123"/>
      <c r="E87" s="208"/>
      <c r="F87" s="208"/>
      <c r="G87" s="208"/>
      <c r="H87" s="208"/>
      <c r="I87" s="208"/>
      <c r="J87" s="208"/>
      <c r="K87" s="208"/>
      <c r="L87" s="208"/>
      <c r="M87" s="208"/>
      <c r="N87" s="208"/>
      <c r="O87" s="161">
        <f t="shared" si="2"/>
        <v>0</v>
      </c>
    </row>
    <row r="88" spans="1:15" x14ac:dyDescent="0.3">
      <c r="A88" s="120"/>
      <c r="B88" s="124"/>
      <c r="C88" s="123"/>
      <c r="D88" s="123"/>
      <c r="E88" s="208"/>
      <c r="F88" s="208"/>
      <c r="G88" s="208"/>
      <c r="H88" s="208"/>
      <c r="I88" s="208"/>
      <c r="J88" s="208"/>
      <c r="K88" s="208"/>
      <c r="L88" s="208"/>
      <c r="M88" s="208"/>
      <c r="N88" s="208"/>
      <c r="O88" s="161">
        <f t="shared" si="2"/>
        <v>0</v>
      </c>
    </row>
    <row r="89" spans="1:15" x14ac:dyDescent="0.3">
      <c r="A89" s="120"/>
      <c r="B89" s="124"/>
      <c r="C89" s="123"/>
      <c r="D89" s="123"/>
      <c r="E89" s="208"/>
      <c r="F89" s="208"/>
      <c r="G89" s="208"/>
      <c r="H89" s="208"/>
      <c r="I89" s="208"/>
      <c r="J89" s="208"/>
      <c r="K89" s="208"/>
      <c r="L89" s="208"/>
      <c r="M89" s="208"/>
      <c r="N89" s="208"/>
      <c r="O89" s="161">
        <f t="shared" si="2"/>
        <v>0</v>
      </c>
    </row>
    <row r="90" spans="1:15" x14ac:dyDescent="0.3">
      <c r="A90" s="120"/>
      <c r="B90" s="124"/>
      <c r="C90" s="123"/>
      <c r="D90" s="123"/>
      <c r="E90" s="208"/>
      <c r="F90" s="208"/>
      <c r="G90" s="208"/>
      <c r="H90" s="208"/>
      <c r="I90" s="208"/>
      <c r="J90" s="208"/>
      <c r="K90" s="208"/>
      <c r="L90" s="208"/>
      <c r="M90" s="208"/>
      <c r="N90" s="208"/>
      <c r="O90" s="161">
        <f t="shared" si="2"/>
        <v>0</v>
      </c>
    </row>
    <row r="91" spans="1:15" x14ac:dyDescent="0.3">
      <c r="A91" s="120"/>
      <c r="B91" s="124"/>
      <c r="C91" s="123"/>
      <c r="D91" s="123"/>
      <c r="E91" s="208"/>
      <c r="F91" s="208"/>
      <c r="G91" s="208"/>
      <c r="H91" s="208"/>
      <c r="I91" s="208"/>
      <c r="J91" s="208"/>
      <c r="K91" s="208"/>
      <c r="L91" s="208"/>
      <c r="M91" s="208"/>
      <c r="N91" s="208"/>
      <c r="O91" s="161">
        <f t="shared" si="2"/>
        <v>0</v>
      </c>
    </row>
    <row r="92" spans="1:15" x14ac:dyDescent="0.3">
      <c r="A92" s="120"/>
      <c r="B92" s="124"/>
      <c r="C92" s="123"/>
      <c r="D92" s="123"/>
      <c r="E92" s="208"/>
      <c r="F92" s="208"/>
      <c r="G92" s="208"/>
      <c r="H92" s="208"/>
      <c r="I92" s="208"/>
      <c r="J92" s="208"/>
      <c r="K92" s="208"/>
      <c r="L92" s="208"/>
      <c r="M92" s="208"/>
      <c r="N92" s="208"/>
      <c r="O92" s="161">
        <f t="shared" si="2"/>
        <v>0</v>
      </c>
    </row>
    <row r="93" spans="1:15" x14ac:dyDescent="0.3">
      <c r="A93" s="120"/>
      <c r="B93" s="124"/>
      <c r="C93" s="123"/>
      <c r="D93" s="123"/>
      <c r="E93" s="208"/>
      <c r="F93" s="208"/>
      <c r="G93" s="208"/>
      <c r="H93" s="208"/>
      <c r="I93" s="208"/>
      <c r="J93" s="208"/>
      <c r="K93" s="208"/>
      <c r="L93" s="208"/>
      <c r="M93" s="208"/>
      <c r="N93" s="208"/>
      <c r="O93" s="161">
        <f t="shared" si="2"/>
        <v>0</v>
      </c>
    </row>
    <row r="94" spans="1:15" x14ac:dyDescent="0.3">
      <c r="A94" s="120"/>
      <c r="B94" s="124"/>
      <c r="C94" s="123"/>
      <c r="D94" s="123"/>
      <c r="E94" s="208"/>
      <c r="F94" s="208"/>
      <c r="G94" s="208"/>
      <c r="H94" s="208"/>
      <c r="I94" s="208"/>
      <c r="J94" s="208"/>
      <c r="K94" s="208"/>
      <c r="L94" s="208"/>
      <c r="M94" s="208"/>
      <c r="N94" s="208"/>
      <c r="O94" s="161">
        <f t="shared" si="2"/>
        <v>0</v>
      </c>
    </row>
    <row r="95" spans="1:15" x14ac:dyDescent="0.3">
      <c r="A95" s="120"/>
      <c r="B95" s="124"/>
      <c r="C95" s="123"/>
      <c r="D95" s="123"/>
      <c r="E95" s="208"/>
      <c r="F95" s="208"/>
      <c r="G95" s="208"/>
      <c r="H95" s="208"/>
      <c r="I95" s="208"/>
      <c r="J95" s="208"/>
      <c r="K95" s="208"/>
      <c r="L95" s="208"/>
      <c r="M95" s="208"/>
      <c r="N95" s="208"/>
      <c r="O95" s="161">
        <f t="shared" si="2"/>
        <v>0</v>
      </c>
    </row>
    <row r="96" spans="1:15" x14ac:dyDescent="0.3">
      <c r="A96" s="120"/>
      <c r="B96" s="124"/>
      <c r="C96" s="123"/>
      <c r="D96" s="123"/>
      <c r="E96" s="208"/>
      <c r="F96" s="208"/>
      <c r="G96" s="208"/>
      <c r="H96" s="208"/>
      <c r="I96" s="208"/>
      <c r="J96" s="208"/>
      <c r="K96" s="208"/>
      <c r="L96" s="208"/>
      <c r="M96" s="208"/>
      <c r="N96" s="208"/>
      <c r="O96" s="161">
        <f t="shared" si="2"/>
        <v>0</v>
      </c>
    </row>
    <row r="97" spans="1:15" x14ac:dyDescent="0.3">
      <c r="A97" s="120"/>
      <c r="B97" s="124"/>
      <c r="C97" s="123"/>
      <c r="D97" s="123"/>
      <c r="E97" s="208"/>
      <c r="F97" s="208"/>
      <c r="G97" s="208"/>
      <c r="H97" s="208"/>
      <c r="I97" s="208"/>
      <c r="J97" s="208"/>
      <c r="K97" s="208"/>
      <c r="L97" s="208"/>
      <c r="M97" s="208"/>
      <c r="N97" s="208"/>
      <c r="O97" s="161">
        <f t="shared" si="2"/>
        <v>0</v>
      </c>
    </row>
    <row r="98" spans="1:15" x14ac:dyDescent="0.3">
      <c r="A98" s="120"/>
      <c r="B98" s="124"/>
      <c r="C98" s="123"/>
      <c r="D98" s="123"/>
      <c r="E98" s="208"/>
      <c r="F98" s="208"/>
      <c r="G98" s="208"/>
      <c r="H98" s="208"/>
      <c r="I98" s="208"/>
      <c r="J98" s="208"/>
      <c r="K98" s="208"/>
      <c r="L98" s="208"/>
      <c r="M98" s="208"/>
      <c r="N98" s="208"/>
      <c r="O98" s="161">
        <f t="shared" si="2"/>
        <v>0</v>
      </c>
    </row>
    <row r="99" spans="1:15" x14ac:dyDescent="0.3">
      <c r="A99" s="120"/>
      <c r="B99" s="124"/>
      <c r="C99" s="123"/>
      <c r="D99" s="123"/>
      <c r="E99" s="208"/>
      <c r="F99" s="208"/>
      <c r="G99" s="208"/>
      <c r="H99" s="208"/>
      <c r="I99" s="208"/>
      <c r="J99" s="208"/>
      <c r="K99" s="208"/>
      <c r="L99" s="208"/>
      <c r="M99" s="208"/>
      <c r="N99" s="208"/>
      <c r="O99" s="161">
        <f t="shared" si="2"/>
        <v>0</v>
      </c>
    </row>
    <row r="100" spans="1:15" x14ac:dyDescent="0.3">
      <c r="A100" s="120"/>
      <c r="B100" s="124"/>
      <c r="C100" s="123"/>
      <c r="D100" s="123"/>
      <c r="E100" s="208"/>
      <c r="F100" s="208"/>
      <c r="G100" s="208"/>
      <c r="H100" s="208"/>
      <c r="I100" s="208"/>
      <c r="J100" s="208"/>
      <c r="K100" s="208"/>
      <c r="L100" s="208"/>
      <c r="M100" s="208"/>
      <c r="N100" s="208"/>
      <c r="O100" s="161">
        <f t="shared" si="2"/>
        <v>0</v>
      </c>
    </row>
    <row r="101" spans="1:15" x14ac:dyDescent="0.3">
      <c r="A101" s="120"/>
      <c r="B101" s="124"/>
      <c r="C101" s="123"/>
      <c r="D101" s="123"/>
      <c r="E101" s="208"/>
      <c r="F101" s="208"/>
      <c r="G101" s="208"/>
      <c r="H101" s="208"/>
      <c r="I101" s="208"/>
      <c r="J101" s="208"/>
      <c r="K101" s="208"/>
      <c r="L101" s="208"/>
      <c r="M101" s="208"/>
      <c r="N101" s="208"/>
      <c r="O101" s="161">
        <f t="shared" si="2"/>
        <v>0</v>
      </c>
    </row>
    <row r="102" spans="1:15" x14ac:dyDescent="0.3">
      <c r="A102" s="120"/>
      <c r="B102" s="124"/>
      <c r="C102" s="123"/>
      <c r="D102" s="123"/>
      <c r="E102" s="208"/>
      <c r="F102" s="208"/>
      <c r="G102" s="208"/>
      <c r="H102" s="208"/>
      <c r="I102" s="208"/>
      <c r="J102" s="208"/>
      <c r="K102" s="208"/>
      <c r="L102" s="208"/>
      <c r="M102" s="208"/>
      <c r="N102" s="208"/>
      <c r="O102" s="161">
        <f t="shared" si="2"/>
        <v>0</v>
      </c>
    </row>
    <row r="103" spans="1:15" x14ac:dyDescent="0.3">
      <c r="A103" s="120"/>
      <c r="B103" s="124"/>
      <c r="C103" s="123"/>
      <c r="D103" s="123"/>
      <c r="E103" s="208"/>
      <c r="F103" s="208"/>
      <c r="G103" s="208"/>
      <c r="H103" s="208"/>
      <c r="I103" s="208"/>
      <c r="J103" s="208"/>
      <c r="K103" s="208"/>
      <c r="L103" s="208"/>
      <c r="M103" s="208"/>
      <c r="N103" s="208"/>
      <c r="O103" s="161">
        <f t="shared" si="2"/>
        <v>0</v>
      </c>
    </row>
    <row r="104" spans="1:15" x14ac:dyDescent="0.3">
      <c r="A104" s="120"/>
      <c r="B104" s="124"/>
      <c r="C104" s="123"/>
      <c r="D104" s="123"/>
      <c r="E104" s="208"/>
      <c r="F104" s="208"/>
      <c r="G104" s="208"/>
      <c r="H104" s="208"/>
      <c r="I104" s="208"/>
      <c r="J104" s="208"/>
      <c r="K104" s="208"/>
      <c r="L104" s="208"/>
      <c r="M104" s="208"/>
      <c r="N104" s="208"/>
      <c r="O104" s="161">
        <f t="shared" si="2"/>
        <v>0</v>
      </c>
    </row>
    <row r="105" spans="1:15" x14ac:dyDescent="0.3">
      <c r="A105" s="120"/>
      <c r="B105" s="124"/>
      <c r="C105" s="123"/>
      <c r="D105" s="123"/>
      <c r="E105" s="208"/>
      <c r="F105" s="208"/>
      <c r="G105" s="208"/>
      <c r="H105" s="208"/>
      <c r="I105" s="208"/>
      <c r="J105" s="208"/>
      <c r="K105" s="208"/>
      <c r="L105" s="208"/>
      <c r="M105" s="208"/>
      <c r="N105" s="208"/>
      <c r="O105" s="161">
        <f t="shared" si="2"/>
        <v>0</v>
      </c>
    </row>
    <row r="106" spans="1:15" x14ac:dyDescent="0.3">
      <c r="A106" s="120"/>
      <c r="B106" s="124"/>
      <c r="C106" s="123"/>
      <c r="D106" s="123"/>
      <c r="E106" s="208"/>
      <c r="F106" s="208"/>
      <c r="G106" s="208"/>
      <c r="H106" s="208"/>
      <c r="I106" s="208"/>
      <c r="J106" s="208"/>
      <c r="K106" s="208"/>
      <c r="L106" s="208"/>
      <c r="M106" s="208"/>
      <c r="N106" s="208"/>
      <c r="O106" s="161">
        <f t="shared" si="2"/>
        <v>0</v>
      </c>
    </row>
    <row r="107" spans="1:15" x14ac:dyDescent="0.3">
      <c r="A107" s="120"/>
      <c r="B107" s="124"/>
      <c r="C107" s="123"/>
      <c r="D107" s="123"/>
      <c r="E107" s="208"/>
      <c r="F107" s="208"/>
      <c r="G107" s="208"/>
      <c r="H107" s="208"/>
      <c r="I107" s="208"/>
      <c r="J107" s="208"/>
      <c r="K107" s="208"/>
      <c r="L107" s="208"/>
      <c r="M107" s="208"/>
      <c r="N107" s="208"/>
      <c r="O107" s="161">
        <f t="shared" si="2"/>
        <v>0</v>
      </c>
    </row>
    <row r="108" spans="1:15" x14ac:dyDescent="0.3">
      <c r="A108" s="120"/>
      <c r="B108" s="124"/>
      <c r="C108" s="123"/>
      <c r="D108" s="123"/>
      <c r="E108" s="208"/>
      <c r="F108" s="208"/>
      <c r="G108" s="208"/>
      <c r="H108" s="208"/>
      <c r="I108" s="208"/>
      <c r="J108" s="208"/>
      <c r="K108" s="208"/>
      <c r="L108" s="208"/>
      <c r="M108" s="208"/>
      <c r="N108" s="208"/>
      <c r="O108" s="161">
        <f t="shared" si="2"/>
        <v>0</v>
      </c>
    </row>
    <row r="109" spans="1:15" x14ac:dyDescent="0.3">
      <c r="A109" s="120"/>
      <c r="B109" s="124"/>
      <c r="C109" s="123"/>
      <c r="D109" s="123"/>
      <c r="E109" s="208"/>
      <c r="F109" s="208"/>
      <c r="G109" s="208"/>
      <c r="H109" s="208"/>
      <c r="I109" s="208"/>
      <c r="J109" s="208"/>
      <c r="K109" s="208"/>
      <c r="L109" s="208"/>
      <c r="M109" s="208"/>
      <c r="N109" s="208"/>
      <c r="O109" s="161">
        <f t="shared" si="2"/>
        <v>0</v>
      </c>
    </row>
    <row r="110" spans="1:15" x14ac:dyDescent="0.3">
      <c r="A110" s="120"/>
      <c r="B110" s="124"/>
      <c r="C110" s="123"/>
      <c r="D110" s="123"/>
      <c r="E110" s="208"/>
      <c r="F110" s="208"/>
      <c r="G110" s="208"/>
      <c r="H110" s="208"/>
      <c r="I110" s="208"/>
      <c r="J110" s="208"/>
      <c r="K110" s="208"/>
      <c r="L110" s="208"/>
      <c r="M110" s="208"/>
      <c r="N110" s="208"/>
      <c r="O110" s="161">
        <f t="shared" si="2"/>
        <v>0</v>
      </c>
    </row>
    <row r="111" spans="1:15" x14ac:dyDescent="0.3">
      <c r="A111" s="120"/>
      <c r="B111" s="124"/>
      <c r="C111" s="123"/>
      <c r="D111" s="123"/>
      <c r="E111" s="208"/>
      <c r="F111" s="208"/>
      <c r="G111" s="208"/>
      <c r="H111" s="208"/>
      <c r="I111" s="208"/>
      <c r="J111" s="208"/>
      <c r="K111" s="208"/>
      <c r="L111" s="208"/>
      <c r="M111" s="208"/>
      <c r="N111" s="208"/>
      <c r="O111" s="161">
        <f t="shared" si="2"/>
        <v>0</v>
      </c>
    </row>
    <row r="112" spans="1:15" x14ac:dyDescent="0.3">
      <c r="A112" s="120"/>
      <c r="B112" s="124"/>
      <c r="C112" s="123"/>
      <c r="D112" s="123"/>
      <c r="E112" s="208"/>
      <c r="F112" s="208"/>
      <c r="G112" s="208"/>
      <c r="H112" s="208"/>
      <c r="I112" s="208"/>
      <c r="J112" s="208"/>
      <c r="K112" s="208"/>
      <c r="L112" s="208"/>
      <c r="M112" s="208"/>
      <c r="N112" s="208"/>
      <c r="O112" s="161">
        <f t="shared" si="2"/>
        <v>0</v>
      </c>
    </row>
    <row r="113" spans="1:15" x14ac:dyDescent="0.3">
      <c r="A113" s="120"/>
      <c r="B113" s="124"/>
      <c r="C113" s="123"/>
      <c r="D113" s="123"/>
      <c r="E113" s="208"/>
      <c r="F113" s="208"/>
      <c r="G113" s="208"/>
      <c r="H113" s="208"/>
      <c r="I113" s="208"/>
      <c r="J113" s="208"/>
      <c r="K113" s="208"/>
      <c r="L113" s="208"/>
      <c r="M113" s="208"/>
      <c r="N113" s="208"/>
      <c r="O113" s="161">
        <f t="shared" si="2"/>
        <v>0</v>
      </c>
    </row>
    <row r="114" spans="1:15" x14ac:dyDescent="0.3">
      <c r="A114" s="120"/>
      <c r="B114" s="124"/>
      <c r="C114" s="123"/>
      <c r="D114" s="123"/>
      <c r="E114" s="208"/>
      <c r="F114" s="208"/>
      <c r="G114" s="208"/>
      <c r="H114" s="208"/>
      <c r="I114" s="208"/>
      <c r="J114" s="208"/>
      <c r="K114" s="208"/>
      <c r="L114" s="208"/>
      <c r="M114" s="208"/>
      <c r="N114" s="208"/>
      <c r="O114" s="161">
        <f t="shared" si="2"/>
        <v>0</v>
      </c>
    </row>
    <row r="115" spans="1:15" x14ac:dyDescent="0.3">
      <c r="A115" s="120"/>
      <c r="B115" s="124"/>
      <c r="C115" s="123"/>
      <c r="D115" s="123"/>
      <c r="E115" s="208"/>
      <c r="F115" s="208"/>
      <c r="G115" s="208"/>
      <c r="H115" s="208"/>
      <c r="I115" s="208"/>
      <c r="J115" s="208"/>
      <c r="K115" s="208"/>
      <c r="L115" s="208"/>
      <c r="M115" s="208"/>
      <c r="N115" s="208"/>
      <c r="O115" s="161">
        <f t="shared" si="2"/>
        <v>0</v>
      </c>
    </row>
    <row r="116" spans="1:15" x14ac:dyDescent="0.3">
      <c r="A116" s="120"/>
      <c r="B116" s="124"/>
      <c r="C116" s="123"/>
      <c r="D116" s="123"/>
      <c r="E116" s="208"/>
      <c r="F116" s="208"/>
      <c r="G116" s="208"/>
      <c r="H116" s="208"/>
      <c r="I116" s="208"/>
      <c r="J116" s="208"/>
      <c r="K116" s="208"/>
      <c r="L116" s="208"/>
      <c r="M116" s="208"/>
      <c r="N116" s="208"/>
      <c r="O116" s="161">
        <f t="shared" si="2"/>
        <v>0</v>
      </c>
    </row>
    <row r="117" spans="1:15" x14ac:dyDescent="0.3">
      <c r="A117" s="120"/>
      <c r="B117" s="124"/>
      <c r="C117" s="123"/>
      <c r="D117" s="123"/>
      <c r="E117" s="208"/>
      <c r="F117" s="208"/>
      <c r="G117" s="208"/>
      <c r="H117" s="208"/>
      <c r="I117" s="208"/>
      <c r="J117" s="208"/>
      <c r="K117" s="208"/>
      <c r="L117" s="208"/>
      <c r="M117" s="208"/>
      <c r="N117" s="208"/>
      <c r="O117" s="161">
        <f t="shared" si="2"/>
        <v>0</v>
      </c>
    </row>
    <row r="118" spans="1:15" x14ac:dyDescent="0.3">
      <c r="A118" s="120"/>
      <c r="B118" s="124"/>
      <c r="C118" s="123"/>
      <c r="D118" s="123"/>
      <c r="E118" s="208"/>
      <c r="F118" s="208"/>
      <c r="G118" s="208"/>
      <c r="H118" s="208"/>
      <c r="I118" s="208"/>
      <c r="J118" s="208"/>
      <c r="K118" s="208"/>
      <c r="L118" s="208"/>
      <c r="M118" s="208"/>
      <c r="N118" s="208"/>
      <c r="O118" s="161">
        <f t="shared" si="2"/>
        <v>0</v>
      </c>
    </row>
    <row r="119" spans="1:15" x14ac:dyDescent="0.3">
      <c r="A119" s="120"/>
      <c r="B119" s="124"/>
      <c r="C119" s="123"/>
      <c r="D119" s="123"/>
      <c r="E119" s="208"/>
      <c r="F119" s="208"/>
      <c r="G119" s="208"/>
      <c r="H119" s="208"/>
      <c r="I119" s="208"/>
      <c r="J119" s="208"/>
      <c r="K119" s="208"/>
      <c r="L119" s="208"/>
      <c r="M119" s="208"/>
      <c r="N119" s="208"/>
      <c r="O119" s="161">
        <f t="shared" si="2"/>
        <v>0</v>
      </c>
    </row>
    <row r="120" spans="1:15" x14ac:dyDescent="0.3">
      <c r="A120" s="120"/>
      <c r="B120" s="124"/>
      <c r="C120" s="123"/>
      <c r="D120" s="123"/>
      <c r="E120" s="208"/>
      <c r="F120" s="208"/>
      <c r="G120" s="208"/>
      <c r="H120" s="208"/>
      <c r="I120" s="208"/>
      <c r="J120" s="208"/>
      <c r="K120" s="208"/>
      <c r="L120" s="208"/>
      <c r="M120" s="208"/>
      <c r="N120" s="208"/>
      <c r="O120" s="161">
        <f t="shared" si="2"/>
        <v>0</v>
      </c>
    </row>
    <row r="121" spans="1:15" x14ac:dyDescent="0.3">
      <c r="A121" s="120"/>
      <c r="B121" s="124"/>
      <c r="C121" s="123"/>
      <c r="D121" s="123"/>
      <c r="E121" s="208"/>
      <c r="F121" s="208"/>
      <c r="G121" s="208"/>
      <c r="H121" s="208"/>
      <c r="I121" s="208"/>
      <c r="J121" s="208"/>
      <c r="K121" s="208"/>
      <c r="L121" s="208"/>
      <c r="M121" s="208"/>
      <c r="N121" s="208"/>
      <c r="O121" s="161">
        <f t="shared" si="2"/>
        <v>0</v>
      </c>
    </row>
    <row r="122" spans="1:15" x14ac:dyDescent="0.3">
      <c r="A122" s="120"/>
      <c r="B122" s="124"/>
      <c r="C122" s="123"/>
      <c r="D122" s="123"/>
      <c r="E122" s="208"/>
      <c r="F122" s="208"/>
      <c r="G122" s="208"/>
      <c r="H122" s="208"/>
      <c r="I122" s="208"/>
      <c r="J122" s="208"/>
      <c r="K122" s="208"/>
      <c r="L122" s="208"/>
      <c r="M122" s="208"/>
      <c r="N122" s="208"/>
      <c r="O122" s="161">
        <f t="shared" si="2"/>
        <v>0</v>
      </c>
    </row>
    <row r="123" spans="1:15" x14ac:dyDescent="0.3">
      <c r="A123" s="120"/>
      <c r="B123" s="124"/>
      <c r="C123" s="123"/>
      <c r="D123" s="123"/>
      <c r="E123" s="208"/>
      <c r="F123" s="208"/>
      <c r="G123" s="208"/>
      <c r="H123" s="208"/>
      <c r="I123" s="208"/>
      <c r="J123" s="208"/>
      <c r="K123" s="208"/>
      <c r="L123" s="208"/>
      <c r="M123" s="208"/>
      <c r="N123" s="208"/>
      <c r="O123" s="161">
        <f t="shared" si="2"/>
        <v>0</v>
      </c>
    </row>
    <row r="124" spans="1:15" x14ac:dyDescent="0.3">
      <c r="A124" s="120"/>
      <c r="B124" s="124"/>
      <c r="C124" s="123"/>
      <c r="D124" s="123"/>
      <c r="E124" s="208"/>
      <c r="F124" s="208"/>
      <c r="G124" s="208"/>
      <c r="H124" s="208"/>
      <c r="I124" s="208"/>
      <c r="J124" s="208"/>
      <c r="K124" s="208"/>
      <c r="L124" s="208"/>
      <c r="M124" s="208"/>
      <c r="N124" s="208"/>
      <c r="O124" s="161">
        <f t="shared" si="2"/>
        <v>0</v>
      </c>
    </row>
    <row r="125" spans="1:15" x14ac:dyDescent="0.3">
      <c r="A125" s="120"/>
      <c r="B125" s="124"/>
      <c r="C125" s="123"/>
      <c r="D125" s="123"/>
      <c r="E125" s="208"/>
      <c r="F125" s="208"/>
      <c r="G125" s="208"/>
      <c r="H125" s="208"/>
      <c r="I125" s="208"/>
      <c r="J125" s="208"/>
      <c r="K125" s="208"/>
      <c r="L125" s="208"/>
      <c r="M125" s="208"/>
      <c r="N125" s="208"/>
      <c r="O125" s="161">
        <f t="shared" si="2"/>
        <v>0</v>
      </c>
    </row>
    <row r="126" spans="1:15" x14ac:dyDescent="0.3">
      <c r="A126" s="120"/>
      <c r="B126" s="124"/>
      <c r="C126" s="123"/>
      <c r="D126" s="123"/>
      <c r="E126" s="208"/>
      <c r="F126" s="208"/>
      <c r="G126" s="208"/>
      <c r="H126" s="208"/>
      <c r="I126" s="208"/>
      <c r="J126" s="208"/>
      <c r="K126" s="208"/>
      <c r="L126" s="208"/>
      <c r="M126" s="208"/>
      <c r="N126" s="208"/>
      <c r="O126" s="161">
        <f t="shared" si="2"/>
        <v>0</v>
      </c>
    </row>
    <row r="127" spans="1:15" x14ac:dyDescent="0.3">
      <c r="A127" s="120"/>
      <c r="B127" s="124"/>
      <c r="C127" s="123"/>
      <c r="D127" s="123"/>
      <c r="E127" s="208"/>
      <c r="F127" s="208"/>
      <c r="G127" s="208"/>
      <c r="H127" s="208"/>
      <c r="I127" s="208"/>
      <c r="J127" s="208"/>
      <c r="K127" s="208"/>
      <c r="L127" s="208"/>
      <c r="M127" s="208"/>
      <c r="N127" s="208"/>
      <c r="O127" s="161">
        <f t="shared" si="2"/>
        <v>0</v>
      </c>
    </row>
    <row r="128" spans="1:15" x14ac:dyDescent="0.3">
      <c r="A128" s="120"/>
      <c r="B128" s="124"/>
      <c r="C128" s="123"/>
      <c r="D128" s="123"/>
      <c r="E128" s="208"/>
      <c r="F128" s="208"/>
      <c r="G128" s="208"/>
      <c r="H128" s="208"/>
      <c r="I128" s="208"/>
      <c r="J128" s="208"/>
      <c r="K128" s="208"/>
      <c r="L128" s="208"/>
      <c r="M128" s="208"/>
      <c r="N128" s="208"/>
      <c r="O128" s="161">
        <f t="shared" ref="O128:O156" si="3">SUM(E128:N128)</f>
        <v>0</v>
      </c>
    </row>
    <row r="129" spans="1:15" x14ac:dyDescent="0.3">
      <c r="A129" s="120"/>
      <c r="B129" s="124"/>
      <c r="C129" s="123"/>
      <c r="D129" s="123"/>
      <c r="E129" s="208"/>
      <c r="F129" s="208"/>
      <c r="G129" s="208"/>
      <c r="H129" s="208"/>
      <c r="I129" s="208"/>
      <c r="J129" s="208"/>
      <c r="K129" s="208"/>
      <c r="L129" s="208"/>
      <c r="M129" s="208"/>
      <c r="N129" s="208"/>
      <c r="O129" s="161">
        <f t="shared" si="3"/>
        <v>0</v>
      </c>
    </row>
    <row r="130" spans="1:15" x14ac:dyDescent="0.3">
      <c r="A130" s="120"/>
      <c r="B130" s="124"/>
      <c r="C130" s="123"/>
      <c r="D130" s="123"/>
      <c r="E130" s="208"/>
      <c r="F130" s="208"/>
      <c r="G130" s="208"/>
      <c r="H130" s="208"/>
      <c r="I130" s="208"/>
      <c r="J130" s="208"/>
      <c r="K130" s="208"/>
      <c r="L130" s="208"/>
      <c r="M130" s="208"/>
      <c r="N130" s="208"/>
      <c r="O130" s="161">
        <f t="shared" si="3"/>
        <v>0</v>
      </c>
    </row>
    <row r="131" spans="1:15" x14ac:dyDescent="0.3">
      <c r="A131" s="120"/>
      <c r="B131" s="124"/>
      <c r="C131" s="123"/>
      <c r="D131" s="123"/>
      <c r="E131" s="208"/>
      <c r="F131" s="208"/>
      <c r="G131" s="208"/>
      <c r="H131" s="208"/>
      <c r="I131" s="208"/>
      <c r="J131" s="208"/>
      <c r="K131" s="208"/>
      <c r="L131" s="208"/>
      <c r="M131" s="208"/>
      <c r="N131" s="208"/>
      <c r="O131" s="161">
        <f t="shared" si="3"/>
        <v>0</v>
      </c>
    </row>
    <row r="132" spans="1:15" x14ac:dyDescent="0.3">
      <c r="A132" s="120"/>
      <c r="B132" s="124"/>
      <c r="C132" s="123"/>
      <c r="D132" s="123"/>
      <c r="E132" s="208"/>
      <c r="F132" s="208"/>
      <c r="G132" s="208"/>
      <c r="H132" s="208"/>
      <c r="I132" s="208"/>
      <c r="J132" s="208"/>
      <c r="K132" s="208"/>
      <c r="L132" s="208"/>
      <c r="M132" s="208"/>
      <c r="N132" s="208"/>
      <c r="O132" s="161">
        <f t="shared" si="3"/>
        <v>0</v>
      </c>
    </row>
    <row r="133" spans="1:15" x14ac:dyDescent="0.3">
      <c r="A133" s="120"/>
      <c r="B133" s="124"/>
      <c r="C133" s="123"/>
      <c r="D133" s="123"/>
      <c r="E133" s="208"/>
      <c r="F133" s="208"/>
      <c r="G133" s="208"/>
      <c r="H133" s="208"/>
      <c r="I133" s="208"/>
      <c r="J133" s="208"/>
      <c r="K133" s="208"/>
      <c r="L133" s="208"/>
      <c r="M133" s="208"/>
      <c r="N133" s="208"/>
      <c r="O133" s="161">
        <f t="shared" si="3"/>
        <v>0</v>
      </c>
    </row>
    <row r="134" spans="1:15" x14ac:dyDescent="0.3">
      <c r="A134" s="120"/>
      <c r="B134" s="124"/>
      <c r="C134" s="123"/>
      <c r="D134" s="123"/>
      <c r="E134" s="208"/>
      <c r="F134" s="208"/>
      <c r="G134" s="208"/>
      <c r="H134" s="208"/>
      <c r="I134" s="208"/>
      <c r="J134" s="208"/>
      <c r="K134" s="208"/>
      <c r="L134" s="208"/>
      <c r="M134" s="208"/>
      <c r="N134" s="208"/>
      <c r="O134" s="161">
        <f t="shared" si="3"/>
        <v>0</v>
      </c>
    </row>
    <row r="135" spans="1:15" x14ac:dyDescent="0.3">
      <c r="A135" s="120"/>
      <c r="B135" s="124"/>
      <c r="C135" s="123"/>
      <c r="D135" s="123"/>
      <c r="E135" s="208"/>
      <c r="F135" s="208"/>
      <c r="G135" s="208"/>
      <c r="H135" s="208"/>
      <c r="I135" s="208"/>
      <c r="J135" s="208"/>
      <c r="K135" s="208"/>
      <c r="L135" s="208"/>
      <c r="M135" s="208"/>
      <c r="N135" s="208"/>
      <c r="O135" s="161">
        <f t="shared" si="3"/>
        <v>0</v>
      </c>
    </row>
    <row r="136" spans="1:15" x14ac:dyDescent="0.3">
      <c r="A136" s="120"/>
      <c r="B136" s="124"/>
      <c r="C136" s="123"/>
      <c r="D136" s="123"/>
      <c r="E136" s="208"/>
      <c r="F136" s="208"/>
      <c r="G136" s="208"/>
      <c r="H136" s="208"/>
      <c r="I136" s="208"/>
      <c r="J136" s="208"/>
      <c r="K136" s="208"/>
      <c r="L136" s="208"/>
      <c r="M136" s="208"/>
      <c r="N136" s="208"/>
      <c r="O136" s="161">
        <f t="shared" si="3"/>
        <v>0</v>
      </c>
    </row>
    <row r="137" spans="1:15" x14ac:dyDescent="0.3">
      <c r="A137" s="120"/>
      <c r="B137" s="124"/>
      <c r="C137" s="123"/>
      <c r="D137" s="123"/>
      <c r="E137" s="208"/>
      <c r="F137" s="208"/>
      <c r="G137" s="208"/>
      <c r="H137" s="208"/>
      <c r="I137" s="208"/>
      <c r="J137" s="208"/>
      <c r="K137" s="208"/>
      <c r="L137" s="208"/>
      <c r="M137" s="208"/>
      <c r="N137" s="208"/>
      <c r="O137" s="161">
        <f t="shared" si="3"/>
        <v>0</v>
      </c>
    </row>
    <row r="138" spans="1:15" x14ac:dyDescent="0.3">
      <c r="A138" s="120"/>
      <c r="B138" s="124"/>
      <c r="C138" s="123"/>
      <c r="D138" s="123"/>
      <c r="E138" s="208"/>
      <c r="F138" s="208"/>
      <c r="G138" s="208"/>
      <c r="H138" s="208"/>
      <c r="I138" s="208"/>
      <c r="J138" s="208"/>
      <c r="K138" s="208"/>
      <c r="L138" s="208"/>
      <c r="M138" s="208"/>
      <c r="N138" s="208"/>
      <c r="O138" s="161">
        <f t="shared" si="3"/>
        <v>0</v>
      </c>
    </row>
    <row r="139" spans="1:15" x14ac:dyDescent="0.3">
      <c r="A139" s="120"/>
      <c r="B139" s="124"/>
      <c r="C139" s="123"/>
      <c r="D139" s="123"/>
      <c r="E139" s="208"/>
      <c r="F139" s="208"/>
      <c r="G139" s="208"/>
      <c r="H139" s="208"/>
      <c r="I139" s="208"/>
      <c r="J139" s="208"/>
      <c r="K139" s="208"/>
      <c r="L139" s="208"/>
      <c r="M139" s="208"/>
      <c r="N139" s="208"/>
      <c r="O139" s="161">
        <f t="shared" si="3"/>
        <v>0</v>
      </c>
    </row>
    <row r="140" spans="1:15" x14ac:dyDescent="0.3">
      <c r="A140" s="120"/>
      <c r="B140" s="124"/>
      <c r="C140" s="123"/>
      <c r="D140" s="123"/>
      <c r="E140" s="208"/>
      <c r="F140" s="208"/>
      <c r="G140" s="208"/>
      <c r="H140" s="208"/>
      <c r="I140" s="208"/>
      <c r="J140" s="208"/>
      <c r="K140" s="208"/>
      <c r="L140" s="208"/>
      <c r="M140" s="208"/>
      <c r="N140" s="208"/>
      <c r="O140" s="161">
        <f t="shared" si="3"/>
        <v>0</v>
      </c>
    </row>
    <row r="141" spans="1:15" x14ac:dyDescent="0.3">
      <c r="A141" s="120"/>
      <c r="B141" s="124"/>
      <c r="C141" s="123"/>
      <c r="D141" s="123"/>
      <c r="E141" s="208"/>
      <c r="F141" s="208"/>
      <c r="G141" s="208"/>
      <c r="H141" s="208"/>
      <c r="I141" s="208"/>
      <c r="J141" s="208"/>
      <c r="K141" s="208"/>
      <c r="L141" s="208"/>
      <c r="M141" s="208"/>
      <c r="N141" s="208"/>
      <c r="O141" s="161">
        <f t="shared" si="3"/>
        <v>0</v>
      </c>
    </row>
    <row r="142" spans="1:15" x14ac:dyDescent="0.3">
      <c r="A142" s="120"/>
      <c r="B142" s="124"/>
      <c r="C142" s="123"/>
      <c r="D142" s="123"/>
      <c r="E142" s="208"/>
      <c r="F142" s="208"/>
      <c r="G142" s="208"/>
      <c r="H142" s="208"/>
      <c r="I142" s="208"/>
      <c r="J142" s="208"/>
      <c r="K142" s="208"/>
      <c r="L142" s="208"/>
      <c r="M142" s="208"/>
      <c r="N142" s="208"/>
      <c r="O142" s="161">
        <f t="shared" si="3"/>
        <v>0</v>
      </c>
    </row>
    <row r="143" spans="1:15" x14ac:dyDescent="0.3">
      <c r="A143" s="120"/>
      <c r="B143" s="124"/>
      <c r="C143" s="123"/>
      <c r="D143" s="123"/>
      <c r="E143" s="208"/>
      <c r="F143" s="208"/>
      <c r="G143" s="208"/>
      <c r="H143" s="208"/>
      <c r="I143" s="208"/>
      <c r="J143" s="208"/>
      <c r="K143" s="208"/>
      <c r="L143" s="208"/>
      <c r="M143" s="208"/>
      <c r="N143" s="208"/>
      <c r="O143" s="161">
        <f t="shared" si="3"/>
        <v>0</v>
      </c>
    </row>
    <row r="144" spans="1:15" x14ac:dyDescent="0.3">
      <c r="A144" s="120"/>
      <c r="B144" s="124"/>
      <c r="C144" s="123"/>
      <c r="D144" s="123"/>
      <c r="E144" s="208"/>
      <c r="F144" s="208"/>
      <c r="G144" s="208"/>
      <c r="H144" s="208"/>
      <c r="I144" s="208"/>
      <c r="J144" s="208"/>
      <c r="K144" s="208"/>
      <c r="L144" s="208"/>
      <c r="M144" s="208"/>
      <c r="N144" s="208"/>
      <c r="O144" s="161">
        <f t="shared" si="3"/>
        <v>0</v>
      </c>
    </row>
    <row r="145" spans="1:15" x14ac:dyDescent="0.3">
      <c r="A145" s="120"/>
      <c r="B145" s="124"/>
      <c r="C145" s="123"/>
      <c r="D145" s="123"/>
      <c r="E145" s="208"/>
      <c r="F145" s="208"/>
      <c r="G145" s="208"/>
      <c r="H145" s="208"/>
      <c r="I145" s="208"/>
      <c r="J145" s="208"/>
      <c r="K145" s="208"/>
      <c r="L145" s="208"/>
      <c r="M145" s="208"/>
      <c r="N145" s="208"/>
      <c r="O145" s="161">
        <f t="shared" si="3"/>
        <v>0</v>
      </c>
    </row>
    <row r="146" spans="1:15" x14ac:dyDescent="0.3">
      <c r="A146" s="120"/>
      <c r="B146" s="124"/>
      <c r="C146" s="123"/>
      <c r="D146" s="123"/>
      <c r="E146" s="208"/>
      <c r="F146" s="208"/>
      <c r="G146" s="208"/>
      <c r="H146" s="208"/>
      <c r="I146" s="208"/>
      <c r="J146" s="208"/>
      <c r="K146" s="208"/>
      <c r="L146" s="208"/>
      <c r="M146" s="208"/>
      <c r="N146" s="208"/>
      <c r="O146" s="161">
        <f t="shared" si="3"/>
        <v>0</v>
      </c>
    </row>
    <row r="147" spans="1:15" x14ac:dyDescent="0.3">
      <c r="A147" s="120"/>
      <c r="B147" s="124"/>
      <c r="C147" s="123"/>
      <c r="D147" s="123"/>
      <c r="E147" s="208"/>
      <c r="F147" s="208"/>
      <c r="G147" s="208"/>
      <c r="H147" s="208"/>
      <c r="I147" s="208"/>
      <c r="J147" s="208"/>
      <c r="K147" s="208"/>
      <c r="L147" s="208"/>
      <c r="M147" s="208"/>
      <c r="N147" s="208"/>
      <c r="O147" s="161">
        <f t="shared" si="3"/>
        <v>0</v>
      </c>
    </row>
    <row r="148" spans="1:15" x14ac:dyDescent="0.3">
      <c r="A148" s="120"/>
      <c r="B148" s="124"/>
      <c r="C148" s="123"/>
      <c r="D148" s="123"/>
      <c r="E148" s="208"/>
      <c r="F148" s="208"/>
      <c r="G148" s="208"/>
      <c r="H148" s="208"/>
      <c r="I148" s="208"/>
      <c r="J148" s="208"/>
      <c r="K148" s="208"/>
      <c r="L148" s="208"/>
      <c r="M148" s="208"/>
      <c r="N148" s="208"/>
      <c r="O148" s="161">
        <f t="shared" si="3"/>
        <v>0</v>
      </c>
    </row>
    <row r="149" spans="1:15" x14ac:dyDescent="0.3">
      <c r="A149" s="120"/>
      <c r="B149" s="124"/>
      <c r="C149" s="123"/>
      <c r="D149" s="123"/>
      <c r="E149" s="208"/>
      <c r="F149" s="208"/>
      <c r="G149" s="208"/>
      <c r="H149" s="208"/>
      <c r="I149" s="208"/>
      <c r="J149" s="208"/>
      <c r="K149" s="208"/>
      <c r="L149" s="208"/>
      <c r="M149" s="208"/>
      <c r="N149" s="208"/>
      <c r="O149" s="161">
        <f t="shared" si="3"/>
        <v>0</v>
      </c>
    </row>
    <row r="150" spans="1:15" x14ac:dyDescent="0.3">
      <c r="A150" s="120"/>
      <c r="B150" s="124"/>
      <c r="C150" s="123"/>
      <c r="D150" s="123"/>
      <c r="E150" s="208"/>
      <c r="F150" s="208"/>
      <c r="G150" s="208"/>
      <c r="H150" s="208"/>
      <c r="I150" s="208"/>
      <c r="J150" s="208"/>
      <c r="K150" s="208"/>
      <c r="L150" s="208"/>
      <c r="M150" s="208"/>
      <c r="N150" s="208"/>
      <c r="O150" s="161">
        <f t="shared" si="3"/>
        <v>0</v>
      </c>
    </row>
    <row r="151" spans="1:15" x14ac:dyDescent="0.3">
      <c r="A151" s="120"/>
      <c r="B151" s="124"/>
      <c r="C151" s="123"/>
      <c r="D151" s="123"/>
      <c r="E151" s="208"/>
      <c r="F151" s="208"/>
      <c r="G151" s="208"/>
      <c r="H151" s="208"/>
      <c r="I151" s="208"/>
      <c r="J151" s="208"/>
      <c r="K151" s="208"/>
      <c r="L151" s="208"/>
      <c r="M151" s="208"/>
      <c r="N151" s="208"/>
      <c r="O151" s="161">
        <f t="shared" si="3"/>
        <v>0</v>
      </c>
    </row>
    <row r="152" spans="1:15" x14ac:dyDescent="0.3">
      <c r="A152" s="120"/>
      <c r="B152" s="124"/>
      <c r="C152" s="123"/>
      <c r="D152" s="123"/>
      <c r="E152" s="208"/>
      <c r="F152" s="208"/>
      <c r="G152" s="208"/>
      <c r="H152" s="208"/>
      <c r="I152" s="208"/>
      <c r="J152" s="208"/>
      <c r="K152" s="208"/>
      <c r="L152" s="208"/>
      <c r="M152" s="208"/>
      <c r="N152" s="208"/>
      <c r="O152" s="161">
        <f t="shared" si="3"/>
        <v>0</v>
      </c>
    </row>
    <row r="153" spans="1:15" x14ac:dyDescent="0.3">
      <c r="A153" s="120"/>
      <c r="B153" s="124"/>
      <c r="C153" s="123"/>
      <c r="D153" s="123"/>
      <c r="E153" s="208"/>
      <c r="F153" s="208"/>
      <c r="G153" s="208"/>
      <c r="H153" s="208"/>
      <c r="I153" s="208"/>
      <c r="J153" s="208"/>
      <c r="K153" s="208"/>
      <c r="L153" s="208"/>
      <c r="M153" s="208"/>
      <c r="N153" s="208"/>
      <c r="O153" s="161">
        <f t="shared" si="3"/>
        <v>0</v>
      </c>
    </row>
    <row r="154" spans="1:15" x14ac:dyDescent="0.3">
      <c r="A154" s="120"/>
      <c r="B154" s="124"/>
      <c r="C154" s="123"/>
      <c r="D154" s="123"/>
      <c r="E154" s="208"/>
      <c r="F154" s="208"/>
      <c r="G154" s="208"/>
      <c r="H154" s="208"/>
      <c r="I154" s="208"/>
      <c r="J154" s="208"/>
      <c r="K154" s="208"/>
      <c r="L154" s="208"/>
      <c r="M154" s="208"/>
      <c r="N154" s="208"/>
      <c r="O154" s="161">
        <f t="shared" si="3"/>
        <v>0</v>
      </c>
    </row>
    <row r="155" spans="1:15" x14ac:dyDescent="0.3">
      <c r="A155" s="120"/>
      <c r="B155" s="124"/>
      <c r="C155" s="123"/>
      <c r="D155" s="123"/>
      <c r="E155" s="208"/>
      <c r="F155" s="208"/>
      <c r="G155" s="208"/>
      <c r="H155" s="208"/>
      <c r="I155" s="208"/>
      <c r="J155" s="208"/>
      <c r="K155" s="208"/>
      <c r="L155" s="208"/>
      <c r="M155" s="208"/>
      <c r="N155" s="208"/>
      <c r="O155" s="161">
        <f t="shared" si="3"/>
        <v>0</v>
      </c>
    </row>
    <row r="156" spans="1:15" x14ac:dyDescent="0.3">
      <c r="A156" s="120"/>
      <c r="B156" s="124"/>
      <c r="C156" s="123"/>
      <c r="D156" s="123"/>
      <c r="E156" s="208"/>
      <c r="F156" s="208"/>
      <c r="G156" s="208"/>
      <c r="H156" s="208"/>
      <c r="I156" s="208"/>
      <c r="J156" s="208"/>
      <c r="K156" s="208"/>
      <c r="L156" s="208"/>
      <c r="M156" s="208"/>
      <c r="N156" s="208"/>
      <c r="O156" s="161">
        <f t="shared" si="3"/>
        <v>0</v>
      </c>
    </row>
    <row r="157" spans="1:15" x14ac:dyDescent="0.3">
      <c r="O157" s="162">
        <f>SUM(O8:O156)</f>
        <v>0</v>
      </c>
    </row>
  </sheetData>
  <mergeCells count="21">
    <mergeCell ref="A8:A28"/>
    <mergeCell ref="B8:B20"/>
    <mergeCell ref="C8:C9"/>
    <mergeCell ref="C10:C13"/>
    <mergeCell ref="C14:C17"/>
    <mergeCell ref="C18:C20"/>
    <mergeCell ref="B21:B24"/>
    <mergeCell ref="C21:C22"/>
    <mergeCell ref="C23:C24"/>
    <mergeCell ref="B25:B27"/>
    <mergeCell ref="C25:C27"/>
    <mergeCell ref="A29:A41"/>
    <mergeCell ref="C29:C30"/>
    <mergeCell ref="B32:B34"/>
    <mergeCell ref="C32:C34"/>
    <mergeCell ref="B35:B36"/>
    <mergeCell ref="C35:C36"/>
    <mergeCell ref="B37:B39"/>
    <mergeCell ref="C37:C39"/>
    <mergeCell ref="C40:C41"/>
    <mergeCell ref="B40:B41"/>
  </mergeCells>
  <pageMargins left="0.7" right="0.7" top="0.75" bottom="0.75" header="0.3" footer="0.3"/>
  <pageSetup paperSize="9" orientation="portrait" verticalDpi="0" r:id="rId1"/>
  <drawing r:id="rId2"/>
  <legacyDrawing r:id="rId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00B050"/>
  </sheetPr>
  <dimension ref="A1:R157"/>
  <sheetViews>
    <sheetView zoomScaleNormal="100" workbookViewId="0"/>
  </sheetViews>
  <sheetFormatPr defaultColWidth="9.1796875" defaultRowHeight="14" x14ac:dyDescent="0.3"/>
  <cols>
    <col min="1" max="1" width="23.7265625" style="101" customWidth="1"/>
    <col min="2" max="2" width="25.54296875" style="115" customWidth="1"/>
    <col min="3" max="3" width="28.81640625" style="116" customWidth="1"/>
    <col min="4" max="4" width="53.81640625" style="116" customWidth="1"/>
    <col min="5" max="14" width="16.7265625" style="209" customWidth="1"/>
    <col min="15" max="15" width="20.453125" style="101" customWidth="1"/>
    <col min="16" max="17" width="9.1796875" style="101"/>
    <col min="18" max="18" width="16.453125" style="101" bestFit="1" customWidth="1"/>
    <col min="19" max="16384" width="9.1796875" style="101"/>
  </cols>
  <sheetData>
    <row r="1" spans="1:15" s="98" customFormat="1" ht="18" x14ac:dyDescent="0.4">
      <c r="A1" s="98" t="s">
        <v>350</v>
      </c>
    </row>
    <row r="2" spans="1:15" s="99" customFormat="1" ht="3.65" customHeight="1" x14ac:dyDescent="0.4">
      <c r="A2" s="22"/>
      <c r="B2" s="22"/>
      <c r="C2" s="22"/>
      <c r="D2" s="23"/>
      <c r="E2" s="24"/>
      <c r="F2" s="24"/>
      <c r="G2" s="24"/>
      <c r="H2" s="24"/>
      <c r="I2" s="24"/>
      <c r="J2" s="24"/>
    </row>
    <row r="3" spans="1:15" x14ac:dyDescent="0.3">
      <c r="A3" s="100"/>
      <c r="B3" s="100"/>
      <c r="C3" s="100"/>
      <c r="D3" s="100"/>
      <c r="E3" s="100"/>
      <c r="F3" s="100"/>
      <c r="G3" s="100"/>
      <c r="H3" s="100"/>
      <c r="I3" s="100"/>
      <c r="J3" s="100"/>
      <c r="K3" s="101"/>
      <c r="L3" s="101"/>
      <c r="M3" s="101"/>
      <c r="N3" s="101"/>
    </row>
    <row r="4" spans="1:15" x14ac:dyDescent="0.3">
      <c r="A4" s="7"/>
      <c r="B4" s="100"/>
      <c r="C4" s="100"/>
      <c r="D4" s="100"/>
      <c r="E4" s="101" t="s">
        <v>102</v>
      </c>
      <c r="F4" s="100"/>
      <c r="G4" s="100"/>
      <c r="H4" s="100"/>
      <c r="I4" s="100"/>
      <c r="J4" s="100"/>
      <c r="K4" s="101"/>
      <c r="L4" s="101"/>
      <c r="M4" s="101"/>
      <c r="N4" s="101"/>
    </row>
    <row r="5" spans="1:15" x14ac:dyDescent="0.3">
      <c r="A5" s="7" t="s">
        <v>174</v>
      </c>
      <c r="B5" s="100">
        <v>8</v>
      </c>
      <c r="C5" s="100"/>
      <c r="D5" s="100"/>
      <c r="E5" s="100"/>
      <c r="F5" s="100"/>
      <c r="G5" s="100"/>
      <c r="H5" s="100"/>
      <c r="I5" s="100"/>
      <c r="J5" s="100"/>
      <c r="K5" s="101"/>
      <c r="L5" s="101"/>
      <c r="M5" s="101"/>
      <c r="N5" s="101"/>
    </row>
    <row r="6" spans="1:15" ht="14.5" thickBot="1" x14ac:dyDescent="0.35">
      <c r="E6" s="101" t="s">
        <v>80</v>
      </c>
      <c r="F6" s="101"/>
      <c r="G6" s="101"/>
      <c r="H6" s="101"/>
      <c r="I6" s="101"/>
      <c r="J6" s="101"/>
      <c r="K6" s="101"/>
      <c r="L6" s="101"/>
      <c r="M6" s="101"/>
      <c r="N6" s="101"/>
    </row>
    <row r="7" spans="1:15" ht="14.5" thickTop="1" x14ac:dyDescent="0.3">
      <c r="A7" s="117" t="s">
        <v>188</v>
      </c>
      <c r="B7" s="117" t="s">
        <v>77</v>
      </c>
      <c r="C7" s="117" t="s">
        <v>78</v>
      </c>
      <c r="D7" s="117" t="s">
        <v>79</v>
      </c>
      <c r="E7" s="118">
        <f>'3.3 Muutoksen ja uudet kust.'!B5</f>
        <v>2018</v>
      </c>
      <c r="F7" s="118">
        <f>E7+1</f>
        <v>2019</v>
      </c>
      <c r="G7" s="118">
        <f t="shared" ref="G7:N7" si="0">F7+1</f>
        <v>2020</v>
      </c>
      <c r="H7" s="118">
        <f t="shared" si="0"/>
        <v>2021</v>
      </c>
      <c r="I7" s="118">
        <f t="shared" si="0"/>
        <v>2022</v>
      </c>
      <c r="J7" s="118">
        <f t="shared" si="0"/>
        <v>2023</v>
      </c>
      <c r="K7" s="118">
        <f t="shared" si="0"/>
        <v>2024</v>
      </c>
      <c r="L7" s="118">
        <f t="shared" si="0"/>
        <v>2025</v>
      </c>
      <c r="M7" s="118">
        <f t="shared" si="0"/>
        <v>2026</v>
      </c>
      <c r="N7" s="118">
        <f t="shared" si="0"/>
        <v>2027</v>
      </c>
      <c r="O7" s="118" t="s">
        <v>2</v>
      </c>
    </row>
    <row r="8" spans="1:15" ht="152.25" customHeight="1" x14ac:dyDescent="0.3">
      <c r="A8" s="263" t="s">
        <v>256</v>
      </c>
      <c r="B8" s="273" t="s">
        <v>73</v>
      </c>
      <c r="C8" s="275" t="s">
        <v>110</v>
      </c>
      <c r="D8" s="119" t="s">
        <v>113</v>
      </c>
      <c r="E8" s="208"/>
      <c r="F8" s="208"/>
      <c r="G8" s="208"/>
      <c r="H8" s="208"/>
      <c r="I8" s="208"/>
      <c r="J8" s="208"/>
      <c r="K8" s="208"/>
      <c r="L8" s="208"/>
      <c r="M8" s="208"/>
      <c r="N8" s="208"/>
      <c r="O8" s="161">
        <f>SUM(E8:N8)</f>
        <v>0</v>
      </c>
    </row>
    <row r="9" spans="1:15" ht="78.75" customHeight="1" x14ac:dyDescent="0.3">
      <c r="A9" s="264"/>
      <c r="B9" s="277"/>
      <c r="C9" s="275"/>
      <c r="D9" s="119" t="s">
        <v>114</v>
      </c>
      <c r="E9" s="208"/>
      <c r="F9" s="208"/>
      <c r="G9" s="208"/>
      <c r="H9" s="208"/>
      <c r="I9" s="208"/>
      <c r="J9" s="208"/>
      <c r="K9" s="208"/>
      <c r="L9" s="208"/>
      <c r="M9" s="208"/>
      <c r="N9" s="208"/>
      <c r="O9" s="161">
        <f t="shared" ref="O9:O72" si="1">SUM(E9:N9)</f>
        <v>0</v>
      </c>
    </row>
    <row r="10" spans="1:15" ht="117" customHeight="1" x14ac:dyDescent="0.3">
      <c r="A10" s="264"/>
      <c r="B10" s="277"/>
      <c r="C10" s="276" t="s">
        <v>111</v>
      </c>
      <c r="D10" s="121" t="s">
        <v>115</v>
      </c>
      <c r="E10" s="208"/>
      <c r="F10" s="208"/>
      <c r="G10" s="208"/>
      <c r="H10" s="208"/>
      <c r="I10" s="208"/>
      <c r="J10" s="208"/>
      <c r="K10" s="208"/>
      <c r="L10" s="208"/>
      <c r="M10" s="208"/>
      <c r="N10" s="208"/>
      <c r="O10" s="161">
        <f t="shared" si="1"/>
        <v>0</v>
      </c>
    </row>
    <row r="11" spans="1:15" ht="175.5" customHeight="1" x14ac:dyDescent="0.3">
      <c r="A11" s="264"/>
      <c r="B11" s="277"/>
      <c r="C11" s="276"/>
      <c r="D11" s="122" t="s">
        <v>116</v>
      </c>
      <c r="E11" s="208"/>
      <c r="F11" s="208"/>
      <c r="G11" s="208"/>
      <c r="H11" s="208"/>
      <c r="I11" s="208"/>
      <c r="J11" s="208"/>
      <c r="K11" s="208"/>
      <c r="L11" s="208"/>
      <c r="M11" s="208"/>
      <c r="N11" s="208"/>
      <c r="O11" s="161">
        <f t="shared" si="1"/>
        <v>0</v>
      </c>
    </row>
    <row r="12" spans="1:15" ht="87.75" customHeight="1" x14ac:dyDescent="0.3">
      <c r="A12" s="264"/>
      <c r="B12" s="277"/>
      <c r="C12" s="276"/>
      <c r="D12" s="122" t="s">
        <v>152</v>
      </c>
      <c r="E12" s="208"/>
      <c r="F12" s="208"/>
      <c r="G12" s="208"/>
      <c r="H12" s="208"/>
      <c r="I12" s="208"/>
      <c r="J12" s="208"/>
      <c r="K12" s="208"/>
      <c r="L12" s="208"/>
      <c r="M12" s="208"/>
      <c r="N12" s="208"/>
      <c r="O12" s="161">
        <f t="shared" si="1"/>
        <v>0</v>
      </c>
    </row>
    <row r="13" spans="1:15" ht="53.25" customHeight="1" x14ac:dyDescent="0.3">
      <c r="A13" s="264"/>
      <c r="B13" s="277"/>
      <c r="C13" s="276"/>
      <c r="D13" s="121" t="s">
        <v>189</v>
      </c>
      <c r="E13" s="208"/>
      <c r="F13" s="208"/>
      <c r="G13" s="208"/>
      <c r="H13" s="208"/>
      <c r="I13" s="208"/>
      <c r="J13" s="208"/>
      <c r="K13" s="208"/>
      <c r="L13" s="208"/>
      <c r="M13" s="208"/>
      <c r="N13" s="208"/>
      <c r="O13" s="161">
        <f t="shared" si="1"/>
        <v>0</v>
      </c>
    </row>
    <row r="14" spans="1:15" ht="80.5" x14ac:dyDescent="0.3">
      <c r="A14" s="264"/>
      <c r="B14" s="277"/>
      <c r="C14" s="278" t="s">
        <v>58</v>
      </c>
      <c r="D14" s="119" t="s">
        <v>117</v>
      </c>
      <c r="E14" s="208"/>
      <c r="F14" s="208"/>
      <c r="G14" s="208"/>
      <c r="H14" s="208"/>
      <c r="I14" s="208"/>
      <c r="J14" s="208"/>
      <c r="K14" s="208"/>
      <c r="L14" s="208"/>
      <c r="M14" s="208"/>
      <c r="N14" s="208"/>
      <c r="O14" s="161">
        <f t="shared" si="1"/>
        <v>0</v>
      </c>
    </row>
    <row r="15" spans="1:15" ht="63.75" customHeight="1" x14ac:dyDescent="0.3">
      <c r="A15" s="264"/>
      <c r="B15" s="277"/>
      <c r="C15" s="275"/>
      <c r="D15" s="119" t="s">
        <v>193</v>
      </c>
      <c r="E15" s="208"/>
      <c r="F15" s="208"/>
      <c r="G15" s="208"/>
      <c r="H15" s="208"/>
      <c r="I15" s="208"/>
      <c r="J15" s="208"/>
      <c r="K15" s="208"/>
      <c r="L15" s="208"/>
      <c r="M15" s="208"/>
      <c r="N15" s="208"/>
      <c r="O15" s="161">
        <f t="shared" si="1"/>
        <v>0</v>
      </c>
    </row>
    <row r="16" spans="1:15" ht="137.25" customHeight="1" x14ac:dyDescent="0.3">
      <c r="A16" s="264"/>
      <c r="B16" s="277"/>
      <c r="C16" s="275"/>
      <c r="D16" s="119" t="s">
        <v>192</v>
      </c>
      <c r="E16" s="208"/>
      <c r="F16" s="208"/>
      <c r="G16" s="208"/>
      <c r="H16" s="208"/>
      <c r="I16" s="208"/>
      <c r="J16" s="208"/>
      <c r="K16" s="208"/>
      <c r="L16" s="208"/>
      <c r="M16" s="208"/>
      <c r="N16" s="208"/>
      <c r="O16" s="161">
        <f t="shared" si="1"/>
        <v>0</v>
      </c>
    </row>
    <row r="17" spans="1:15" ht="105.75" customHeight="1" x14ac:dyDescent="0.3">
      <c r="A17" s="264"/>
      <c r="B17" s="277"/>
      <c r="C17" s="275"/>
      <c r="D17" s="119" t="s">
        <v>194</v>
      </c>
      <c r="E17" s="208"/>
      <c r="F17" s="208"/>
      <c r="G17" s="208"/>
      <c r="H17" s="208"/>
      <c r="I17" s="208"/>
      <c r="J17" s="208"/>
      <c r="K17" s="208"/>
      <c r="L17" s="208"/>
      <c r="M17" s="208"/>
      <c r="N17" s="208"/>
      <c r="O17" s="161">
        <f t="shared" si="1"/>
        <v>0</v>
      </c>
    </row>
    <row r="18" spans="1:15" ht="43.5" customHeight="1" x14ac:dyDescent="0.3">
      <c r="A18" s="264"/>
      <c r="B18" s="277"/>
      <c r="C18" s="279" t="s">
        <v>258</v>
      </c>
      <c r="D18" s="121" t="s">
        <v>118</v>
      </c>
      <c r="E18" s="208"/>
      <c r="F18" s="208"/>
      <c r="G18" s="208"/>
      <c r="H18" s="208"/>
      <c r="I18" s="208"/>
      <c r="J18" s="208"/>
      <c r="K18" s="208"/>
      <c r="L18" s="208"/>
      <c r="M18" s="208"/>
      <c r="N18" s="208"/>
      <c r="O18" s="161">
        <f t="shared" si="1"/>
        <v>0</v>
      </c>
    </row>
    <row r="19" spans="1:15" ht="80.25" customHeight="1" x14ac:dyDescent="0.3">
      <c r="A19" s="264"/>
      <c r="B19" s="277"/>
      <c r="C19" s="276"/>
      <c r="D19" s="121" t="s">
        <v>119</v>
      </c>
      <c r="E19" s="208"/>
      <c r="F19" s="208"/>
      <c r="G19" s="208"/>
      <c r="H19" s="208"/>
      <c r="I19" s="208"/>
      <c r="J19" s="208"/>
      <c r="K19" s="208"/>
      <c r="L19" s="208"/>
      <c r="M19" s="208"/>
      <c r="N19" s="208"/>
      <c r="O19" s="161">
        <f t="shared" si="1"/>
        <v>0</v>
      </c>
    </row>
    <row r="20" spans="1:15" ht="68.25" customHeight="1" x14ac:dyDescent="0.3">
      <c r="A20" s="264"/>
      <c r="B20" s="277"/>
      <c r="C20" s="276"/>
      <c r="D20" s="121" t="s">
        <v>120</v>
      </c>
      <c r="E20" s="208"/>
      <c r="F20" s="208"/>
      <c r="G20" s="208"/>
      <c r="H20" s="208"/>
      <c r="I20" s="208"/>
      <c r="J20" s="208"/>
      <c r="K20" s="208"/>
      <c r="L20" s="208"/>
      <c r="M20" s="208"/>
      <c r="N20" s="208"/>
      <c r="O20" s="161">
        <f t="shared" si="1"/>
        <v>0</v>
      </c>
    </row>
    <row r="21" spans="1:15" ht="56.25" customHeight="1" x14ac:dyDescent="0.3">
      <c r="A21" s="264"/>
      <c r="B21" s="273" t="s">
        <v>112</v>
      </c>
      <c r="C21" s="281" t="s">
        <v>278</v>
      </c>
      <c r="D21" s="159" t="s">
        <v>190</v>
      </c>
      <c r="E21" s="208"/>
      <c r="F21" s="208"/>
      <c r="G21" s="208"/>
      <c r="H21" s="208"/>
      <c r="I21" s="208"/>
      <c r="J21" s="208"/>
      <c r="K21" s="208"/>
      <c r="L21" s="208"/>
      <c r="M21" s="208"/>
      <c r="N21" s="208"/>
      <c r="O21" s="161">
        <f t="shared" si="1"/>
        <v>0</v>
      </c>
    </row>
    <row r="22" spans="1:15" ht="26.25" customHeight="1" x14ac:dyDescent="0.3">
      <c r="A22" s="264"/>
      <c r="B22" s="277"/>
      <c r="C22" s="282"/>
      <c r="D22" s="159" t="s">
        <v>154</v>
      </c>
      <c r="E22" s="208"/>
      <c r="F22" s="208"/>
      <c r="G22" s="208"/>
      <c r="H22" s="208"/>
      <c r="I22" s="208"/>
      <c r="J22" s="208"/>
      <c r="K22" s="208"/>
      <c r="L22" s="208"/>
      <c r="M22" s="208"/>
      <c r="N22" s="208"/>
      <c r="O22" s="161">
        <f t="shared" si="1"/>
        <v>0</v>
      </c>
    </row>
    <row r="23" spans="1:15" ht="45" customHeight="1" x14ac:dyDescent="0.3">
      <c r="A23" s="264"/>
      <c r="B23" s="277"/>
      <c r="C23" s="281" t="s">
        <v>279</v>
      </c>
      <c r="D23" s="159" t="s">
        <v>155</v>
      </c>
      <c r="E23" s="208"/>
      <c r="F23" s="208"/>
      <c r="G23" s="208"/>
      <c r="H23" s="208"/>
      <c r="I23" s="208"/>
      <c r="J23" s="208"/>
      <c r="K23" s="208"/>
      <c r="L23" s="208"/>
      <c r="M23" s="208"/>
      <c r="N23" s="208"/>
      <c r="O23" s="161">
        <f t="shared" si="1"/>
        <v>0</v>
      </c>
    </row>
    <row r="24" spans="1:15" ht="26.25" customHeight="1" x14ac:dyDescent="0.3">
      <c r="A24" s="264"/>
      <c r="B24" s="277"/>
      <c r="C24" s="282"/>
      <c r="D24" s="155" t="s">
        <v>257</v>
      </c>
      <c r="E24" s="208"/>
      <c r="F24" s="208"/>
      <c r="G24" s="208"/>
      <c r="H24" s="208"/>
      <c r="I24" s="208"/>
      <c r="J24" s="208"/>
      <c r="K24" s="208"/>
      <c r="L24" s="208"/>
      <c r="M24" s="208"/>
      <c r="N24" s="208"/>
      <c r="O24" s="161">
        <f t="shared" si="1"/>
        <v>0</v>
      </c>
    </row>
    <row r="25" spans="1:15" ht="54" customHeight="1" x14ac:dyDescent="0.3">
      <c r="A25" s="264"/>
      <c r="B25" s="273" t="s">
        <v>72</v>
      </c>
      <c r="C25" s="266" t="s">
        <v>105</v>
      </c>
      <c r="D25" s="156" t="s">
        <v>251</v>
      </c>
      <c r="E25" s="208"/>
      <c r="F25" s="208"/>
      <c r="G25" s="208"/>
      <c r="H25" s="208"/>
      <c r="I25" s="208"/>
      <c r="J25" s="208"/>
      <c r="K25" s="208"/>
      <c r="L25" s="208"/>
      <c r="M25" s="208"/>
      <c r="N25" s="208"/>
      <c r="O25" s="161">
        <f t="shared" si="1"/>
        <v>0</v>
      </c>
    </row>
    <row r="26" spans="1:15" ht="49.5" customHeight="1" x14ac:dyDescent="0.3">
      <c r="A26" s="264"/>
      <c r="B26" s="277"/>
      <c r="C26" s="280"/>
      <c r="D26" s="156" t="s">
        <v>280</v>
      </c>
      <c r="E26" s="208"/>
      <c r="F26" s="208"/>
      <c r="G26" s="208"/>
      <c r="H26" s="208"/>
      <c r="I26" s="208"/>
      <c r="J26" s="208"/>
      <c r="K26" s="208"/>
      <c r="L26" s="208"/>
      <c r="M26" s="208"/>
      <c r="N26" s="208"/>
      <c r="O26" s="161">
        <f t="shared" si="1"/>
        <v>0</v>
      </c>
    </row>
    <row r="27" spans="1:15" ht="26.25" customHeight="1" x14ac:dyDescent="0.3">
      <c r="A27" s="264"/>
      <c r="B27" s="277"/>
      <c r="C27" s="280"/>
      <c r="D27" s="157" t="s">
        <v>276</v>
      </c>
      <c r="E27" s="208"/>
      <c r="F27" s="208"/>
      <c r="G27" s="208"/>
      <c r="H27" s="208"/>
      <c r="I27" s="208"/>
      <c r="J27" s="208"/>
      <c r="K27" s="208"/>
      <c r="L27" s="208"/>
      <c r="M27" s="208"/>
      <c r="N27" s="208"/>
      <c r="O27" s="161">
        <f t="shared" si="1"/>
        <v>0</v>
      </c>
    </row>
    <row r="28" spans="1:15" ht="27.75" customHeight="1" x14ac:dyDescent="0.3">
      <c r="A28" s="264"/>
      <c r="B28" s="203" t="s">
        <v>104</v>
      </c>
      <c r="C28" s="181" t="s">
        <v>104</v>
      </c>
      <c r="D28" s="178" t="s">
        <v>277</v>
      </c>
      <c r="E28" s="208"/>
      <c r="F28" s="208"/>
      <c r="G28" s="208"/>
      <c r="H28" s="208"/>
      <c r="I28" s="208"/>
      <c r="J28" s="208"/>
      <c r="K28" s="208"/>
      <c r="L28" s="208"/>
      <c r="M28" s="208"/>
      <c r="N28" s="208"/>
      <c r="O28" s="161">
        <f t="shared" si="1"/>
        <v>0</v>
      </c>
    </row>
    <row r="29" spans="1:15" ht="53.25" customHeight="1" x14ac:dyDescent="0.3">
      <c r="A29" s="263" t="s">
        <v>107</v>
      </c>
      <c r="B29" s="221" t="s">
        <v>71</v>
      </c>
      <c r="C29" s="271" t="s">
        <v>148</v>
      </c>
      <c r="D29" s="177" t="s">
        <v>250</v>
      </c>
      <c r="E29" s="208"/>
      <c r="F29" s="208"/>
      <c r="G29" s="208"/>
      <c r="H29" s="208"/>
      <c r="I29" s="208"/>
      <c r="J29" s="208"/>
      <c r="K29" s="208"/>
      <c r="L29" s="208"/>
      <c r="M29" s="208"/>
      <c r="N29" s="208"/>
      <c r="O29" s="161">
        <f t="shared" si="1"/>
        <v>0</v>
      </c>
    </row>
    <row r="30" spans="1:15" ht="57.75" customHeight="1" x14ac:dyDescent="0.3">
      <c r="A30" s="264"/>
      <c r="B30" s="221" t="s">
        <v>71</v>
      </c>
      <c r="C30" s="272"/>
      <c r="D30" s="177" t="s">
        <v>249</v>
      </c>
      <c r="E30" s="208"/>
      <c r="F30" s="208"/>
      <c r="G30" s="208"/>
      <c r="H30" s="208"/>
      <c r="I30" s="208"/>
      <c r="J30" s="208"/>
      <c r="K30" s="208"/>
      <c r="L30" s="208"/>
      <c r="M30" s="208"/>
      <c r="N30" s="208"/>
      <c r="O30" s="161">
        <f t="shared" si="1"/>
        <v>0</v>
      </c>
    </row>
    <row r="31" spans="1:15" ht="52.5" customHeight="1" x14ac:dyDescent="0.3">
      <c r="A31" s="264"/>
      <c r="B31" s="221" t="s">
        <v>71</v>
      </c>
      <c r="C31" s="220" t="s">
        <v>149</v>
      </c>
      <c r="D31" s="156" t="s">
        <v>255</v>
      </c>
      <c r="E31" s="208"/>
      <c r="F31" s="208"/>
      <c r="G31" s="208"/>
      <c r="H31" s="208"/>
      <c r="I31" s="208"/>
      <c r="J31" s="208"/>
      <c r="K31" s="208"/>
      <c r="L31" s="208"/>
      <c r="M31" s="208"/>
      <c r="N31" s="208"/>
      <c r="O31" s="161">
        <f t="shared" si="1"/>
        <v>0</v>
      </c>
    </row>
    <row r="32" spans="1:15" x14ac:dyDescent="0.3">
      <c r="A32" s="264"/>
      <c r="B32" s="260" t="s">
        <v>74</v>
      </c>
      <c r="C32" s="286" t="s">
        <v>74</v>
      </c>
      <c r="D32" s="158" t="s">
        <v>252</v>
      </c>
      <c r="E32" s="208"/>
      <c r="F32" s="208"/>
      <c r="G32" s="208"/>
      <c r="H32" s="208"/>
      <c r="I32" s="208"/>
      <c r="J32" s="208"/>
      <c r="K32" s="208"/>
      <c r="L32" s="208"/>
      <c r="M32" s="208"/>
      <c r="N32" s="208"/>
      <c r="O32" s="161">
        <f t="shared" si="1"/>
        <v>0</v>
      </c>
    </row>
    <row r="33" spans="1:18" x14ac:dyDescent="0.3">
      <c r="A33" s="264"/>
      <c r="B33" s="261"/>
      <c r="C33" s="287"/>
      <c r="D33" s="158" t="s">
        <v>253</v>
      </c>
      <c r="E33" s="208"/>
      <c r="F33" s="208"/>
      <c r="G33" s="208"/>
      <c r="H33" s="208"/>
      <c r="I33" s="208"/>
      <c r="J33" s="208"/>
      <c r="K33" s="208"/>
      <c r="L33" s="208"/>
      <c r="M33" s="208"/>
      <c r="N33" s="208"/>
      <c r="O33" s="161">
        <f t="shared" si="1"/>
        <v>0</v>
      </c>
    </row>
    <row r="34" spans="1:18" x14ac:dyDescent="0.3">
      <c r="A34" s="264"/>
      <c r="B34" s="262"/>
      <c r="C34" s="288"/>
      <c r="D34" s="158" t="s">
        <v>254</v>
      </c>
      <c r="E34" s="208"/>
      <c r="F34" s="208"/>
      <c r="G34" s="208"/>
      <c r="H34" s="208"/>
      <c r="I34" s="208"/>
      <c r="J34" s="208"/>
      <c r="K34" s="208"/>
      <c r="L34" s="208"/>
      <c r="M34" s="208"/>
      <c r="N34" s="208"/>
      <c r="O34" s="161">
        <f t="shared" si="1"/>
        <v>0</v>
      </c>
    </row>
    <row r="35" spans="1:18" x14ac:dyDescent="0.3">
      <c r="A35" s="264"/>
      <c r="B35" s="260" t="s">
        <v>56</v>
      </c>
      <c r="C35" s="271" t="s">
        <v>56</v>
      </c>
      <c r="D35" s="157" t="s">
        <v>150</v>
      </c>
      <c r="E35" s="208"/>
      <c r="F35" s="208"/>
      <c r="G35" s="208"/>
      <c r="H35" s="208"/>
      <c r="I35" s="208"/>
      <c r="J35" s="208"/>
      <c r="K35" s="208"/>
      <c r="L35" s="208"/>
      <c r="M35" s="208"/>
      <c r="N35" s="208"/>
      <c r="O35" s="161">
        <f t="shared" si="1"/>
        <v>0</v>
      </c>
    </row>
    <row r="36" spans="1:18" x14ac:dyDescent="0.3">
      <c r="A36" s="264"/>
      <c r="B36" s="262"/>
      <c r="C36" s="272"/>
      <c r="D36" s="157" t="s">
        <v>151</v>
      </c>
      <c r="E36" s="208"/>
      <c r="F36" s="208"/>
      <c r="G36" s="208"/>
      <c r="H36" s="208"/>
      <c r="I36" s="208"/>
      <c r="J36" s="208"/>
      <c r="K36" s="208"/>
      <c r="L36" s="208"/>
      <c r="M36" s="208"/>
      <c r="N36" s="208"/>
      <c r="O36" s="161">
        <f t="shared" si="1"/>
        <v>0</v>
      </c>
    </row>
    <row r="37" spans="1:18" x14ac:dyDescent="0.3">
      <c r="A37" s="264"/>
      <c r="B37" s="260" t="s">
        <v>70</v>
      </c>
      <c r="C37" s="286" t="s">
        <v>70</v>
      </c>
      <c r="D37" s="158" t="s">
        <v>259</v>
      </c>
      <c r="E37" s="208"/>
      <c r="F37" s="208"/>
      <c r="G37" s="208"/>
      <c r="H37" s="208"/>
      <c r="I37" s="208"/>
      <c r="J37" s="208"/>
      <c r="K37" s="208"/>
      <c r="L37" s="208"/>
      <c r="M37" s="208"/>
      <c r="N37" s="208"/>
      <c r="O37" s="161">
        <f t="shared" si="1"/>
        <v>0</v>
      </c>
    </row>
    <row r="38" spans="1:18" ht="27.75" customHeight="1" x14ac:dyDescent="0.3">
      <c r="A38" s="264"/>
      <c r="B38" s="261"/>
      <c r="C38" s="287"/>
      <c r="D38" s="178" t="s">
        <v>260</v>
      </c>
      <c r="E38" s="208"/>
      <c r="F38" s="208"/>
      <c r="G38" s="208"/>
      <c r="H38" s="208"/>
      <c r="I38" s="208"/>
      <c r="J38" s="208"/>
      <c r="K38" s="208"/>
      <c r="L38" s="208"/>
      <c r="M38" s="208"/>
      <c r="N38" s="208"/>
      <c r="O38" s="161">
        <f t="shared" si="1"/>
        <v>0</v>
      </c>
    </row>
    <row r="39" spans="1:18" x14ac:dyDescent="0.3">
      <c r="A39" s="264"/>
      <c r="B39" s="262"/>
      <c r="C39" s="287"/>
      <c r="D39" s="158" t="s">
        <v>281</v>
      </c>
      <c r="E39" s="208"/>
      <c r="F39" s="208"/>
      <c r="G39" s="208"/>
      <c r="H39" s="208"/>
      <c r="I39" s="208"/>
      <c r="J39" s="208"/>
      <c r="K39" s="208"/>
      <c r="L39" s="208"/>
      <c r="M39" s="208"/>
      <c r="N39" s="208"/>
      <c r="O39" s="161">
        <f t="shared" si="1"/>
        <v>0</v>
      </c>
    </row>
    <row r="40" spans="1:18" ht="25.5" customHeight="1" x14ac:dyDescent="0.3">
      <c r="A40" s="264"/>
      <c r="B40" s="260" t="s">
        <v>121</v>
      </c>
      <c r="C40" s="271" t="s">
        <v>121</v>
      </c>
      <c r="D40" s="177" t="s">
        <v>263</v>
      </c>
      <c r="E40" s="208"/>
      <c r="F40" s="208"/>
      <c r="G40" s="208"/>
      <c r="H40" s="208"/>
      <c r="I40" s="208"/>
      <c r="J40" s="208"/>
      <c r="K40" s="208"/>
      <c r="L40" s="208"/>
      <c r="M40" s="208"/>
      <c r="N40" s="208"/>
      <c r="O40" s="161">
        <f t="shared" si="1"/>
        <v>0</v>
      </c>
    </row>
    <row r="41" spans="1:18" ht="34.5" x14ac:dyDescent="0.3">
      <c r="A41" s="265"/>
      <c r="B41" s="262"/>
      <c r="C41" s="272"/>
      <c r="D41" s="177" t="s">
        <v>282</v>
      </c>
      <c r="E41" s="208"/>
      <c r="F41" s="208"/>
      <c r="G41" s="208"/>
      <c r="H41" s="208"/>
      <c r="I41" s="208"/>
      <c r="J41" s="208"/>
      <c r="K41" s="208"/>
      <c r="L41" s="208"/>
      <c r="M41" s="208"/>
      <c r="N41" s="208"/>
      <c r="O41" s="161">
        <f t="shared" si="1"/>
        <v>0</v>
      </c>
      <c r="R41" s="162">
        <f>O157</f>
        <v>0</v>
      </c>
    </row>
    <row r="42" spans="1:18" x14ac:dyDescent="0.3">
      <c r="A42" s="120"/>
      <c r="B42" s="124"/>
      <c r="C42" s="123"/>
      <c r="D42" s="123"/>
      <c r="E42" s="208"/>
      <c r="F42" s="208"/>
      <c r="G42" s="208"/>
      <c r="H42" s="208"/>
      <c r="I42" s="208"/>
      <c r="J42" s="208"/>
      <c r="K42" s="208"/>
      <c r="L42" s="208"/>
      <c r="M42" s="208"/>
      <c r="N42" s="208"/>
      <c r="O42" s="161">
        <f t="shared" si="1"/>
        <v>0</v>
      </c>
    </row>
    <row r="43" spans="1:18" x14ac:dyDescent="0.3">
      <c r="A43" s="120"/>
      <c r="B43" s="124"/>
      <c r="C43" s="123"/>
      <c r="D43" s="123"/>
      <c r="E43" s="208"/>
      <c r="F43" s="208"/>
      <c r="G43" s="208"/>
      <c r="H43" s="208"/>
      <c r="I43" s="208"/>
      <c r="J43" s="208"/>
      <c r="K43" s="208"/>
      <c r="L43" s="208"/>
      <c r="M43" s="208"/>
      <c r="N43" s="208"/>
      <c r="O43" s="161">
        <f t="shared" si="1"/>
        <v>0</v>
      </c>
    </row>
    <row r="44" spans="1:18" x14ac:dyDescent="0.3">
      <c r="A44" s="120"/>
      <c r="B44" s="124"/>
      <c r="C44" s="123"/>
      <c r="D44" s="123"/>
      <c r="E44" s="208"/>
      <c r="F44" s="208"/>
      <c r="G44" s="208"/>
      <c r="H44" s="208"/>
      <c r="I44" s="208"/>
      <c r="J44" s="208"/>
      <c r="K44" s="208"/>
      <c r="L44" s="208"/>
      <c r="M44" s="208"/>
      <c r="N44" s="208"/>
      <c r="O44" s="161">
        <f t="shared" si="1"/>
        <v>0</v>
      </c>
    </row>
    <row r="45" spans="1:18" x14ac:dyDescent="0.3">
      <c r="A45" s="120"/>
      <c r="B45" s="124"/>
      <c r="C45" s="123"/>
      <c r="D45" s="123"/>
      <c r="E45" s="208"/>
      <c r="F45" s="208"/>
      <c r="G45" s="208"/>
      <c r="H45" s="208"/>
      <c r="I45" s="208"/>
      <c r="J45" s="208"/>
      <c r="K45" s="208"/>
      <c r="L45" s="208"/>
      <c r="M45" s="208"/>
      <c r="N45" s="208"/>
      <c r="O45" s="161">
        <f t="shared" si="1"/>
        <v>0</v>
      </c>
    </row>
    <row r="46" spans="1:18" x14ac:dyDescent="0.3">
      <c r="A46" s="120"/>
      <c r="B46" s="124"/>
      <c r="C46" s="123"/>
      <c r="D46" s="123"/>
      <c r="E46" s="208"/>
      <c r="F46" s="208"/>
      <c r="G46" s="208"/>
      <c r="H46" s="208"/>
      <c r="I46" s="208"/>
      <c r="J46" s="208"/>
      <c r="K46" s="208"/>
      <c r="L46" s="208"/>
      <c r="M46" s="208"/>
      <c r="N46" s="208"/>
      <c r="O46" s="161">
        <f t="shared" si="1"/>
        <v>0</v>
      </c>
    </row>
    <row r="47" spans="1:18" x14ac:dyDescent="0.3">
      <c r="A47" s="120"/>
      <c r="B47" s="124"/>
      <c r="C47" s="123"/>
      <c r="D47" s="123"/>
      <c r="E47" s="208"/>
      <c r="F47" s="208"/>
      <c r="G47" s="208"/>
      <c r="H47" s="208"/>
      <c r="I47" s="208"/>
      <c r="J47" s="208"/>
      <c r="K47" s="208"/>
      <c r="L47" s="208"/>
      <c r="M47" s="208"/>
      <c r="N47" s="208"/>
      <c r="O47" s="161">
        <f t="shared" si="1"/>
        <v>0</v>
      </c>
    </row>
    <row r="48" spans="1:18" x14ac:dyDescent="0.3">
      <c r="A48" s="120"/>
      <c r="B48" s="124"/>
      <c r="C48" s="123"/>
      <c r="D48" s="123"/>
      <c r="E48" s="208"/>
      <c r="F48" s="208"/>
      <c r="G48" s="208"/>
      <c r="H48" s="208"/>
      <c r="I48" s="208"/>
      <c r="J48" s="208"/>
      <c r="K48" s="208"/>
      <c r="L48" s="208"/>
      <c r="M48" s="208"/>
      <c r="N48" s="208"/>
      <c r="O48" s="161">
        <f t="shared" si="1"/>
        <v>0</v>
      </c>
    </row>
    <row r="49" spans="1:15" x14ac:dyDescent="0.3">
      <c r="A49" s="120"/>
      <c r="B49" s="124"/>
      <c r="C49" s="123"/>
      <c r="D49" s="123"/>
      <c r="E49" s="208"/>
      <c r="F49" s="208"/>
      <c r="G49" s="208"/>
      <c r="H49" s="208"/>
      <c r="I49" s="208"/>
      <c r="J49" s="208"/>
      <c r="K49" s="208"/>
      <c r="L49" s="208"/>
      <c r="M49" s="208"/>
      <c r="N49" s="208"/>
      <c r="O49" s="161">
        <f t="shared" si="1"/>
        <v>0</v>
      </c>
    </row>
    <row r="50" spans="1:15" x14ac:dyDescent="0.3">
      <c r="A50" s="120"/>
      <c r="B50" s="124"/>
      <c r="C50" s="123"/>
      <c r="D50" s="123"/>
      <c r="E50" s="208"/>
      <c r="F50" s="208"/>
      <c r="G50" s="208"/>
      <c r="H50" s="208"/>
      <c r="I50" s="208"/>
      <c r="J50" s="208"/>
      <c r="K50" s="208"/>
      <c r="L50" s="208"/>
      <c r="M50" s="208"/>
      <c r="N50" s="208"/>
      <c r="O50" s="161">
        <f t="shared" si="1"/>
        <v>0</v>
      </c>
    </row>
    <row r="51" spans="1:15" x14ac:dyDescent="0.3">
      <c r="A51" s="120"/>
      <c r="B51" s="124"/>
      <c r="C51" s="123"/>
      <c r="D51" s="123"/>
      <c r="E51" s="208"/>
      <c r="F51" s="208"/>
      <c r="G51" s="208"/>
      <c r="H51" s="208"/>
      <c r="I51" s="208"/>
      <c r="J51" s="208"/>
      <c r="K51" s="208"/>
      <c r="L51" s="208"/>
      <c r="M51" s="208"/>
      <c r="N51" s="208"/>
      <c r="O51" s="161">
        <f t="shared" si="1"/>
        <v>0</v>
      </c>
    </row>
    <row r="52" spans="1:15" x14ac:dyDescent="0.3">
      <c r="A52" s="120"/>
      <c r="B52" s="124"/>
      <c r="C52" s="123"/>
      <c r="D52" s="123"/>
      <c r="E52" s="208"/>
      <c r="F52" s="208"/>
      <c r="G52" s="208"/>
      <c r="H52" s="208"/>
      <c r="I52" s="208"/>
      <c r="J52" s="208"/>
      <c r="K52" s="208"/>
      <c r="L52" s="208"/>
      <c r="M52" s="208"/>
      <c r="N52" s="208"/>
      <c r="O52" s="161">
        <f t="shared" si="1"/>
        <v>0</v>
      </c>
    </row>
    <row r="53" spans="1:15" x14ac:dyDescent="0.3">
      <c r="A53" s="120"/>
      <c r="B53" s="124"/>
      <c r="C53" s="123"/>
      <c r="D53" s="123"/>
      <c r="E53" s="208"/>
      <c r="F53" s="208"/>
      <c r="G53" s="208"/>
      <c r="H53" s="208"/>
      <c r="I53" s="208"/>
      <c r="J53" s="208"/>
      <c r="K53" s="208"/>
      <c r="L53" s="208"/>
      <c r="M53" s="208"/>
      <c r="N53" s="208"/>
      <c r="O53" s="161">
        <f t="shared" si="1"/>
        <v>0</v>
      </c>
    </row>
    <row r="54" spans="1:15" x14ac:dyDescent="0.3">
      <c r="A54" s="120"/>
      <c r="B54" s="124"/>
      <c r="C54" s="123"/>
      <c r="D54" s="123"/>
      <c r="E54" s="208"/>
      <c r="F54" s="208"/>
      <c r="G54" s="208"/>
      <c r="H54" s="208"/>
      <c r="I54" s="208"/>
      <c r="J54" s="208"/>
      <c r="K54" s="208"/>
      <c r="L54" s="208"/>
      <c r="M54" s="208"/>
      <c r="N54" s="208"/>
      <c r="O54" s="161">
        <f t="shared" si="1"/>
        <v>0</v>
      </c>
    </row>
    <row r="55" spans="1:15" x14ac:dyDescent="0.3">
      <c r="A55" s="120"/>
      <c r="B55" s="124"/>
      <c r="C55" s="123"/>
      <c r="D55" s="123"/>
      <c r="E55" s="208"/>
      <c r="F55" s="208"/>
      <c r="G55" s="208"/>
      <c r="H55" s="208"/>
      <c r="I55" s="208"/>
      <c r="J55" s="208"/>
      <c r="K55" s="208"/>
      <c r="L55" s="208"/>
      <c r="M55" s="208"/>
      <c r="N55" s="208"/>
      <c r="O55" s="161">
        <f t="shared" si="1"/>
        <v>0</v>
      </c>
    </row>
    <row r="56" spans="1:15" x14ac:dyDescent="0.3">
      <c r="A56" s="120"/>
      <c r="B56" s="124"/>
      <c r="C56" s="123"/>
      <c r="D56" s="123"/>
      <c r="E56" s="208"/>
      <c r="F56" s="208"/>
      <c r="G56" s="208"/>
      <c r="H56" s="208"/>
      <c r="I56" s="208"/>
      <c r="J56" s="208"/>
      <c r="K56" s="208"/>
      <c r="L56" s="208"/>
      <c r="M56" s="208"/>
      <c r="N56" s="208"/>
      <c r="O56" s="161">
        <f t="shared" si="1"/>
        <v>0</v>
      </c>
    </row>
    <row r="57" spans="1:15" x14ac:dyDescent="0.3">
      <c r="A57" s="120"/>
      <c r="B57" s="124"/>
      <c r="C57" s="123"/>
      <c r="D57" s="123"/>
      <c r="E57" s="208"/>
      <c r="F57" s="208"/>
      <c r="G57" s="208"/>
      <c r="H57" s="208"/>
      <c r="I57" s="208"/>
      <c r="J57" s="208"/>
      <c r="K57" s="208"/>
      <c r="L57" s="208"/>
      <c r="M57" s="208"/>
      <c r="N57" s="208"/>
      <c r="O57" s="161">
        <f t="shared" si="1"/>
        <v>0</v>
      </c>
    </row>
    <row r="58" spans="1:15" x14ac:dyDescent="0.3">
      <c r="A58" s="120"/>
      <c r="B58" s="124"/>
      <c r="C58" s="123"/>
      <c r="D58" s="123"/>
      <c r="E58" s="208"/>
      <c r="F58" s="208"/>
      <c r="G58" s="208"/>
      <c r="H58" s="208"/>
      <c r="I58" s="208"/>
      <c r="J58" s="208"/>
      <c r="K58" s="208"/>
      <c r="L58" s="208"/>
      <c r="M58" s="208"/>
      <c r="N58" s="208"/>
      <c r="O58" s="161">
        <f t="shared" si="1"/>
        <v>0</v>
      </c>
    </row>
    <row r="59" spans="1:15" x14ac:dyDescent="0.3">
      <c r="A59" s="120"/>
      <c r="B59" s="124"/>
      <c r="C59" s="123"/>
      <c r="D59" s="123"/>
      <c r="E59" s="208"/>
      <c r="F59" s="208"/>
      <c r="G59" s="208"/>
      <c r="H59" s="208"/>
      <c r="I59" s="208"/>
      <c r="J59" s="208"/>
      <c r="K59" s="208"/>
      <c r="L59" s="208"/>
      <c r="M59" s="208"/>
      <c r="N59" s="208"/>
      <c r="O59" s="161">
        <f t="shared" si="1"/>
        <v>0</v>
      </c>
    </row>
    <row r="60" spans="1:15" x14ac:dyDescent="0.3">
      <c r="A60" s="120"/>
      <c r="B60" s="124"/>
      <c r="C60" s="123"/>
      <c r="D60" s="123"/>
      <c r="E60" s="208"/>
      <c r="F60" s="208"/>
      <c r="G60" s="208"/>
      <c r="H60" s="208"/>
      <c r="I60" s="208"/>
      <c r="J60" s="208"/>
      <c r="K60" s="208"/>
      <c r="L60" s="208"/>
      <c r="M60" s="208"/>
      <c r="N60" s="208"/>
      <c r="O60" s="161">
        <f t="shared" si="1"/>
        <v>0</v>
      </c>
    </row>
    <row r="61" spans="1:15" x14ac:dyDescent="0.3">
      <c r="A61" s="120"/>
      <c r="B61" s="124"/>
      <c r="C61" s="123"/>
      <c r="D61" s="123"/>
      <c r="E61" s="208"/>
      <c r="F61" s="208"/>
      <c r="G61" s="208"/>
      <c r="H61" s="208"/>
      <c r="I61" s="208"/>
      <c r="J61" s="208"/>
      <c r="K61" s="208"/>
      <c r="L61" s="208"/>
      <c r="M61" s="208"/>
      <c r="N61" s="208"/>
      <c r="O61" s="161">
        <f t="shared" si="1"/>
        <v>0</v>
      </c>
    </row>
    <row r="62" spans="1:15" x14ac:dyDescent="0.3">
      <c r="A62" s="120"/>
      <c r="B62" s="124"/>
      <c r="C62" s="123"/>
      <c r="D62" s="123"/>
      <c r="E62" s="208"/>
      <c r="F62" s="208"/>
      <c r="G62" s="208"/>
      <c r="H62" s="208"/>
      <c r="I62" s="208"/>
      <c r="J62" s="208"/>
      <c r="K62" s="208"/>
      <c r="L62" s="208"/>
      <c r="M62" s="208"/>
      <c r="N62" s="208"/>
      <c r="O62" s="161">
        <f t="shared" si="1"/>
        <v>0</v>
      </c>
    </row>
    <row r="63" spans="1:15" x14ac:dyDescent="0.3">
      <c r="A63" s="120"/>
      <c r="B63" s="124"/>
      <c r="C63" s="123"/>
      <c r="D63" s="123"/>
      <c r="E63" s="208"/>
      <c r="F63" s="208"/>
      <c r="G63" s="208"/>
      <c r="H63" s="208"/>
      <c r="I63" s="208"/>
      <c r="J63" s="208"/>
      <c r="K63" s="208"/>
      <c r="L63" s="208"/>
      <c r="M63" s="208"/>
      <c r="N63" s="208"/>
      <c r="O63" s="161">
        <f t="shared" si="1"/>
        <v>0</v>
      </c>
    </row>
    <row r="64" spans="1:15" x14ac:dyDescent="0.3">
      <c r="A64" s="120"/>
      <c r="B64" s="124"/>
      <c r="C64" s="123"/>
      <c r="D64" s="123"/>
      <c r="E64" s="208"/>
      <c r="F64" s="208"/>
      <c r="G64" s="208"/>
      <c r="H64" s="208"/>
      <c r="I64" s="208"/>
      <c r="J64" s="208"/>
      <c r="K64" s="208"/>
      <c r="L64" s="208"/>
      <c r="M64" s="208"/>
      <c r="N64" s="208"/>
      <c r="O64" s="161">
        <f t="shared" si="1"/>
        <v>0</v>
      </c>
    </row>
    <row r="65" spans="1:15" x14ac:dyDescent="0.3">
      <c r="A65" s="120"/>
      <c r="B65" s="124"/>
      <c r="C65" s="123"/>
      <c r="D65" s="123"/>
      <c r="E65" s="208"/>
      <c r="F65" s="208"/>
      <c r="G65" s="208"/>
      <c r="H65" s="208"/>
      <c r="I65" s="208"/>
      <c r="J65" s="208"/>
      <c r="K65" s="208"/>
      <c r="L65" s="208"/>
      <c r="M65" s="208"/>
      <c r="N65" s="208"/>
      <c r="O65" s="161">
        <f t="shared" si="1"/>
        <v>0</v>
      </c>
    </row>
    <row r="66" spans="1:15" x14ac:dyDescent="0.3">
      <c r="A66" s="120"/>
      <c r="B66" s="124"/>
      <c r="C66" s="123"/>
      <c r="D66" s="123"/>
      <c r="E66" s="208"/>
      <c r="F66" s="208"/>
      <c r="G66" s="208"/>
      <c r="H66" s="208"/>
      <c r="I66" s="208"/>
      <c r="J66" s="208"/>
      <c r="K66" s="208"/>
      <c r="L66" s="208"/>
      <c r="M66" s="208"/>
      <c r="N66" s="208"/>
      <c r="O66" s="161">
        <f t="shared" si="1"/>
        <v>0</v>
      </c>
    </row>
    <row r="67" spans="1:15" x14ac:dyDescent="0.3">
      <c r="A67" s="120"/>
      <c r="B67" s="124"/>
      <c r="C67" s="123"/>
      <c r="D67" s="123"/>
      <c r="E67" s="208"/>
      <c r="F67" s="208"/>
      <c r="G67" s="208"/>
      <c r="H67" s="208"/>
      <c r="I67" s="208"/>
      <c r="J67" s="208"/>
      <c r="K67" s="208"/>
      <c r="L67" s="208"/>
      <c r="M67" s="208"/>
      <c r="N67" s="208"/>
      <c r="O67" s="161">
        <f t="shared" si="1"/>
        <v>0</v>
      </c>
    </row>
    <row r="68" spans="1:15" x14ac:dyDescent="0.3">
      <c r="A68" s="120"/>
      <c r="B68" s="124"/>
      <c r="C68" s="123"/>
      <c r="D68" s="123"/>
      <c r="E68" s="208"/>
      <c r="F68" s="208"/>
      <c r="G68" s="208"/>
      <c r="H68" s="208"/>
      <c r="I68" s="208"/>
      <c r="J68" s="208"/>
      <c r="K68" s="208"/>
      <c r="L68" s="208"/>
      <c r="M68" s="208"/>
      <c r="N68" s="208"/>
      <c r="O68" s="161">
        <f t="shared" si="1"/>
        <v>0</v>
      </c>
    </row>
    <row r="69" spans="1:15" x14ac:dyDescent="0.3">
      <c r="A69" s="120"/>
      <c r="B69" s="124"/>
      <c r="C69" s="123"/>
      <c r="D69" s="123"/>
      <c r="E69" s="208"/>
      <c r="F69" s="208"/>
      <c r="G69" s="208"/>
      <c r="H69" s="208"/>
      <c r="I69" s="208"/>
      <c r="J69" s="208"/>
      <c r="K69" s="208"/>
      <c r="L69" s="208"/>
      <c r="M69" s="208"/>
      <c r="N69" s="208"/>
      <c r="O69" s="161">
        <f t="shared" si="1"/>
        <v>0</v>
      </c>
    </row>
    <row r="70" spans="1:15" x14ac:dyDescent="0.3">
      <c r="A70" s="120"/>
      <c r="B70" s="124"/>
      <c r="C70" s="123"/>
      <c r="D70" s="123"/>
      <c r="E70" s="208"/>
      <c r="F70" s="208"/>
      <c r="G70" s="208"/>
      <c r="H70" s="208"/>
      <c r="I70" s="208"/>
      <c r="J70" s="208"/>
      <c r="K70" s="208"/>
      <c r="L70" s="208"/>
      <c r="M70" s="208"/>
      <c r="N70" s="208"/>
      <c r="O70" s="161">
        <f t="shared" si="1"/>
        <v>0</v>
      </c>
    </row>
    <row r="71" spans="1:15" x14ac:dyDescent="0.3">
      <c r="A71" s="120"/>
      <c r="B71" s="124"/>
      <c r="C71" s="123"/>
      <c r="D71" s="123"/>
      <c r="E71" s="208"/>
      <c r="F71" s="208"/>
      <c r="G71" s="208"/>
      <c r="H71" s="208"/>
      <c r="I71" s="208"/>
      <c r="J71" s="208"/>
      <c r="K71" s="208"/>
      <c r="L71" s="208"/>
      <c r="M71" s="208"/>
      <c r="N71" s="208"/>
      <c r="O71" s="161">
        <f t="shared" si="1"/>
        <v>0</v>
      </c>
    </row>
    <row r="72" spans="1:15" x14ac:dyDescent="0.3">
      <c r="A72" s="120"/>
      <c r="B72" s="124"/>
      <c r="C72" s="123"/>
      <c r="D72" s="123"/>
      <c r="E72" s="208"/>
      <c r="F72" s="208"/>
      <c r="G72" s="208"/>
      <c r="H72" s="208"/>
      <c r="I72" s="208"/>
      <c r="J72" s="208"/>
      <c r="K72" s="208"/>
      <c r="L72" s="208"/>
      <c r="M72" s="208"/>
      <c r="N72" s="208"/>
      <c r="O72" s="161">
        <f t="shared" si="1"/>
        <v>0</v>
      </c>
    </row>
    <row r="73" spans="1:15" x14ac:dyDescent="0.3">
      <c r="A73" s="120"/>
      <c r="B73" s="124"/>
      <c r="C73" s="123"/>
      <c r="D73" s="123"/>
      <c r="E73" s="208"/>
      <c r="F73" s="208"/>
      <c r="G73" s="208"/>
      <c r="H73" s="208"/>
      <c r="I73" s="208"/>
      <c r="J73" s="208"/>
      <c r="K73" s="208"/>
      <c r="L73" s="208"/>
      <c r="M73" s="208"/>
      <c r="N73" s="208"/>
      <c r="O73" s="161">
        <f t="shared" ref="O73:O127" si="2">SUM(E73:N73)</f>
        <v>0</v>
      </c>
    </row>
    <row r="74" spans="1:15" x14ac:dyDescent="0.3">
      <c r="A74" s="120"/>
      <c r="B74" s="124"/>
      <c r="C74" s="123"/>
      <c r="D74" s="123"/>
      <c r="E74" s="208"/>
      <c r="F74" s="208"/>
      <c r="G74" s="208"/>
      <c r="H74" s="208"/>
      <c r="I74" s="208"/>
      <c r="J74" s="208"/>
      <c r="K74" s="208"/>
      <c r="L74" s="208"/>
      <c r="M74" s="208"/>
      <c r="N74" s="208"/>
      <c r="O74" s="161">
        <f t="shared" si="2"/>
        <v>0</v>
      </c>
    </row>
    <row r="75" spans="1:15" x14ac:dyDescent="0.3">
      <c r="A75" s="120"/>
      <c r="B75" s="124"/>
      <c r="C75" s="123"/>
      <c r="D75" s="123"/>
      <c r="E75" s="208"/>
      <c r="F75" s="208"/>
      <c r="G75" s="208"/>
      <c r="H75" s="208"/>
      <c r="I75" s="208"/>
      <c r="J75" s="208"/>
      <c r="K75" s="208"/>
      <c r="L75" s="208"/>
      <c r="M75" s="208"/>
      <c r="N75" s="208"/>
      <c r="O75" s="161">
        <f t="shared" si="2"/>
        <v>0</v>
      </c>
    </row>
    <row r="76" spans="1:15" x14ac:dyDescent="0.3">
      <c r="A76" s="120"/>
      <c r="B76" s="124"/>
      <c r="C76" s="123"/>
      <c r="D76" s="123"/>
      <c r="E76" s="208"/>
      <c r="F76" s="208"/>
      <c r="G76" s="208"/>
      <c r="H76" s="208"/>
      <c r="I76" s="208"/>
      <c r="J76" s="208"/>
      <c r="K76" s="208"/>
      <c r="L76" s="208"/>
      <c r="M76" s="208"/>
      <c r="N76" s="208"/>
      <c r="O76" s="161">
        <f t="shared" si="2"/>
        <v>0</v>
      </c>
    </row>
    <row r="77" spans="1:15" x14ac:dyDescent="0.3">
      <c r="A77" s="120"/>
      <c r="B77" s="124"/>
      <c r="C77" s="123"/>
      <c r="D77" s="123"/>
      <c r="E77" s="208"/>
      <c r="F77" s="208"/>
      <c r="G77" s="208"/>
      <c r="H77" s="208"/>
      <c r="I77" s="208"/>
      <c r="J77" s="208"/>
      <c r="K77" s="208"/>
      <c r="L77" s="208"/>
      <c r="M77" s="208"/>
      <c r="N77" s="208"/>
      <c r="O77" s="161">
        <f t="shared" si="2"/>
        <v>0</v>
      </c>
    </row>
    <row r="78" spans="1:15" x14ac:dyDescent="0.3">
      <c r="A78" s="120"/>
      <c r="B78" s="124"/>
      <c r="C78" s="123"/>
      <c r="D78" s="123"/>
      <c r="E78" s="208"/>
      <c r="F78" s="208"/>
      <c r="G78" s="208"/>
      <c r="H78" s="208"/>
      <c r="I78" s="208"/>
      <c r="J78" s="208"/>
      <c r="K78" s="208"/>
      <c r="L78" s="208"/>
      <c r="M78" s="208"/>
      <c r="N78" s="208"/>
      <c r="O78" s="161">
        <f t="shared" si="2"/>
        <v>0</v>
      </c>
    </row>
    <row r="79" spans="1:15" x14ac:dyDescent="0.3">
      <c r="A79" s="120"/>
      <c r="B79" s="124"/>
      <c r="C79" s="123"/>
      <c r="D79" s="123"/>
      <c r="E79" s="208"/>
      <c r="F79" s="208"/>
      <c r="G79" s="208"/>
      <c r="H79" s="208"/>
      <c r="I79" s="208"/>
      <c r="J79" s="208"/>
      <c r="K79" s="208"/>
      <c r="L79" s="208"/>
      <c r="M79" s="208"/>
      <c r="N79" s="208"/>
      <c r="O79" s="161">
        <f t="shared" si="2"/>
        <v>0</v>
      </c>
    </row>
    <row r="80" spans="1:15" x14ac:dyDescent="0.3">
      <c r="A80" s="120"/>
      <c r="B80" s="124"/>
      <c r="C80" s="123"/>
      <c r="D80" s="123"/>
      <c r="E80" s="208"/>
      <c r="F80" s="208"/>
      <c r="G80" s="208"/>
      <c r="H80" s="208"/>
      <c r="I80" s="208"/>
      <c r="J80" s="208"/>
      <c r="K80" s="208"/>
      <c r="L80" s="208"/>
      <c r="M80" s="208"/>
      <c r="N80" s="208"/>
      <c r="O80" s="161">
        <f t="shared" si="2"/>
        <v>0</v>
      </c>
    </row>
    <row r="81" spans="1:15" x14ac:dyDescent="0.3">
      <c r="A81" s="120"/>
      <c r="B81" s="124"/>
      <c r="C81" s="123"/>
      <c r="D81" s="123"/>
      <c r="E81" s="208"/>
      <c r="F81" s="208"/>
      <c r="G81" s="208"/>
      <c r="H81" s="208"/>
      <c r="I81" s="208"/>
      <c r="J81" s="208"/>
      <c r="K81" s="208"/>
      <c r="L81" s="208"/>
      <c r="M81" s="208"/>
      <c r="N81" s="208"/>
      <c r="O81" s="161">
        <f t="shared" si="2"/>
        <v>0</v>
      </c>
    </row>
    <row r="82" spans="1:15" x14ac:dyDescent="0.3">
      <c r="A82" s="120"/>
      <c r="B82" s="124"/>
      <c r="C82" s="123"/>
      <c r="D82" s="123"/>
      <c r="E82" s="208"/>
      <c r="F82" s="208"/>
      <c r="G82" s="208"/>
      <c r="H82" s="208"/>
      <c r="I82" s="208"/>
      <c r="J82" s="208"/>
      <c r="K82" s="208"/>
      <c r="L82" s="208"/>
      <c r="M82" s="208"/>
      <c r="N82" s="208"/>
      <c r="O82" s="161">
        <f t="shared" si="2"/>
        <v>0</v>
      </c>
    </row>
    <row r="83" spans="1:15" x14ac:dyDescent="0.3">
      <c r="A83" s="120"/>
      <c r="B83" s="124"/>
      <c r="C83" s="123"/>
      <c r="D83" s="123"/>
      <c r="E83" s="208"/>
      <c r="F83" s="208"/>
      <c r="G83" s="208"/>
      <c r="H83" s="208"/>
      <c r="I83" s="208"/>
      <c r="J83" s="208"/>
      <c r="K83" s="208"/>
      <c r="L83" s="208"/>
      <c r="M83" s="208"/>
      <c r="N83" s="208"/>
      <c r="O83" s="161">
        <f t="shared" si="2"/>
        <v>0</v>
      </c>
    </row>
    <row r="84" spans="1:15" x14ac:dyDescent="0.3">
      <c r="A84" s="120"/>
      <c r="B84" s="124"/>
      <c r="C84" s="123"/>
      <c r="D84" s="123"/>
      <c r="E84" s="208"/>
      <c r="F84" s="208"/>
      <c r="G84" s="208"/>
      <c r="H84" s="208"/>
      <c r="I84" s="208"/>
      <c r="J84" s="208"/>
      <c r="K84" s="208"/>
      <c r="L84" s="208"/>
      <c r="M84" s="208"/>
      <c r="N84" s="208"/>
      <c r="O84" s="161">
        <f t="shared" si="2"/>
        <v>0</v>
      </c>
    </row>
    <row r="85" spans="1:15" x14ac:dyDescent="0.3">
      <c r="A85" s="120"/>
      <c r="B85" s="124"/>
      <c r="C85" s="123"/>
      <c r="D85" s="123"/>
      <c r="E85" s="208"/>
      <c r="F85" s="208"/>
      <c r="G85" s="208"/>
      <c r="H85" s="208"/>
      <c r="I85" s="208"/>
      <c r="J85" s="208"/>
      <c r="K85" s="208"/>
      <c r="L85" s="208"/>
      <c r="M85" s="208"/>
      <c r="N85" s="208"/>
      <c r="O85" s="161">
        <f t="shared" si="2"/>
        <v>0</v>
      </c>
    </row>
    <row r="86" spans="1:15" x14ac:dyDescent="0.3">
      <c r="A86" s="120"/>
      <c r="B86" s="124"/>
      <c r="C86" s="123"/>
      <c r="D86" s="123"/>
      <c r="E86" s="208"/>
      <c r="F86" s="208"/>
      <c r="G86" s="208"/>
      <c r="H86" s="208"/>
      <c r="I86" s="208"/>
      <c r="J86" s="208"/>
      <c r="K86" s="208"/>
      <c r="L86" s="208"/>
      <c r="M86" s="208"/>
      <c r="N86" s="208"/>
      <c r="O86" s="161">
        <f t="shared" si="2"/>
        <v>0</v>
      </c>
    </row>
    <row r="87" spans="1:15" x14ac:dyDescent="0.3">
      <c r="A87" s="120"/>
      <c r="B87" s="124"/>
      <c r="C87" s="123"/>
      <c r="D87" s="123"/>
      <c r="E87" s="208"/>
      <c r="F87" s="208"/>
      <c r="G87" s="208"/>
      <c r="H87" s="208"/>
      <c r="I87" s="208"/>
      <c r="J87" s="208"/>
      <c r="K87" s="208"/>
      <c r="L87" s="208"/>
      <c r="M87" s="208"/>
      <c r="N87" s="208"/>
      <c r="O87" s="161">
        <f t="shared" si="2"/>
        <v>0</v>
      </c>
    </row>
    <row r="88" spans="1:15" x14ac:dyDescent="0.3">
      <c r="A88" s="120"/>
      <c r="B88" s="124"/>
      <c r="C88" s="123"/>
      <c r="D88" s="123"/>
      <c r="E88" s="208"/>
      <c r="F88" s="208"/>
      <c r="G88" s="208"/>
      <c r="H88" s="208"/>
      <c r="I88" s="208"/>
      <c r="J88" s="208"/>
      <c r="K88" s="208"/>
      <c r="L88" s="208"/>
      <c r="M88" s="208"/>
      <c r="N88" s="208"/>
      <c r="O88" s="161">
        <f t="shared" si="2"/>
        <v>0</v>
      </c>
    </row>
    <row r="89" spans="1:15" x14ac:dyDescent="0.3">
      <c r="A89" s="120"/>
      <c r="B89" s="124"/>
      <c r="C89" s="123"/>
      <c r="D89" s="123"/>
      <c r="E89" s="208"/>
      <c r="F89" s="208"/>
      <c r="G89" s="208"/>
      <c r="H89" s="208"/>
      <c r="I89" s="208"/>
      <c r="J89" s="208"/>
      <c r="K89" s="208"/>
      <c r="L89" s="208"/>
      <c r="M89" s="208"/>
      <c r="N89" s="208"/>
      <c r="O89" s="161">
        <f t="shared" si="2"/>
        <v>0</v>
      </c>
    </row>
    <row r="90" spans="1:15" x14ac:dyDescent="0.3">
      <c r="A90" s="120"/>
      <c r="B90" s="124"/>
      <c r="C90" s="123"/>
      <c r="D90" s="123"/>
      <c r="E90" s="208"/>
      <c r="F90" s="208"/>
      <c r="G90" s="208"/>
      <c r="H90" s="208"/>
      <c r="I90" s="208"/>
      <c r="J90" s="208"/>
      <c r="K90" s="208"/>
      <c r="L90" s="208"/>
      <c r="M90" s="208"/>
      <c r="N90" s="208"/>
      <c r="O90" s="161">
        <f t="shared" si="2"/>
        <v>0</v>
      </c>
    </row>
    <row r="91" spans="1:15" x14ac:dyDescent="0.3">
      <c r="A91" s="120"/>
      <c r="B91" s="124"/>
      <c r="C91" s="123"/>
      <c r="D91" s="123"/>
      <c r="E91" s="208"/>
      <c r="F91" s="208"/>
      <c r="G91" s="208"/>
      <c r="H91" s="208"/>
      <c r="I91" s="208"/>
      <c r="J91" s="208"/>
      <c r="K91" s="208"/>
      <c r="L91" s="208"/>
      <c r="M91" s="208"/>
      <c r="N91" s="208"/>
      <c r="O91" s="161">
        <f t="shared" si="2"/>
        <v>0</v>
      </c>
    </row>
    <row r="92" spans="1:15" x14ac:dyDescent="0.3">
      <c r="A92" s="120"/>
      <c r="B92" s="124"/>
      <c r="C92" s="123"/>
      <c r="D92" s="123"/>
      <c r="E92" s="208"/>
      <c r="F92" s="208"/>
      <c r="G92" s="208"/>
      <c r="H92" s="208"/>
      <c r="I92" s="208"/>
      <c r="J92" s="208"/>
      <c r="K92" s="208"/>
      <c r="L92" s="208"/>
      <c r="M92" s="208"/>
      <c r="N92" s="208"/>
      <c r="O92" s="161">
        <f t="shared" si="2"/>
        <v>0</v>
      </c>
    </row>
    <row r="93" spans="1:15" x14ac:dyDescent="0.3">
      <c r="A93" s="120"/>
      <c r="B93" s="124"/>
      <c r="C93" s="123"/>
      <c r="D93" s="123"/>
      <c r="E93" s="208"/>
      <c r="F93" s="208"/>
      <c r="G93" s="208"/>
      <c r="H93" s="208"/>
      <c r="I93" s="208"/>
      <c r="J93" s="208"/>
      <c r="K93" s="208"/>
      <c r="L93" s="208"/>
      <c r="M93" s="208"/>
      <c r="N93" s="208"/>
      <c r="O93" s="161">
        <f t="shared" si="2"/>
        <v>0</v>
      </c>
    </row>
    <row r="94" spans="1:15" x14ac:dyDescent="0.3">
      <c r="A94" s="120"/>
      <c r="B94" s="124"/>
      <c r="C94" s="123"/>
      <c r="D94" s="123"/>
      <c r="E94" s="208"/>
      <c r="F94" s="208"/>
      <c r="G94" s="208"/>
      <c r="H94" s="208"/>
      <c r="I94" s="208"/>
      <c r="J94" s="208"/>
      <c r="K94" s="208"/>
      <c r="L94" s="208"/>
      <c r="M94" s="208"/>
      <c r="N94" s="208"/>
      <c r="O94" s="161">
        <f t="shared" si="2"/>
        <v>0</v>
      </c>
    </row>
    <row r="95" spans="1:15" x14ac:dyDescent="0.3">
      <c r="A95" s="120"/>
      <c r="B95" s="124"/>
      <c r="C95" s="123"/>
      <c r="D95" s="123"/>
      <c r="E95" s="208"/>
      <c r="F95" s="208"/>
      <c r="G95" s="208"/>
      <c r="H95" s="208"/>
      <c r="I95" s="208"/>
      <c r="J95" s="208"/>
      <c r="K95" s="208"/>
      <c r="L95" s="208"/>
      <c r="M95" s="208"/>
      <c r="N95" s="208"/>
      <c r="O95" s="161">
        <f t="shared" si="2"/>
        <v>0</v>
      </c>
    </row>
    <row r="96" spans="1:15" x14ac:dyDescent="0.3">
      <c r="A96" s="120"/>
      <c r="B96" s="124"/>
      <c r="C96" s="123"/>
      <c r="D96" s="123"/>
      <c r="E96" s="208"/>
      <c r="F96" s="208"/>
      <c r="G96" s="208"/>
      <c r="H96" s="208"/>
      <c r="I96" s="208"/>
      <c r="J96" s="208"/>
      <c r="K96" s="208"/>
      <c r="L96" s="208"/>
      <c r="M96" s="208"/>
      <c r="N96" s="208"/>
      <c r="O96" s="161">
        <f t="shared" si="2"/>
        <v>0</v>
      </c>
    </row>
    <row r="97" spans="1:15" x14ac:dyDescent="0.3">
      <c r="A97" s="120"/>
      <c r="B97" s="124"/>
      <c r="C97" s="123"/>
      <c r="D97" s="123"/>
      <c r="E97" s="208"/>
      <c r="F97" s="208"/>
      <c r="G97" s="208"/>
      <c r="H97" s="208"/>
      <c r="I97" s="208"/>
      <c r="J97" s="208"/>
      <c r="K97" s="208"/>
      <c r="L97" s="208"/>
      <c r="M97" s="208"/>
      <c r="N97" s="208"/>
      <c r="O97" s="161">
        <f t="shared" si="2"/>
        <v>0</v>
      </c>
    </row>
    <row r="98" spans="1:15" x14ac:dyDescent="0.3">
      <c r="A98" s="120"/>
      <c r="B98" s="124"/>
      <c r="C98" s="123"/>
      <c r="D98" s="123"/>
      <c r="E98" s="208"/>
      <c r="F98" s="208"/>
      <c r="G98" s="208"/>
      <c r="H98" s="208"/>
      <c r="I98" s="208"/>
      <c r="J98" s="208"/>
      <c r="K98" s="208"/>
      <c r="L98" s="208"/>
      <c r="M98" s="208"/>
      <c r="N98" s="208"/>
      <c r="O98" s="161">
        <f t="shared" si="2"/>
        <v>0</v>
      </c>
    </row>
    <row r="99" spans="1:15" x14ac:dyDescent="0.3">
      <c r="A99" s="120"/>
      <c r="B99" s="124"/>
      <c r="C99" s="123"/>
      <c r="D99" s="123"/>
      <c r="E99" s="208"/>
      <c r="F99" s="208"/>
      <c r="G99" s="208"/>
      <c r="H99" s="208"/>
      <c r="I99" s="208"/>
      <c r="J99" s="208"/>
      <c r="K99" s="208"/>
      <c r="L99" s="208"/>
      <c r="M99" s="208"/>
      <c r="N99" s="208"/>
      <c r="O99" s="161">
        <f t="shared" si="2"/>
        <v>0</v>
      </c>
    </row>
    <row r="100" spans="1:15" x14ac:dyDescent="0.3">
      <c r="A100" s="120"/>
      <c r="B100" s="124"/>
      <c r="C100" s="123"/>
      <c r="D100" s="123"/>
      <c r="E100" s="208"/>
      <c r="F100" s="208"/>
      <c r="G100" s="208"/>
      <c r="H100" s="208"/>
      <c r="I100" s="208"/>
      <c r="J100" s="208"/>
      <c r="K100" s="208"/>
      <c r="L100" s="208"/>
      <c r="M100" s="208"/>
      <c r="N100" s="208"/>
      <c r="O100" s="161">
        <f t="shared" si="2"/>
        <v>0</v>
      </c>
    </row>
    <row r="101" spans="1:15" x14ac:dyDescent="0.3">
      <c r="A101" s="120"/>
      <c r="B101" s="124"/>
      <c r="C101" s="123"/>
      <c r="D101" s="123"/>
      <c r="E101" s="208"/>
      <c r="F101" s="208"/>
      <c r="G101" s="208"/>
      <c r="H101" s="208"/>
      <c r="I101" s="208"/>
      <c r="J101" s="208"/>
      <c r="K101" s="208"/>
      <c r="L101" s="208"/>
      <c r="M101" s="208"/>
      <c r="N101" s="208"/>
      <c r="O101" s="161">
        <f t="shared" si="2"/>
        <v>0</v>
      </c>
    </row>
    <row r="102" spans="1:15" x14ac:dyDescent="0.3">
      <c r="A102" s="120"/>
      <c r="B102" s="124"/>
      <c r="C102" s="123"/>
      <c r="D102" s="123"/>
      <c r="E102" s="208"/>
      <c r="F102" s="208"/>
      <c r="G102" s="208"/>
      <c r="H102" s="208"/>
      <c r="I102" s="208"/>
      <c r="J102" s="208"/>
      <c r="K102" s="208"/>
      <c r="L102" s="208"/>
      <c r="M102" s="208"/>
      <c r="N102" s="208"/>
      <c r="O102" s="161">
        <f t="shared" si="2"/>
        <v>0</v>
      </c>
    </row>
    <row r="103" spans="1:15" x14ac:dyDescent="0.3">
      <c r="A103" s="120"/>
      <c r="B103" s="124"/>
      <c r="C103" s="123"/>
      <c r="D103" s="123"/>
      <c r="E103" s="208"/>
      <c r="F103" s="208"/>
      <c r="G103" s="208"/>
      <c r="H103" s="208"/>
      <c r="I103" s="208"/>
      <c r="J103" s="208"/>
      <c r="K103" s="208"/>
      <c r="L103" s="208"/>
      <c r="M103" s="208"/>
      <c r="N103" s="208"/>
      <c r="O103" s="161">
        <f t="shared" si="2"/>
        <v>0</v>
      </c>
    </row>
    <row r="104" spans="1:15" x14ac:dyDescent="0.3">
      <c r="A104" s="120"/>
      <c r="B104" s="124"/>
      <c r="C104" s="123"/>
      <c r="D104" s="123"/>
      <c r="E104" s="208"/>
      <c r="F104" s="208"/>
      <c r="G104" s="208"/>
      <c r="H104" s="208"/>
      <c r="I104" s="208"/>
      <c r="J104" s="208"/>
      <c r="K104" s="208"/>
      <c r="L104" s="208"/>
      <c r="M104" s="208"/>
      <c r="N104" s="208"/>
      <c r="O104" s="161">
        <f t="shared" si="2"/>
        <v>0</v>
      </c>
    </row>
    <row r="105" spans="1:15" x14ac:dyDescent="0.3">
      <c r="A105" s="120"/>
      <c r="B105" s="124"/>
      <c r="C105" s="123"/>
      <c r="D105" s="123"/>
      <c r="E105" s="208"/>
      <c r="F105" s="208"/>
      <c r="G105" s="208"/>
      <c r="H105" s="208"/>
      <c r="I105" s="208"/>
      <c r="J105" s="208"/>
      <c r="K105" s="208"/>
      <c r="L105" s="208"/>
      <c r="M105" s="208"/>
      <c r="N105" s="208"/>
      <c r="O105" s="161">
        <f t="shared" si="2"/>
        <v>0</v>
      </c>
    </row>
    <row r="106" spans="1:15" x14ac:dyDescent="0.3">
      <c r="A106" s="120"/>
      <c r="B106" s="124"/>
      <c r="C106" s="123"/>
      <c r="D106" s="123"/>
      <c r="E106" s="208"/>
      <c r="F106" s="208"/>
      <c r="G106" s="208"/>
      <c r="H106" s="208"/>
      <c r="I106" s="208"/>
      <c r="J106" s="208"/>
      <c r="K106" s="208"/>
      <c r="L106" s="208"/>
      <c r="M106" s="208"/>
      <c r="N106" s="208"/>
      <c r="O106" s="161">
        <f t="shared" si="2"/>
        <v>0</v>
      </c>
    </row>
    <row r="107" spans="1:15" x14ac:dyDescent="0.3">
      <c r="A107" s="120"/>
      <c r="B107" s="124"/>
      <c r="C107" s="123"/>
      <c r="D107" s="123"/>
      <c r="E107" s="208"/>
      <c r="F107" s="208"/>
      <c r="G107" s="208"/>
      <c r="H107" s="208"/>
      <c r="I107" s="208"/>
      <c r="J107" s="208"/>
      <c r="K107" s="208"/>
      <c r="L107" s="208"/>
      <c r="M107" s="208"/>
      <c r="N107" s="208"/>
      <c r="O107" s="161">
        <f t="shared" si="2"/>
        <v>0</v>
      </c>
    </row>
    <row r="108" spans="1:15" x14ac:dyDescent="0.3">
      <c r="A108" s="120"/>
      <c r="B108" s="124"/>
      <c r="C108" s="123"/>
      <c r="D108" s="123"/>
      <c r="E108" s="208"/>
      <c r="F108" s="208"/>
      <c r="G108" s="208"/>
      <c r="H108" s="208"/>
      <c r="I108" s="208"/>
      <c r="J108" s="208"/>
      <c r="K108" s="208"/>
      <c r="L108" s="208"/>
      <c r="M108" s="208"/>
      <c r="N108" s="208"/>
      <c r="O108" s="161">
        <f t="shared" si="2"/>
        <v>0</v>
      </c>
    </row>
    <row r="109" spans="1:15" x14ac:dyDescent="0.3">
      <c r="A109" s="120"/>
      <c r="B109" s="124"/>
      <c r="C109" s="123"/>
      <c r="D109" s="123"/>
      <c r="E109" s="208"/>
      <c r="F109" s="208"/>
      <c r="G109" s="208"/>
      <c r="H109" s="208"/>
      <c r="I109" s="208"/>
      <c r="J109" s="208"/>
      <c r="K109" s="208"/>
      <c r="L109" s="208"/>
      <c r="M109" s="208"/>
      <c r="N109" s="208"/>
      <c r="O109" s="161">
        <f t="shared" si="2"/>
        <v>0</v>
      </c>
    </row>
    <row r="110" spans="1:15" x14ac:dyDescent="0.3">
      <c r="A110" s="120"/>
      <c r="B110" s="124"/>
      <c r="C110" s="123"/>
      <c r="D110" s="123"/>
      <c r="E110" s="208"/>
      <c r="F110" s="208"/>
      <c r="G110" s="208"/>
      <c r="H110" s="208"/>
      <c r="I110" s="208"/>
      <c r="J110" s="208"/>
      <c r="K110" s="208"/>
      <c r="L110" s="208"/>
      <c r="M110" s="208"/>
      <c r="N110" s="208"/>
      <c r="O110" s="161">
        <f t="shared" si="2"/>
        <v>0</v>
      </c>
    </row>
    <row r="111" spans="1:15" x14ac:dyDescent="0.3">
      <c r="A111" s="120"/>
      <c r="B111" s="124"/>
      <c r="C111" s="123"/>
      <c r="D111" s="123"/>
      <c r="E111" s="208"/>
      <c r="F111" s="208"/>
      <c r="G111" s="208"/>
      <c r="H111" s="208"/>
      <c r="I111" s="208"/>
      <c r="J111" s="208"/>
      <c r="K111" s="208"/>
      <c r="L111" s="208"/>
      <c r="M111" s="208"/>
      <c r="N111" s="208"/>
      <c r="O111" s="161">
        <f t="shared" si="2"/>
        <v>0</v>
      </c>
    </row>
    <row r="112" spans="1:15" x14ac:dyDescent="0.3">
      <c r="A112" s="120"/>
      <c r="B112" s="124"/>
      <c r="C112" s="123"/>
      <c r="D112" s="123"/>
      <c r="E112" s="208"/>
      <c r="F112" s="208"/>
      <c r="G112" s="208"/>
      <c r="H112" s="208"/>
      <c r="I112" s="208"/>
      <c r="J112" s="208"/>
      <c r="K112" s="208"/>
      <c r="L112" s="208"/>
      <c r="M112" s="208"/>
      <c r="N112" s="208"/>
      <c r="O112" s="161">
        <f t="shared" si="2"/>
        <v>0</v>
      </c>
    </row>
    <row r="113" spans="1:15" x14ac:dyDescent="0.3">
      <c r="A113" s="120"/>
      <c r="B113" s="124"/>
      <c r="C113" s="123"/>
      <c r="D113" s="123"/>
      <c r="E113" s="208"/>
      <c r="F113" s="208"/>
      <c r="G113" s="208"/>
      <c r="H113" s="208"/>
      <c r="I113" s="208"/>
      <c r="J113" s="208"/>
      <c r="K113" s="208"/>
      <c r="L113" s="208"/>
      <c r="M113" s="208"/>
      <c r="N113" s="208"/>
      <c r="O113" s="161">
        <f t="shared" si="2"/>
        <v>0</v>
      </c>
    </row>
    <row r="114" spans="1:15" x14ac:dyDescent="0.3">
      <c r="A114" s="120"/>
      <c r="B114" s="124"/>
      <c r="C114" s="123"/>
      <c r="D114" s="123"/>
      <c r="E114" s="208"/>
      <c r="F114" s="208"/>
      <c r="G114" s="208"/>
      <c r="H114" s="208"/>
      <c r="I114" s="208"/>
      <c r="J114" s="208"/>
      <c r="K114" s="208"/>
      <c r="L114" s="208"/>
      <c r="M114" s="208"/>
      <c r="N114" s="208"/>
      <c r="O114" s="161">
        <f t="shared" si="2"/>
        <v>0</v>
      </c>
    </row>
    <row r="115" spans="1:15" x14ac:dyDescent="0.3">
      <c r="A115" s="120"/>
      <c r="B115" s="124"/>
      <c r="C115" s="123"/>
      <c r="D115" s="123"/>
      <c r="E115" s="208"/>
      <c r="F115" s="208"/>
      <c r="G115" s="208"/>
      <c r="H115" s="208"/>
      <c r="I115" s="208"/>
      <c r="J115" s="208"/>
      <c r="K115" s="208"/>
      <c r="L115" s="208"/>
      <c r="M115" s="208"/>
      <c r="N115" s="208"/>
      <c r="O115" s="161">
        <f t="shared" si="2"/>
        <v>0</v>
      </c>
    </row>
    <row r="116" spans="1:15" x14ac:dyDescent="0.3">
      <c r="A116" s="120"/>
      <c r="B116" s="124"/>
      <c r="C116" s="123"/>
      <c r="D116" s="123"/>
      <c r="E116" s="208"/>
      <c r="F116" s="208"/>
      <c r="G116" s="208"/>
      <c r="H116" s="208"/>
      <c r="I116" s="208"/>
      <c r="J116" s="208"/>
      <c r="K116" s="208"/>
      <c r="L116" s="208"/>
      <c r="M116" s="208"/>
      <c r="N116" s="208"/>
      <c r="O116" s="161">
        <f t="shared" si="2"/>
        <v>0</v>
      </c>
    </row>
    <row r="117" spans="1:15" x14ac:dyDescent="0.3">
      <c r="A117" s="120"/>
      <c r="B117" s="124"/>
      <c r="C117" s="123"/>
      <c r="D117" s="123"/>
      <c r="E117" s="208"/>
      <c r="F117" s="208"/>
      <c r="G117" s="208"/>
      <c r="H117" s="208"/>
      <c r="I117" s="208"/>
      <c r="J117" s="208"/>
      <c r="K117" s="208"/>
      <c r="L117" s="208"/>
      <c r="M117" s="208"/>
      <c r="N117" s="208"/>
      <c r="O117" s="161">
        <f t="shared" si="2"/>
        <v>0</v>
      </c>
    </row>
    <row r="118" spans="1:15" x14ac:dyDescent="0.3">
      <c r="A118" s="120"/>
      <c r="B118" s="124"/>
      <c r="C118" s="123"/>
      <c r="D118" s="123"/>
      <c r="E118" s="208"/>
      <c r="F118" s="208"/>
      <c r="G118" s="208"/>
      <c r="H118" s="208"/>
      <c r="I118" s="208"/>
      <c r="J118" s="208"/>
      <c r="K118" s="208"/>
      <c r="L118" s="208"/>
      <c r="M118" s="208"/>
      <c r="N118" s="208"/>
      <c r="O118" s="161">
        <f t="shared" si="2"/>
        <v>0</v>
      </c>
    </row>
    <row r="119" spans="1:15" x14ac:dyDescent="0.3">
      <c r="A119" s="120"/>
      <c r="B119" s="124"/>
      <c r="C119" s="123"/>
      <c r="D119" s="123"/>
      <c r="E119" s="208"/>
      <c r="F119" s="208"/>
      <c r="G119" s="208"/>
      <c r="H119" s="208"/>
      <c r="I119" s="208"/>
      <c r="J119" s="208"/>
      <c r="K119" s="208"/>
      <c r="L119" s="208"/>
      <c r="M119" s="208"/>
      <c r="N119" s="208"/>
      <c r="O119" s="161">
        <f t="shared" si="2"/>
        <v>0</v>
      </c>
    </row>
    <row r="120" spans="1:15" x14ac:dyDescent="0.3">
      <c r="A120" s="120"/>
      <c r="B120" s="124"/>
      <c r="C120" s="123"/>
      <c r="D120" s="123"/>
      <c r="E120" s="208"/>
      <c r="F120" s="208"/>
      <c r="G120" s="208"/>
      <c r="H120" s="208"/>
      <c r="I120" s="208"/>
      <c r="J120" s="208"/>
      <c r="K120" s="208"/>
      <c r="L120" s="208"/>
      <c r="M120" s="208"/>
      <c r="N120" s="208"/>
      <c r="O120" s="161">
        <f t="shared" si="2"/>
        <v>0</v>
      </c>
    </row>
    <row r="121" spans="1:15" x14ac:dyDescent="0.3">
      <c r="A121" s="120"/>
      <c r="B121" s="124"/>
      <c r="C121" s="123"/>
      <c r="D121" s="123"/>
      <c r="E121" s="208"/>
      <c r="F121" s="208"/>
      <c r="G121" s="208"/>
      <c r="H121" s="208"/>
      <c r="I121" s="208"/>
      <c r="J121" s="208"/>
      <c r="K121" s="208"/>
      <c r="L121" s="208"/>
      <c r="M121" s="208"/>
      <c r="N121" s="208"/>
      <c r="O121" s="161">
        <f t="shared" si="2"/>
        <v>0</v>
      </c>
    </row>
    <row r="122" spans="1:15" x14ac:dyDescent="0.3">
      <c r="A122" s="120"/>
      <c r="B122" s="124"/>
      <c r="C122" s="123"/>
      <c r="D122" s="123"/>
      <c r="E122" s="208"/>
      <c r="F122" s="208"/>
      <c r="G122" s="208"/>
      <c r="H122" s="208"/>
      <c r="I122" s="208"/>
      <c r="J122" s="208"/>
      <c r="K122" s="208"/>
      <c r="L122" s="208"/>
      <c r="M122" s="208"/>
      <c r="N122" s="208"/>
      <c r="O122" s="161">
        <f t="shared" si="2"/>
        <v>0</v>
      </c>
    </row>
    <row r="123" spans="1:15" x14ac:dyDescent="0.3">
      <c r="A123" s="120"/>
      <c r="B123" s="124"/>
      <c r="C123" s="123"/>
      <c r="D123" s="123"/>
      <c r="E123" s="208"/>
      <c r="F123" s="208"/>
      <c r="G123" s="208"/>
      <c r="H123" s="208"/>
      <c r="I123" s="208"/>
      <c r="J123" s="208"/>
      <c r="K123" s="208"/>
      <c r="L123" s="208"/>
      <c r="M123" s="208"/>
      <c r="N123" s="208"/>
      <c r="O123" s="161">
        <f t="shared" si="2"/>
        <v>0</v>
      </c>
    </row>
    <row r="124" spans="1:15" x14ac:dyDescent="0.3">
      <c r="A124" s="120"/>
      <c r="B124" s="124"/>
      <c r="C124" s="123"/>
      <c r="D124" s="123"/>
      <c r="E124" s="208"/>
      <c r="F124" s="208"/>
      <c r="G124" s="208"/>
      <c r="H124" s="208"/>
      <c r="I124" s="208"/>
      <c r="J124" s="208"/>
      <c r="K124" s="208"/>
      <c r="L124" s="208"/>
      <c r="M124" s="208"/>
      <c r="N124" s="208"/>
      <c r="O124" s="161">
        <f t="shared" si="2"/>
        <v>0</v>
      </c>
    </row>
    <row r="125" spans="1:15" x14ac:dyDescent="0.3">
      <c r="A125" s="120"/>
      <c r="B125" s="124"/>
      <c r="C125" s="123"/>
      <c r="D125" s="123"/>
      <c r="E125" s="208"/>
      <c r="F125" s="208"/>
      <c r="G125" s="208"/>
      <c r="H125" s="208"/>
      <c r="I125" s="208"/>
      <c r="J125" s="208"/>
      <c r="K125" s="208"/>
      <c r="L125" s="208"/>
      <c r="M125" s="208"/>
      <c r="N125" s="208"/>
      <c r="O125" s="161">
        <f t="shared" si="2"/>
        <v>0</v>
      </c>
    </row>
    <row r="126" spans="1:15" x14ac:dyDescent="0.3">
      <c r="A126" s="120"/>
      <c r="B126" s="124"/>
      <c r="C126" s="123"/>
      <c r="D126" s="123"/>
      <c r="E126" s="208"/>
      <c r="F126" s="208"/>
      <c r="G126" s="208"/>
      <c r="H126" s="208"/>
      <c r="I126" s="208"/>
      <c r="J126" s="208"/>
      <c r="K126" s="208"/>
      <c r="L126" s="208"/>
      <c r="M126" s="208"/>
      <c r="N126" s="208"/>
      <c r="O126" s="161">
        <f t="shared" si="2"/>
        <v>0</v>
      </c>
    </row>
    <row r="127" spans="1:15" x14ac:dyDescent="0.3">
      <c r="A127" s="120"/>
      <c r="B127" s="124"/>
      <c r="C127" s="123"/>
      <c r="D127" s="123"/>
      <c r="E127" s="208"/>
      <c r="F127" s="208"/>
      <c r="G127" s="208"/>
      <c r="H127" s="208"/>
      <c r="I127" s="208"/>
      <c r="J127" s="208"/>
      <c r="K127" s="208"/>
      <c r="L127" s="208"/>
      <c r="M127" s="208"/>
      <c r="N127" s="208"/>
      <c r="O127" s="161">
        <f t="shared" si="2"/>
        <v>0</v>
      </c>
    </row>
    <row r="128" spans="1:15" x14ac:dyDescent="0.3">
      <c r="A128" s="120"/>
      <c r="B128" s="124"/>
      <c r="C128" s="123"/>
      <c r="D128" s="123"/>
      <c r="E128" s="208"/>
      <c r="F128" s="208"/>
      <c r="G128" s="208"/>
      <c r="H128" s="208"/>
      <c r="I128" s="208"/>
      <c r="J128" s="208"/>
      <c r="K128" s="208"/>
      <c r="L128" s="208"/>
      <c r="M128" s="208"/>
      <c r="N128" s="208"/>
      <c r="O128" s="161">
        <f t="shared" ref="O128:O156" si="3">SUM(E128:N128)</f>
        <v>0</v>
      </c>
    </row>
    <row r="129" spans="1:15" x14ac:dyDescent="0.3">
      <c r="A129" s="120"/>
      <c r="B129" s="124"/>
      <c r="C129" s="123"/>
      <c r="D129" s="123"/>
      <c r="E129" s="208"/>
      <c r="F129" s="208"/>
      <c r="G129" s="208"/>
      <c r="H129" s="208"/>
      <c r="I129" s="208"/>
      <c r="J129" s="208"/>
      <c r="K129" s="208"/>
      <c r="L129" s="208"/>
      <c r="M129" s="208"/>
      <c r="N129" s="208"/>
      <c r="O129" s="161">
        <f t="shared" si="3"/>
        <v>0</v>
      </c>
    </row>
    <row r="130" spans="1:15" x14ac:dyDescent="0.3">
      <c r="A130" s="120"/>
      <c r="B130" s="124"/>
      <c r="C130" s="123"/>
      <c r="D130" s="123"/>
      <c r="E130" s="208"/>
      <c r="F130" s="208"/>
      <c r="G130" s="208"/>
      <c r="H130" s="208"/>
      <c r="I130" s="208"/>
      <c r="J130" s="208"/>
      <c r="K130" s="208"/>
      <c r="L130" s="208"/>
      <c r="M130" s="208"/>
      <c r="N130" s="208"/>
      <c r="O130" s="161">
        <f t="shared" si="3"/>
        <v>0</v>
      </c>
    </row>
    <row r="131" spans="1:15" x14ac:dyDescent="0.3">
      <c r="A131" s="120"/>
      <c r="B131" s="124"/>
      <c r="C131" s="123"/>
      <c r="D131" s="123"/>
      <c r="E131" s="208"/>
      <c r="F131" s="208"/>
      <c r="G131" s="208"/>
      <c r="H131" s="208"/>
      <c r="I131" s="208"/>
      <c r="J131" s="208"/>
      <c r="K131" s="208"/>
      <c r="L131" s="208"/>
      <c r="M131" s="208"/>
      <c r="N131" s="208"/>
      <c r="O131" s="161">
        <f t="shared" si="3"/>
        <v>0</v>
      </c>
    </row>
    <row r="132" spans="1:15" x14ac:dyDescent="0.3">
      <c r="A132" s="120"/>
      <c r="B132" s="124"/>
      <c r="C132" s="123"/>
      <c r="D132" s="123"/>
      <c r="E132" s="208"/>
      <c r="F132" s="208"/>
      <c r="G132" s="208"/>
      <c r="H132" s="208"/>
      <c r="I132" s="208"/>
      <c r="J132" s="208"/>
      <c r="K132" s="208"/>
      <c r="L132" s="208"/>
      <c r="M132" s="208"/>
      <c r="N132" s="208"/>
      <c r="O132" s="161">
        <f t="shared" si="3"/>
        <v>0</v>
      </c>
    </row>
    <row r="133" spans="1:15" x14ac:dyDescent="0.3">
      <c r="A133" s="120"/>
      <c r="B133" s="124"/>
      <c r="C133" s="123"/>
      <c r="D133" s="123"/>
      <c r="E133" s="208"/>
      <c r="F133" s="208"/>
      <c r="G133" s="208"/>
      <c r="H133" s="208"/>
      <c r="I133" s="208"/>
      <c r="J133" s="208"/>
      <c r="K133" s="208"/>
      <c r="L133" s="208"/>
      <c r="M133" s="208"/>
      <c r="N133" s="208"/>
      <c r="O133" s="161">
        <f t="shared" si="3"/>
        <v>0</v>
      </c>
    </row>
    <row r="134" spans="1:15" x14ac:dyDescent="0.3">
      <c r="A134" s="120"/>
      <c r="B134" s="124"/>
      <c r="C134" s="123"/>
      <c r="D134" s="123"/>
      <c r="E134" s="208"/>
      <c r="F134" s="208"/>
      <c r="G134" s="208"/>
      <c r="H134" s="208"/>
      <c r="I134" s="208"/>
      <c r="J134" s="208"/>
      <c r="K134" s="208"/>
      <c r="L134" s="208"/>
      <c r="M134" s="208"/>
      <c r="N134" s="208"/>
      <c r="O134" s="161">
        <f t="shared" si="3"/>
        <v>0</v>
      </c>
    </row>
    <row r="135" spans="1:15" x14ac:dyDescent="0.3">
      <c r="A135" s="120"/>
      <c r="B135" s="124"/>
      <c r="C135" s="123"/>
      <c r="D135" s="123"/>
      <c r="E135" s="208"/>
      <c r="F135" s="208"/>
      <c r="G135" s="208"/>
      <c r="H135" s="208"/>
      <c r="I135" s="208"/>
      <c r="J135" s="208"/>
      <c r="K135" s="208"/>
      <c r="L135" s="208"/>
      <c r="M135" s="208"/>
      <c r="N135" s="208"/>
      <c r="O135" s="161">
        <f t="shared" si="3"/>
        <v>0</v>
      </c>
    </row>
    <row r="136" spans="1:15" x14ac:dyDescent="0.3">
      <c r="A136" s="120"/>
      <c r="B136" s="124"/>
      <c r="C136" s="123"/>
      <c r="D136" s="123"/>
      <c r="E136" s="208"/>
      <c r="F136" s="208"/>
      <c r="G136" s="208"/>
      <c r="H136" s="208"/>
      <c r="I136" s="208"/>
      <c r="J136" s="208"/>
      <c r="K136" s="208"/>
      <c r="L136" s="208"/>
      <c r="M136" s="208"/>
      <c r="N136" s="208"/>
      <c r="O136" s="161">
        <f t="shared" si="3"/>
        <v>0</v>
      </c>
    </row>
    <row r="137" spans="1:15" x14ac:dyDescent="0.3">
      <c r="A137" s="120"/>
      <c r="B137" s="124"/>
      <c r="C137" s="123"/>
      <c r="D137" s="123"/>
      <c r="E137" s="208"/>
      <c r="F137" s="208"/>
      <c r="G137" s="208"/>
      <c r="H137" s="208"/>
      <c r="I137" s="208"/>
      <c r="J137" s="208"/>
      <c r="K137" s="208"/>
      <c r="L137" s="208"/>
      <c r="M137" s="208"/>
      <c r="N137" s="208"/>
      <c r="O137" s="161">
        <f t="shared" si="3"/>
        <v>0</v>
      </c>
    </row>
    <row r="138" spans="1:15" x14ac:dyDescent="0.3">
      <c r="A138" s="120"/>
      <c r="B138" s="124"/>
      <c r="C138" s="123"/>
      <c r="D138" s="123"/>
      <c r="E138" s="208"/>
      <c r="F138" s="208"/>
      <c r="G138" s="208"/>
      <c r="H138" s="208"/>
      <c r="I138" s="208"/>
      <c r="J138" s="208"/>
      <c r="K138" s="208"/>
      <c r="L138" s="208"/>
      <c r="M138" s="208"/>
      <c r="N138" s="208"/>
      <c r="O138" s="161">
        <f t="shared" si="3"/>
        <v>0</v>
      </c>
    </row>
    <row r="139" spans="1:15" x14ac:dyDescent="0.3">
      <c r="A139" s="120"/>
      <c r="B139" s="124"/>
      <c r="C139" s="123"/>
      <c r="D139" s="123"/>
      <c r="E139" s="208"/>
      <c r="F139" s="208"/>
      <c r="G139" s="208"/>
      <c r="H139" s="208"/>
      <c r="I139" s="208"/>
      <c r="J139" s="208"/>
      <c r="K139" s="208"/>
      <c r="L139" s="208"/>
      <c r="M139" s="208"/>
      <c r="N139" s="208"/>
      <c r="O139" s="161">
        <f t="shared" si="3"/>
        <v>0</v>
      </c>
    </row>
    <row r="140" spans="1:15" x14ac:dyDescent="0.3">
      <c r="A140" s="120"/>
      <c r="B140" s="124"/>
      <c r="C140" s="123"/>
      <c r="D140" s="123"/>
      <c r="E140" s="208"/>
      <c r="F140" s="208"/>
      <c r="G140" s="208"/>
      <c r="H140" s="208"/>
      <c r="I140" s="208"/>
      <c r="J140" s="208"/>
      <c r="K140" s="208"/>
      <c r="L140" s="208"/>
      <c r="M140" s="208"/>
      <c r="N140" s="208"/>
      <c r="O140" s="161">
        <f t="shared" si="3"/>
        <v>0</v>
      </c>
    </row>
    <row r="141" spans="1:15" x14ac:dyDescent="0.3">
      <c r="A141" s="120"/>
      <c r="B141" s="124"/>
      <c r="C141" s="123"/>
      <c r="D141" s="123"/>
      <c r="E141" s="208"/>
      <c r="F141" s="208"/>
      <c r="G141" s="208"/>
      <c r="H141" s="208"/>
      <c r="I141" s="208"/>
      <c r="J141" s="208"/>
      <c r="K141" s="208"/>
      <c r="L141" s="208"/>
      <c r="M141" s="208"/>
      <c r="N141" s="208"/>
      <c r="O141" s="161">
        <f t="shared" si="3"/>
        <v>0</v>
      </c>
    </row>
    <row r="142" spans="1:15" x14ac:dyDescent="0.3">
      <c r="A142" s="120"/>
      <c r="B142" s="124"/>
      <c r="C142" s="123"/>
      <c r="D142" s="123"/>
      <c r="E142" s="208"/>
      <c r="F142" s="208"/>
      <c r="G142" s="208"/>
      <c r="H142" s="208"/>
      <c r="I142" s="208"/>
      <c r="J142" s="208"/>
      <c r="K142" s="208"/>
      <c r="L142" s="208"/>
      <c r="M142" s="208"/>
      <c r="N142" s="208"/>
      <c r="O142" s="161">
        <f t="shared" si="3"/>
        <v>0</v>
      </c>
    </row>
    <row r="143" spans="1:15" x14ac:dyDescent="0.3">
      <c r="A143" s="120"/>
      <c r="B143" s="124"/>
      <c r="C143" s="123"/>
      <c r="D143" s="123"/>
      <c r="E143" s="208"/>
      <c r="F143" s="208"/>
      <c r="G143" s="208"/>
      <c r="H143" s="208"/>
      <c r="I143" s="208"/>
      <c r="J143" s="208"/>
      <c r="K143" s="208"/>
      <c r="L143" s="208"/>
      <c r="M143" s="208"/>
      <c r="N143" s="208"/>
      <c r="O143" s="161">
        <f t="shared" si="3"/>
        <v>0</v>
      </c>
    </row>
    <row r="144" spans="1:15" x14ac:dyDescent="0.3">
      <c r="A144" s="120"/>
      <c r="B144" s="124"/>
      <c r="C144" s="123"/>
      <c r="D144" s="123"/>
      <c r="E144" s="208"/>
      <c r="F144" s="208"/>
      <c r="G144" s="208"/>
      <c r="H144" s="208"/>
      <c r="I144" s="208"/>
      <c r="J144" s="208"/>
      <c r="K144" s="208"/>
      <c r="L144" s="208"/>
      <c r="M144" s="208"/>
      <c r="N144" s="208"/>
      <c r="O144" s="161">
        <f t="shared" si="3"/>
        <v>0</v>
      </c>
    </row>
    <row r="145" spans="1:15" x14ac:dyDescent="0.3">
      <c r="A145" s="120"/>
      <c r="B145" s="124"/>
      <c r="C145" s="123"/>
      <c r="D145" s="123"/>
      <c r="E145" s="208"/>
      <c r="F145" s="208"/>
      <c r="G145" s="208"/>
      <c r="H145" s="208"/>
      <c r="I145" s="208"/>
      <c r="J145" s="208"/>
      <c r="K145" s="208"/>
      <c r="L145" s="208"/>
      <c r="M145" s="208"/>
      <c r="N145" s="208"/>
      <c r="O145" s="161">
        <f t="shared" si="3"/>
        <v>0</v>
      </c>
    </row>
    <row r="146" spans="1:15" x14ac:dyDescent="0.3">
      <c r="A146" s="120"/>
      <c r="B146" s="124"/>
      <c r="C146" s="123"/>
      <c r="D146" s="123"/>
      <c r="E146" s="208"/>
      <c r="F146" s="208"/>
      <c r="G146" s="208"/>
      <c r="H146" s="208"/>
      <c r="I146" s="208"/>
      <c r="J146" s="208"/>
      <c r="K146" s="208"/>
      <c r="L146" s="208"/>
      <c r="M146" s="208"/>
      <c r="N146" s="208"/>
      <c r="O146" s="161">
        <f t="shared" si="3"/>
        <v>0</v>
      </c>
    </row>
    <row r="147" spans="1:15" x14ac:dyDescent="0.3">
      <c r="A147" s="120"/>
      <c r="B147" s="124"/>
      <c r="C147" s="123"/>
      <c r="D147" s="123"/>
      <c r="E147" s="208"/>
      <c r="F147" s="208"/>
      <c r="G147" s="208"/>
      <c r="H147" s="208"/>
      <c r="I147" s="208"/>
      <c r="J147" s="208"/>
      <c r="K147" s="208"/>
      <c r="L147" s="208"/>
      <c r="M147" s="208"/>
      <c r="N147" s="208"/>
      <c r="O147" s="161">
        <f t="shared" si="3"/>
        <v>0</v>
      </c>
    </row>
    <row r="148" spans="1:15" x14ac:dyDescent="0.3">
      <c r="A148" s="120"/>
      <c r="B148" s="124"/>
      <c r="C148" s="123"/>
      <c r="D148" s="123"/>
      <c r="E148" s="208"/>
      <c r="F148" s="208"/>
      <c r="G148" s="208"/>
      <c r="H148" s="208"/>
      <c r="I148" s="208"/>
      <c r="J148" s="208"/>
      <c r="K148" s="208"/>
      <c r="L148" s="208"/>
      <c r="M148" s="208"/>
      <c r="N148" s="208"/>
      <c r="O148" s="161">
        <f t="shared" si="3"/>
        <v>0</v>
      </c>
    </row>
    <row r="149" spans="1:15" x14ac:dyDescent="0.3">
      <c r="A149" s="120"/>
      <c r="B149" s="124"/>
      <c r="C149" s="123"/>
      <c r="D149" s="123"/>
      <c r="E149" s="208"/>
      <c r="F149" s="208"/>
      <c r="G149" s="208"/>
      <c r="H149" s="208"/>
      <c r="I149" s="208"/>
      <c r="J149" s="208"/>
      <c r="K149" s="208"/>
      <c r="L149" s="208"/>
      <c r="M149" s="208"/>
      <c r="N149" s="208"/>
      <c r="O149" s="161">
        <f t="shared" si="3"/>
        <v>0</v>
      </c>
    </row>
    <row r="150" spans="1:15" x14ac:dyDescent="0.3">
      <c r="A150" s="120"/>
      <c r="B150" s="124"/>
      <c r="C150" s="123"/>
      <c r="D150" s="123"/>
      <c r="E150" s="208"/>
      <c r="F150" s="208"/>
      <c r="G150" s="208"/>
      <c r="H150" s="208"/>
      <c r="I150" s="208"/>
      <c r="J150" s="208"/>
      <c r="K150" s="208"/>
      <c r="L150" s="208"/>
      <c r="M150" s="208"/>
      <c r="N150" s="208"/>
      <c r="O150" s="161">
        <f t="shared" si="3"/>
        <v>0</v>
      </c>
    </row>
    <row r="151" spans="1:15" x14ac:dyDescent="0.3">
      <c r="A151" s="120"/>
      <c r="B151" s="124"/>
      <c r="C151" s="123"/>
      <c r="D151" s="123"/>
      <c r="E151" s="208"/>
      <c r="F151" s="208"/>
      <c r="G151" s="208"/>
      <c r="H151" s="208"/>
      <c r="I151" s="208"/>
      <c r="J151" s="208"/>
      <c r="K151" s="208"/>
      <c r="L151" s="208"/>
      <c r="M151" s="208"/>
      <c r="N151" s="208"/>
      <c r="O151" s="161">
        <f t="shared" si="3"/>
        <v>0</v>
      </c>
    </row>
    <row r="152" spans="1:15" x14ac:dyDescent="0.3">
      <c r="A152" s="120"/>
      <c r="B152" s="124"/>
      <c r="C152" s="123"/>
      <c r="D152" s="123"/>
      <c r="E152" s="208"/>
      <c r="F152" s="208"/>
      <c r="G152" s="208"/>
      <c r="H152" s="208"/>
      <c r="I152" s="208"/>
      <c r="J152" s="208"/>
      <c r="K152" s="208"/>
      <c r="L152" s="208"/>
      <c r="M152" s="208"/>
      <c r="N152" s="208"/>
      <c r="O152" s="161">
        <f t="shared" si="3"/>
        <v>0</v>
      </c>
    </row>
    <row r="153" spans="1:15" x14ac:dyDescent="0.3">
      <c r="A153" s="120"/>
      <c r="B153" s="124"/>
      <c r="C153" s="123"/>
      <c r="D153" s="123"/>
      <c r="E153" s="208"/>
      <c r="F153" s="208"/>
      <c r="G153" s="208"/>
      <c r="H153" s="208"/>
      <c r="I153" s="208"/>
      <c r="J153" s="208"/>
      <c r="K153" s="208"/>
      <c r="L153" s="208"/>
      <c r="M153" s="208"/>
      <c r="N153" s="208"/>
      <c r="O153" s="161">
        <f t="shared" si="3"/>
        <v>0</v>
      </c>
    </row>
    <row r="154" spans="1:15" x14ac:dyDescent="0.3">
      <c r="A154" s="120"/>
      <c r="B154" s="124"/>
      <c r="C154" s="123"/>
      <c r="D154" s="123"/>
      <c r="E154" s="208"/>
      <c r="F154" s="208"/>
      <c r="G154" s="208"/>
      <c r="H154" s="208"/>
      <c r="I154" s="208"/>
      <c r="J154" s="208"/>
      <c r="K154" s="208"/>
      <c r="L154" s="208"/>
      <c r="M154" s="208"/>
      <c r="N154" s="208"/>
      <c r="O154" s="161">
        <f t="shared" si="3"/>
        <v>0</v>
      </c>
    </row>
    <row r="155" spans="1:15" x14ac:dyDescent="0.3">
      <c r="A155" s="120"/>
      <c r="B155" s="124"/>
      <c r="C155" s="123"/>
      <c r="D155" s="123"/>
      <c r="E155" s="208"/>
      <c r="F155" s="208"/>
      <c r="G155" s="208"/>
      <c r="H155" s="208"/>
      <c r="I155" s="208"/>
      <c r="J155" s="208"/>
      <c r="K155" s="208"/>
      <c r="L155" s="208"/>
      <c r="M155" s="208"/>
      <c r="N155" s="208"/>
      <c r="O155" s="161">
        <f t="shared" si="3"/>
        <v>0</v>
      </c>
    </row>
    <row r="156" spans="1:15" x14ac:dyDescent="0.3">
      <c r="A156" s="120"/>
      <c r="B156" s="124"/>
      <c r="C156" s="123"/>
      <c r="D156" s="123"/>
      <c r="E156" s="208"/>
      <c r="F156" s="208"/>
      <c r="G156" s="208"/>
      <c r="H156" s="208"/>
      <c r="I156" s="208"/>
      <c r="J156" s="208"/>
      <c r="K156" s="208"/>
      <c r="L156" s="208"/>
      <c r="M156" s="208"/>
      <c r="N156" s="208"/>
      <c r="O156" s="161">
        <f t="shared" si="3"/>
        <v>0</v>
      </c>
    </row>
    <row r="157" spans="1:15" x14ac:dyDescent="0.3">
      <c r="O157" s="162">
        <f>SUM(O8:O156)</f>
        <v>0</v>
      </c>
    </row>
  </sheetData>
  <mergeCells count="21">
    <mergeCell ref="A8:A28"/>
    <mergeCell ref="B8:B20"/>
    <mergeCell ref="C8:C9"/>
    <mergeCell ref="C10:C13"/>
    <mergeCell ref="C14:C17"/>
    <mergeCell ref="C18:C20"/>
    <mergeCell ref="B21:B24"/>
    <mergeCell ref="C21:C22"/>
    <mergeCell ref="C23:C24"/>
    <mergeCell ref="B25:B27"/>
    <mergeCell ref="C25:C27"/>
    <mergeCell ref="A29:A41"/>
    <mergeCell ref="C29:C30"/>
    <mergeCell ref="B32:B34"/>
    <mergeCell ref="C32:C34"/>
    <mergeCell ref="B35:B36"/>
    <mergeCell ref="C35:C36"/>
    <mergeCell ref="B37:B39"/>
    <mergeCell ref="C37:C39"/>
    <mergeCell ref="B40:B41"/>
    <mergeCell ref="C40:C41"/>
  </mergeCells>
  <pageMargins left="0.7" right="0.7" top="0.75" bottom="0.75" header="0.3" footer="0.3"/>
  <pageSetup paperSize="9" orientation="portrait" verticalDpi="0" r:id="rId1"/>
  <drawing r:id="rId2"/>
  <legacyDrawing r:id="rId3"/>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00B050"/>
  </sheetPr>
  <dimension ref="A1:R157"/>
  <sheetViews>
    <sheetView zoomScaleNormal="100" workbookViewId="0"/>
  </sheetViews>
  <sheetFormatPr defaultColWidth="9.1796875" defaultRowHeight="14" x14ac:dyDescent="0.3"/>
  <cols>
    <col min="1" max="1" width="23.7265625" style="101" customWidth="1"/>
    <col min="2" max="2" width="25.54296875" style="115" customWidth="1"/>
    <col min="3" max="3" width="28.81640625" style="116" customWidth="1"/>
    <col min="4" max="4" width="53.81640625" style="116" customWidth="1"/>
    <col min="5" max="14" width="16.7265625" style="209" customWidth="1"/>
    <col min="15" max="15" width="20.453125" style="101" customWidth="1"/>
    <col min="16" max="17" width="9.1796875" style="101"/>
    <col min="18" max="18" width="16.453125" style="101" bestFit="1" customWidth="1"/>
    <col min="19" max="16384" width="9.1796875" style="101"/>
  </cols>
  <sheetData>
    <row r="1" spans="1:15" s="98" customFormat="1" ht="18" x14ac:dyDescent="0.4">
      <c r="A1" s="98" t="s">
        <v>350</v>
      </c>
    </row>
    <row r="2" spans="1:15" s="99" customFormat="1" ht="3.65" customHeight="1" x14ac:dyDescent="0.4">
      <c r="A2" s="22"/>
      <c r="B2" s="22"/>
      <c r="C2" s="22"/>
      <c r="D2" s="23"/>
      <c r="E2" s="24"/>
      <c r="F2" s="24"/>
      <c r="G2" s="24"/>
      <c r="H2" s="24"/>
      <c r="I2" s="24"/>
      <c r="J2" s="24"/>
    </row>
    <row r="3" spans="1:15" x14ac:dyDescent="0.3">
      <c r="A3" s="100"/>
      <c r="B3" s="100"/>
      <c r="C3" s="100"/>
      <c r="D3" s="100"/>
      <c r="E3" s="100"/>
      <c r="F3" s="100"/>
      <c r="G3" s="100"/>
      <c r="H3" s="100"/>
      <c r="I3" s="100"/>
      <c r="J3" s="100"/>
      <c r="K3" s="101"/>
      <c r="L3" s="101"/>
      <c r="M3" s="101"/>
      <c r="N3" s="101"/>
    </row>
    <row r="4" spans="1:15" x14ac:dyDescent="0.3">
      <c r="A4" s="7"/>
      <c r="B4" s="100"/>
      <c r="C4" s="100"/>
      <c r="D4" s="100"/>
      <c r="E4" s="101" t="s">
        <v>102</v>
      </c>
      <c r="F4" s="100"/>
      <c r="G4" s="100"/>
      <c r="H4" s="100"/>
      <c r="I4" s="100"/>
      <c r="J4" s="100"/>
      <c r="K4" s="101"/>
      <c r="L4" s="101"/>
      <c r="M4" s="101"/>
      <c r="N4" s="101"/>
    </row>
    <row r="5" spans="1:15" x14ac:dyDescent="0.3">
      <c r="A5" s="7" t="s">
        <v>174</v>
      </c>
      <c r="B5" s="100">
        <v>9</v>
      </c>
      <c r="C5" s="100"/>
      <c r="D5" s="100"/>
      <c r="E5" s="100"/>
      <c r="F5" s="100"/>
      <c r="G5" s="100"/>
      <c r="H5" s="100"/>
      <c r="I5" s="100"/>
      <c r="J5" s="100"/>
      <c r="K5" s="101"/>
      <c r="L5" s="101"/>
      <c r="M5" s="101"/>
      <c r="N5" s="101"/>
    </row>
    <row r="6" spans="1:15" ht="14.5" thickBot="1" x14ac:dyDescent="0.35">
      <c r="E6" s="101" t="s">
        <v>80</v>
      </c>
      <c r="F6" s="101"/>
      <c r="G6" s="101"/>
      <c r="H6" s="101"/>
      <c r="I6" s="101"/>
      <c r="J6" s="101"/>
      <c r="K6" s="101"/>
      <c r="L6" s="101"/>
      <c r="M6" s="101"/>
      <c r="N6" s="101"/>
    </row>
    <row r="7" spans="1:15" ht="14.5" thickTop="1" x14ac:dyDescent="0.3">
      <c r="A7" s="117" t="s">
        <v>188</v>
      </c>
      <c r="B7" s="117" t="s">
        <v>77</v>
      </c>
      <c r="C7" s="117" t="s">
        <v>78</v>
      </c>
      <c r="D7" s="117" t="s">
        <v>79</v>
      </c>
      <c r="E7" s="118">
        <f>'3.3 Muutoksen ja uudet kust.'!B5</f>
        <v>2018</v>
      </c>
      <c r="F7" s="118">
        <f>E7+1</f>
        <v>2019</v>
      </c>
      <c r="G7" s="118">
        <f t="shared" ref="G7:N7" si="0">F7+1</f>
        <v>2020</v>
      </c>
      <c r="H7" s="118">
        <f t="shared" si="0"/>
        <v>2021</v>
      </c>
      <c r="I7" s="118">
        <f t="shared" si="0"/>
        <v>2022</v>
      </c>
      <c r="J7" s="118">
        <f t="shared" si="0"/>
        <v>2023</v>
      </c>
      <c r="K7" s="118">
        <f t="shared" si="0"/>
        <v>2024</v>
      </c>
      <c r="L7" s="118">
        <f t="shared" si="0"/>
        <v>2025</v>
      </c>
      <c r="M7" s="118">
        <f t="shared" si="0"/>
        <v>2026</v>
      </c>
      <c r="N7" s="118">
        <f t="shared" si="0"/>
        <v>2027</v>
      </c>
      <c r="O7" s="118" t="s">
        <v>2</v>
      </c>
    </row>
    <row r="8" spans="1:15" ht="152.25" customHeight="1" x14ac:dyDescent="0.3">
      <c r="A8" s="263" t="s">
        <v>256</v>
      </c>
      <c r="B8" s="273" t="s">
        <v>73</v>
      </c>
      <c r="C8" s="275" t="s">
        <v>110</v>
      </c>
      <c r="D8" s="119" t="s">
        <v>113</v>
      </c>
      <c r="E8" s="208"/>
      <c r="F8" s="208"/>
      <c r="G8" s="208"/>
      <c r="H8" s="208"/>
      <c r="I8" s="208"/>
      <c r="J8" s="208"/>
      <c r="K8" s="208"/>
      <c r="L8" s="208"/>
      <c r="M8" s="208"/>
      <c r="N8" s="208"/>
      <c r="O8" s="161">
        <f>SUM(E8:N8)</f>
        <v>0</v>
      </c>
    </row>
    <row r="9" spans="1:15" ht="78.75" customHeight="1" x14ac:dyDescent="0.3">
      <c r="A9" s="264"/>
      <c r="B9" s="277"/>
      <c r="C9" s="275"/>
      <c r="D9" s="119" t="s">
        <v>114</v>
      </c>
      <c r="E9" s="208"/>
      <c r="F9" s="208"/>
      <c r="G9" s="208"/>
      <c r="H9" s="208"/>
      <c r="I9" s="208"/>
      <c r="J9" s="208"/>
      <c r="K9" s="208"/>
      <c r="L9" s="208"/>
      <c r="M9" s="208"/>
      <c r="N9" s="208"/>
      <c r="O9" s="161">
        <f t="shared" ref="O9:O72" si="1">SUM(E9:N9)</f>
        <v>0</v>
      </c>
    </row>
    <row r="10" spans="1:15" ht="117" customHeight="1" x14ac:dyDescent="0.3">
      <c r="A10" s="264"/>
      <c r="B10" s="277"/>
      <c r="C10" s="276" t="s">
        <v>111</v>
      </c>
      <c r="D10" s="121" t="s">
        <v>115</v>
      </c>
      <c r="E10" s="208"/>
      <c r="F10" s="208"/>
      <c r="G10" s="208"/>
      <c r="H10" s="208"/>
      <c r="I10" s="208"/>
      <c r="J10" s="208"/>
      <c r="K10" s="208"/>
      <c r="L10" s="208"/>
      <c r="M10" s="208"/>
      <c r="N10" s="208"/>
      <c r="O10" s="161">
        <f t="shared" si="1"/>
        <v>0</v>
      </c>
    </row>
    <row r="11" spans="1:15" ht="175.5" customHeight="1" x14ac:dyDescent="0.3">
      <c r="A11" s="264"/>
      <c r="B11" s="277"/>
      <c r="C11" s="276"/>
      <c r="D11" s="122" t="s">
        <v>116</v>
      </c>
      <c r="E11" s="208"/>
      <c r="F11" s="208"/>
      <c r="G11" s="208"/>
      <c r="H11" s="208"/>
      <c r="I11" s="208"/>
      <c r="J11" s="208"/>
      <c r="K11" s="208"/>
      <c r="L11" s="208"/>
      <c r="M11" s="208"/>
      <c r="N11" s="208"/>
      <c r="O11" s="161">
        <f t="shared" si="1"/>
        <v>0</v>
      </c>
    </row>
    <row r="12" spans="1:15" ht="87.75" customHeight="1" x14ac:dyDescent="0.3">
      <c r="A12" s="264"/>
      <c r="B12" s="277"/>
      <c r="C12" s="276"/>
      <c r="D12" s="122" t="s">
        <v>152</v>
      </c>
      <c r="E12" s="208"/>
      <c r="F12" s="208"/>
      <c r="G12" s="208"/>
      <c r="H12" s="208"/>
      <c r="I12" s="208"/>
      <c r="J12" s="208"/>
      <c r="K12" s="208"/>
      <c r="L12" s="208"/>
      <c r="M12" s="208"/>
      <c r="N12" s="208"/>
      <c r="O12" s="161">
        <f t="shared" si="1"/>
        <v>0</v>
      </c>
    </row>
    <row r="13" spans="1:15" ht="53.25" customHeight="1" x14ac:dyDescent="0.3">
      <c r="A13" s="264"/>
      <c r="B13" s="277"/>
      <c r="C13" s="276"/>
      <c r="D13" s="121" t="s">
        <v>189</v>
      </c>
      <c r="E13" s="208"/>
      <c r="F13" s="208"/>
      <c r="G13" s="208"/>
      <c r="H13" s="208"/>
      <c r="I13" s="208"/>
      <c r="J13" s="208"/>
      <c r="K13" s="208"/>
      <c r="L13" s="208"/>
      <c r="M13" s="208"/>
      <c r="N13" s="208"/>
      <c r="O13" s="161">
        <f t="shared" si="1"/>
        <v>0</v>
      </c>
    </row>
    <row r="14" spans="1:15" ht="80.5" x14ac:dyDescent="0.3">
      <c r="A14" s="264"/>
      <c r="B14" s="277"/>
      <c r="C14" s="278" t="s">
        <v>58</v>
      </c>
      <c r="D14" s="119" t="s">
        <v>117</v>
      </c>
      <c r="E14" s="208"/>
      <c r="F14" s="208"/>
      <c r="G14" s="208"/>
      <c r="H14" s="208"/>
      <c r="I14" s="208"/>
      <c r="J14" s="208"/>
      <c r="K14" s="208"/>
      <c r="L14" s="208"/>
      <c r="M14" s="208"/>
      <c r="N14" s="208"/>
      <c r="O14" s="161">
        <f t="shared" si="1"/>
        <v>0</v>
      </c>
    </row>
    <row r="15" spans="1:15" ht="63.75" customHeight="1" x14ac:dyDescent="0.3">
      <c r="A15" s="264"/>
      <c r="B15" s="277"/>
      <c r="C15" s="275"/>
      <c r="D15" s="119" t="s">
        <v>193</v>
      </c>
      <c r="E15" s="208"/>
      <c r="F15" s="208"/>
      <c r="G15" s="208"/>
      <c r="H15" s="208"/>
      <c r="I15" s="208"/>
      <c r="J15" s="208"/>
      <c r="K15" s="208"/>
      <c r="L15" s="208"/>
      <c r="M15" s="208"/>
      <c r="N15" s="208"/>
      <c r="O15" s="161">
        <f t="shared" si="1"/>
        <v>0</v>
      </c>
    </row>
    <row r="16" spans="1:15" ht="137.25" customHeight="1" x14ac:dyDescent="0.3">
      <c r="A16" s="264"/>
      <c r="B16" s="277"/>
      <c r="C16" s="275"/>
      <c r="D16" s="119" t="s">
        <v>192</v>
      </c>
      <c r="E16" s="208"/>
      <c r="F16" s="208"/>
      <c r="G16" s="208"/>
      <c r="H16" s="208"/>
      <c r="I16" s="208"/>
      <c r="J16" s="208"/>
      <c r="K16" s="208"/>
      <c r="L16" s="208"/>
      <c r="M16" s="208"/>
      <c r="N16" s="208"/>
      <c r="O16" s="161">
        <f t="shared" si="1"/>
        <v>0</v>
      </c>
    </row>
    <row r="17" spans="1:15" ht="105.75" customHeight="1" x14ac:dyDescent="0.3">
      <c r="A17" s="264"/>
      <c r="B17" s="277"/>
      <c r="C17" s="275"/>
      <c r="D17" s="119" t="s">
        <v>194</v>
      </c>
      <c r="E17" s="208"/>
      <c r="F17" s="208"/>
      <c r="G17" s="208"/>
      <c r="H17" s="208"/>
      <c r="I17" s="208"/>
      <c r="J17" s="208"/>
      <c r="K17" s="208"/>
      <c r="L17" s="208"/>
      <c r="M17" s="208"/>
      <c r="N17" s="208"/>
      <c r="O17" s="161">
        <f t="shared" si="1"/>
        <v>0</v>
      </c>
    </row>
    <row r="18" spans="1:15" ht="43.5" customHeight="1" x14ac:dyDescent="0.3">
      <c r="A18" s="264"/>
      <c r="B18" s="277"/>
      <c r="C18" s="279" t="s">
        <v>258</v>
      </c>
      <c r="D18" s="121" t="s">
        <v>118</v>
      </c>
      <c r="E18" s="208"/>
      <c r="F18" s="208"/>
      <c r="G18" s="208"/>
      <c r="H18" s="208"/>
      <c r="I18" s="208"/>
      <c r="J18" s="208"/>
      <c r="K18" s="208"/>
      <c r="L18" s="208"/>
      <c r="M18" s="208"/>
      <c r="N18" s="208"/>
      <c r="O18" s="161">
        <f t="shared" si="1"/>
        <v>0</v>
      </c>
    </row>
    <row r="19" spans="1:15" ht="80.25" customHeight="1" x14ac:dyDescent="0.3">
      <c r="A19" s="264"/>
      <c r="B19" s="277"/>
      <c r="C19" s="276"/>
      <c r="D19" s="121" t="s">
        <v>119</v>
      </c>
      <c r="E19" s="208"/>
      <c r="F19" s="208"/>
      <c r="G19" s="208"/>
      <c r="H19" s="208"/>
      <c r="I19" s="208"/>
      <c r="J19" s="208"/>
      <c r="K19" s="208"/>
      <c r="L19" s="208"/>
      <c r="M19" s="208"/>
      <c r="N19" s="208"/>
      <c r="O19" s="161">
        <f t="shared" si="1"/>
        <v>0</v>
      </c>
    </row>
    <row r="20" spans="1:15" ht="68.25" customHeight="1" x14ac:dyDescent="0.3">
      <c r="A20" s="264"/>
      <c r="B20" s="277"/>
      <c r="C20" s="276"/>
      <c r="D20" s="121" t="s">
        <v>120</v>
      </c>
      <c r="E20" s="208"/>
      <c r="F20" s="208"/>
      <c r="G20" s="208"/>
      <c r="H20" s="208"/>
      <c r="I20" s="208"/>
      <c r="J20" s="208"/>
      <c r="K20" s="208"/>
      <c r="L20" s="208"/>
      <c r="M20" s="208"/>
      <c r="N20" s="208"/>
      <c r="O20" s="161">
        <f t="shared" si="1"/>
        <v>0</v>
      </c>
    </row>
    <row r="21" spans="1:15" ht="56.25" customHeight="1" x14ac:dyDescent="0.3">
      <c r="A21" s="264"/>
      <c r="B21" s="273" t="s">
        <v>112</v>
      </c>
      <c r="C21" s="281" t="s">
        <v>278</v>
      </c>
      <c r="D21" s="159" t="s">
        <v>190</v>
      </c>
      <c r="E21" s="208"/>
      <c r="F21" s="208"/>
      <c r="G21" s="208"/>
      <c r="H21" s="208"/>
      <c r="I21" s="208"/>
      <c r="J21" s="208"/>
      <c r="K21" s="208"/>
      <c r="L21" s="208"/>
      <c r="M21" s="208"/>
      <c r="N21" s="208"/>
      <c r="O21" s="161">
        <f t="shared" si="1"/>
        <v>0</v>
      </c>
    </row>
    <row r="22" spans="1:15" ht="26.25" customHeight="1" x14ac:dyDescent="0.3">
      <c r="A22" s="264"/>
      <c r="B22" s="277"/>
      <c r="C22" s="282"/>
      <c r="D22" s="159" t="s">
        <v>154</v>
      </c>
      <c r="E22" s="208"/>
      <c r="F22" s="208"/>
      <c r="G22" s="208"/>
      <c r="H22" s="208"/>
      <c r="I22" s="208"/>
      <c r="J22" s="208"/>
      <c r="K22" s="208"/>
      <c r="L22" s="208"/>
      <c r="M22" s="208"/>
      <c r="N22" s="208"/>
      <c r="O22" s="161">
        <f t="shared" si="1"/>
        <v>0</v>
      </c>
    </row>
    <row r="23" spans="1:15" ht="45" customHeight="1" x14ac:dyDescent="0.3">
      <c r="A23" s="264"/>
      <c r="B23" s="277"/>
      <c r="C23" s="281" t="s">
        <v>279</v>
      </c>
      <c r="D23" s="159" t="s">
        <v>155</v>
      </c>
      <c r="E23" s="208"/>
      <c r="F23" s="208"/>
      <c r="G23" s="208"/>
      <c r="H23" s="208"/>
      <c r="I23" s="208"/>
      <c r="J23" s="208"/>
      <c r="K23" s="208"/>
      <c r="L23" s="208"/>
      <c r="M23" s="208"/>
      <c r="N23" s="208"/>
      <c r="O23" s="161">
        <f t="shared" si="1"/>
        <v>0</v>
      </c>
    </row>
    <row r="24" spans="1:15" ht="26.25" customHeight="1" x14ac:dyDescent="0.3">
      <c r="A24" s="264"/>
      <c r="B24" s="277"/>
      <c r="C24" s="282"/>
      <c r="D24" s="155" t="s">
        <v>257</v>
      </c>
      <c r="E24" s="208"/>
      <c r="F24" s="208"/>
      <c r="G24" s="208"/>
      <c r="H24" s="208"/>
      <c r="I24" s="208"/>
      <c r="J24" s="208"/>
      <c r="K24" s="208"/>
      <c r="L24" s="208"/>
      <c r="M24" s="208"/>
      <c r="N24" s="208"/>
      <c r="O24" s="161">
        <f t="shared" si="1"/>
        <v>0</v>
      </c>
    </row>
    <row r="25" spans="1:15" ht="54" customHeight="1" x14ac:dyDescent="0.3">
      <c r="A25" s="264"/>
      <c r="B25" s="273" t="s">
        <v>72</v>
      </c>
      <c r="C25" s="266" t="s">
        <v>105</v>
      </c>
      <c r="D25" s="156" t="s">
        <v>251</v>
      </c>
      <c r="E25" s="208"/>
      <c r="F25" s="208"/>
      <c r="G25" s="208"/>
      <c r="H25" s="208"/>
      <c r="I25" s="208"/>
      <c r="J25" s="208"/>
      <c r="K25" s="208"/>
      <c r="L25" s="208"/>
      <c r="M25" s="208"/>
      <c r="N25" s="208"/>
      <c r="O25" s="161">
        <f t="shared" si="1"/>
        <v>0</v>
      </c>
    </row>
    <row r="26" spans="1:15" ht="49.5" customHeight="1" x14ac:dyDescent="0.3">
      <c r="A26" s="264"/>
      <c r="B26" s="277"/>
      <c r="C26" s="280"/>
      <c r="D26" s="156" t="s">
        <v>280</v>
      </c>
      <c r="E26" s="208"/>
      <c r="F26" s="208"/>
      <c r="G26" s="208"/>
      <c r="H26" s="208"/>
      <c r="I26" s="208"/>
      <c r="J26" s="208"/>
      <c r="K26" s="208"/>
      <c r="L26" s="208"/>
      <c r="M26" s="208"/>
      <c r="N26" s="208"/>
      <c r="O26" s="161">
        <f t="shared" si="1"/>
        <v>0</v>
      </c>
    </row>
    <row r="27" spans="1:15" ht="26.25" customHeight="1" x14ac:dyDescent="0.3">
      <c r="A27" s="264"/>
      <c r="B27" s="277"/>
      <c r="C27" s="280"/>
      <c r="D27" s="157" t="s">
        <v>276</v>
      </c>
      <c r="E27" s="208"/>
      <c r="F27" s="208"/>
      <c r="G27" s="208"/>
      <c r="H27" s="208"/>
      <c r="I27" s="208"/>
      <c r="J27" s="208"/>
      <c r="K27" s="208"/>
      <c r="L27" s="208"/>
      <c r="M27" s="208"/>
      <c r="N27" s="208"/>
      <c r="O27" s="161">
        <f t="shared" si="1"/>
        <v>0</v>
      </c>
    </row>
    <row r="28" spans="1:15" ht="27.75" customHeight="1" x14ac:dyDescent="0.3">
      <c r="A28" s="264"/>
      <c r="B28" s="203" t="s">
        <v>104</v>
      </c>
      <c r="C28" s="181" t="s">
        <v>104</v>
      </c>
      <c r="D28" s="178" t="s">
        <v>277</v>
      </c>
      <c r="E28" s="208"/>
      <c r="F28" s="208"/>
      <c r="G28" s="208"/>
      <c r="H28" s="208"/>
      <c r="I28" s="208"/>
      <c r="J28" s="208"/>
      <c r="K28" s="208"/>
      <c r="L28" s="208"/>
      <c r="M28" s="208"/>
      <c r="N28" s="208"/>
      <c r="O28" s="161">
        <f t="shared" si="1"/>
        <v>0</v>
      </c>
    </row>
    <row r="29" spans="1:15" ht="53.25" customHeight="1" x14ac:dyDescent="0.3">
      <c r="A29" s="263" t="s">
        <v>107</v>
      </c>
      <c r="B29" s="221" t="s">
        <v>71</v>
      </c>
      <c r="C29" s="271" t="s">
        <v>148</v>
      </c>
      <c r="D29" s="177" t="s">
        <v>250</v>
      </c>
      <c r="E29" s="208"/>
      <c r="F29" s="208"/>
      <c r="G29" s="208"/>
      <c r="H29" s="208"/>
      <c r="I29" s="208"/>
      <c r="J29" s="208"/>
      <c r="K29" s="208"/>
      <c r="L29" s="208"/>
      <c r="M29" s="208"/>
      <c r="N29" s="208"/>
      <c r="O29" s="161">
        <f t="shared" si="1"/>
        <v>0</v>
      </c>
    </row>
    <row r="30" spans="1:15" ht="57.75" customHeight="1" x14ac:dyDescent="0.3">
      <c r="A30" s="264"/>
      <c r="B30" s="221" t="s">
        <v>71</v>
      </c>
      <c r="C30" s="272"/>
      <c r="D30" s="177" t="s">
        <v>249</v>
      </c>
      <c r="E30" s="208"/>
      <c r="F30" s="208"/>
      <c r="G30" s="208"/>
      <c r="H30" s="208"/>
      <c r="I30" s="208"/>
      <c r="J30" s="208"/>
      <c r="K30" s="208"/>
      <c r="L30" s="208"/>
      <c r="M30" s="208"/>
      <c r="N30" s="208"/>
      <c r="O30" s="161">
        <f t="shared" si="1"/>
        <v>0</v>
      </c>
    </row>
    <row r="31" spans="1:15" ht="52.5" customHeight="1" x14ac:dyDescent="0.3">
      <c r="A31" s="264"/>
      <c r="B31" s="221" t="s">
        <v>71</v>
      </c>
      <c r="C31" s="220" t="s">
        <v>149</v>
      </c>
      <c r="D31" s="156" t="s">
        <v>255</v>
      </c>
      <c r="E31" s="208"/>
      <c r="F31" s="208"/>
      <c r="G31" s="208"/>
      <c r="H31" s="208"/>
      <c r="I31" s="208"/>
      <c r="J31" s="208"/>
      <c r="K31" s="208"/>
      <c r="L31" s="208"/>
      <c r="M31" s="208"/>
      <c r="N31" s="208"/>
      <c r="O31" s="161">
        <f t="shared" si="1"/>
        <v>0</v>
      </c>
    </row>
    <row r="32" spans="1:15" x14ac:dyDescent="0.3">
      <c r="A32" s="264"/>
      <c r="B32" s="260" t="s">
        <v>74</v>
      </c>
      <c r="C32" s="286" t="s">
        <v>74</v>
      </c>
      <c r="D32" s="158" t="s">
        <v>252</v>
      </c>
      <c r="E32" s="208"/>
      <c r="F32" s="208"/>
      <c r="G32" s="208"/>
      <c r="H32" s="208"/>
      <c r="I32" s="208"/>
      <c r="J32" s="208"/>
      <c r="K32" s="208"/>
      <c r="L32" s="208"/>
      <c r="M32" s="208"/>
      <c r="N32" s="208"/>
      <c r="O32" s="161">
        <f t="shared" si="1"/>
        <v>0</v>
      </c>
    </row>
    <row r="33" spans="1:18" x14ac:dyDescent="0.3">
      <c r="A33" s="264"/>
      <c r="B33" s="261"/>
      <c r="C33" s="287"/>
      <c r="D33" s="158" t="s">
        <v>253</v>
      </c>
      <c r="E33" s="208"/>
      <c r="F33" s="208"/>
      <c r="G33" s="208"/>
      <c r="H33" s="208"/>
      <c r="I33" s="208"/>
      <c r="J33" s="208"/>
      <c r="K33" s="208"/>
      <c r="L33" s="208"/>
      <c r="M33" s="208"/>
      <c r="N33" s="208"/>
      <c r="O33" s="161">
        <f t="shared" si="1"/>
        <v>0</v>
      </c>
    </row>
    <row r="34" spans="1:18" x14ac:dyDescent="0.3">
      <c r="A34" s="264"/>
      <c r="B34" s="262"/>
      <c r="C34" s="288"/>
      <c r="D34" s="158" t="s">
        <v>254</v>
      </c>
      <c r="E34" s="208"/>
      <c r="F34" s="208"/>
      <c r="G34" s="208"/>
      <c r="H34" s="208"/>
      <c r="I34" s="208"/>
      <c r="J34" s="208"/>
      <c r="K34" s="208"/>
      <c r="L34" s="208"/>
      <c r="M34" s="208"/>
      <c r="N34" s="208"/>
      <c r="O34" s="161">
        <f t="shared" si="1"/>
        <v>0</v>
      </c>
    </row>
    <row r="35" spans="1:18" x14ac:dyDescent="0.3">
      <c r="A35" s="264"/>
      <c r="B35" s="260" t="s">
        <v>56</v>
      </c>
      <c r="C35" s="271" t="s">
        <v>56</v>
      </c>
      <c r="D35" s="157" t="s">
        <v>150</v>
      </c>
      <c r="E35" s="208"/>
      <c r="F35" s="208"/>
      <c r="G35" s="208"/>
      <c r="H35" s="208"/>
      <c r="I35" s="208"/>
      <c r="J35" s="208"/>
      <c r="K35" s="208"/>
      <c r="L35" s="208"/>
      <c r="M35" s="208"/>
      <c r="N35" s="208"/>
      <c r="O35" s="161">
        <f t="shared" si="1"/>
        <v>0</v>
      </c>
    </row>
    <row r="36" spans="1:18" x14ac:dyDescent="0.3">
      <c r="A36" s="264"/>
      <c r="B36" s="262"/>
      <c r="C36" s="272"/>
      <c r="D36" s="157" t="s">
        <v>151</v>
      </c>
      <c r="E36" s="208"/>
      <c r="F36" s="208"/>
      <c r="G36" s="208"/>
      <c r="H36" s="208"/>
      <c r="I36" s="208"/>
      <c r="J36" s="208"/>
      <c r="K36" s="208"/>
      <c r="L36" s="208"/>
      <c r="M36" s="208"/>
      <c r="N36" s="208"/>
      <c r="O36" s="161">
        <f t="shared" si="1"/>
        <v>0</v>
      </c>
    </row>
    <row r="37" spans="1:18" x14ac:dyDescent="0.3">
      <c r="A37" s="264"/>
      <c r="B37" s="260" t="s">
        <v>70</v>
      </c>
      <c r="C37" s="286" t="s">
        <v>70</v>
      </c>
      <c r="D37" s="158" t="s">
        <v>259</v>
      </c>
      <c r="E37" s="208"/>
      <c r="F37" s="208"/>
      <c r="G37" s="208"/>
      <c r="H37" s="208"/>
      <c r="I37" s="208"/>
      <c r="J37" s="208"/>
      <c r="K37" s="208"/>
      <c r="L37" s="208"/>
      <c r="M37" s="208"/>
      <c r="N37" s="208"/>
      <c r="O37" s="161">
        <f t="shared" si="1"/>
        <v>0</v>
      </c>
    </row>
    <row r="38" spans="1:18" ht="27.75" customHeight="1" x14ac:dyDescent="0.3">
      <c r="A38" s="264"/>
      <c r="B38" s="261"/>
      <c r="C38" s="287"/>
      <c r="D38" s="178" t="s">
        <v>260</v>
      </c>
      <c r="E38" s="208"/>
      <c r="F38" s="208"/>
      <c r="G38" s="208"/>
      <c r="H38" s="208"/>
      <c r="I38" s="208"/>
      <c r="J38" s="208"/>
      <c r="K38" s="208"/>
      <c r="L38" s="208"/>
      <c r="M38" s="208"/>
      <c r="N38" s="208"/>
      <c r="O38" s="161">
        <f t="shared" si="1"/>
        <v>0</v>
      </c>
    </row>
    <row r="39" spans="1:18" x14ac:dyDescent="0.3">
      <c r="A39" s="264"/>
      <c r="B39" s="262"/>
      <c r="C39" s="287"/>
      <c r="D39" s="158" t="s">
        <v>281</v>
      </c>
      <c r="E39" s="208"/>
      <c r="F39" s="208"/>
      <c r="G39" s="208"/>
      <c r="H39" s="208"/>
      <c r="I39" s="208"/>
      <c r="J39" s="208"/>
      <c r="K39" s="208"/>
      <c r="L39" s="208"/>
      <c r="M39" s="208"/>
      <c r="N39" s="208"/>
      <c r="O39" s="161">
        <f t="shared" si="1"/>
        <v>0</v>
      </c>
    </row>
    <row r="40" spans="1:18" ht="25.5" customHeight="1" x14ac:dyDescent="0.3">
      <c r="A40" s="264"/>
      <c r="B40" s="260" t="s">
        <v>121</v>
      </c>
      <c r="C40" s="271" t="s">
        <v>121</v>
      </c>
      <c r="D40" s="177" t="s">
        <v>263</v>
      </c>
      <c r="E40" s="208"/>
      <c r="F40" s="208"/>
      <c r="G40" s="208"/>
      <c r="H40" s="208"/>
      <c r="I40" s="208"/>
      <c r="J40" s="208"/>
      <c r="K40" s="208"/>
      <c r="L40" s="208"/>
      <c r="M40" s="208"/>
      <c r="N40" s="208"/>
      <c r="O40" s="161">
        <f t="shared" si="1"/>
        <v>0</v>
      </c>
    </row>
    <row r="41" spans="1:18" ht="34.5" x14ac:dyDescent="0.3">
      <c r="A41" s="265"/>
      <c r="B41" s="262"/>
      <c r="C41" s="272"/>
      <c r="D41" s="177" t="s">
        <v>282</v>
      </c>
      <c r="E41" s="208"/>
      <c r="F41" s="208"/>
      <c r="G41" s="208"/>
      <c r="H41" s="208"/>
      <c r="I41" s="208"/>
      <c r="J41" s="208"/>
      <c r="K41" s="208"/>
      <c r="L41" s="208"/>
      <c r="M41" s="208"/>
      <c r="N41" s="208"/>
      <c r="O41" s="161">
        <f t="shared" si="1"/>
        <v>0</v>
      </c>
      <c r="R41" s="162">
        <f>O157</f>
        <v>0</v>
      </c>
    </row>
    <row r="42" spans="1:18" x14ac:dyDescent="0.3">
      <c r="A42" s="120"/>
      <c r="B42" s="124"/>
      <c r="C42" s="123"/>
      <c r="D42" s="123"/>
      <c r="E42" s="208"/>
      <c r="F42" s="208"/>
      <c r="G42" s="208"/>
      <c r="H42" s="208"/>
      <c r="I42" s="208"/>
      <c r="J42" s="208"/>
      <c r="K42" s="208"/>
      <c r="L42" s="208"/>
      <c r="M42" s="208"/>
      <c r="N42" s="208"/>
      <c r="O42" s="161">
        <f t="shared" si="1"/>
        <v>0</v>
      </c>
    </row>
    <row r="43" spans="1:18" x14ac:dyDescent="0.3">
      <c r="A43" s="120"/>
      <c r="B43" s="124"/>
      <c r="C43" s="123"/>
      <c r="D43" s="123"/>
      <c r="E43" s="208"/>
      <c r="F43" s="208"/>
      <c r="G43" s="208"/>
      <c r="H43" s="208"/>
      <c r="I43" s="208"/>
      <c r="J43" s="208"/>
      <c r="K43" s="208"/>
      <c r="L43" s="208"/>
      <c r="M43" s="208"/>
      <c r="N43" s="208"/>
      <c r="O43" s="161">
        <f t="shared" si="1"/>
        <v>0</v>
      </c>
    </row>
    <row r="44" spans="1:18" x14ac:dyDescent="0.3">
      <c r="A44" s="120"/>
      <c r="B44" s="124"/>
      <c r="C44" s="123"/>
      <c r="D44" s="123"/>
      <c r="E44" s="208"/>
      <c r="F44" s="208"/>
      <c r="G44" s="208"/>
      <c r="H44" s="208"/>
      <c r="I44" s="208"/>
      <c r="J44" s="208"/>
      <c r="K44" s="208"/>
      <c r="L44" s="208"/>
      <c r="M44" s="208"/>
      <c r="N44" s="208"/>
      <c r="O44" s="161">
        <f t="shared" si="1"/>
        <v>0</v>
      </c>
    </row>
    <row r="45" spans="1:18" x14ac:dyDescent="0.3">
      <c r="A45" s="120"/>
      <c r="B45" s="124"/>
      <c r="C45" s="123"/>
      <c r="D45" s="123"/>
      <c r="E45" s="208"/>
      <c r="F45" s="208"/>
      <c r="G45" s="208"/>
      <c r="H45" s="208"/>
      <c r="I45" s="208"/>
      <c r="J45" s="208"/>
      <c r="K45" s="208"/>
      <c r="L45" s="208"/>
      <c r="M45" s="208"/>
      <c r="N45" s="208"/>
      <c r="O45" s="161">
        <f t="shared" si="1"/>
        <v>0</v>
      </c>
    </row>
    <row r="46" spans="1:18" x14ac:dyDescent="0.3">
      <c r="A46" s="120"/>
      <c r="B46" s="124"/>
      <c r="C46" s="123"/>
      <c r="D46" s="123"/>
      <c r="E46" s="208"/>
      <c r="F46" s="208"/>
      <c r="G46" s="208"/>
      <c r="H46" s="208"/>
      <c r="I46" s="208"/>
      <c r="J46" s="208"/>
      <c r="K46" s="208"/>
      <c r="L46" s="208"/>
      <c r="M46" s="208"/>
      <c r="N46" s="208"/>
      <c r="O46" s="161">
        <f t="shared" si="1"/>
        <v>0</v>
      </c>
    </row>
    <row r="47" spans="1:18" x14ac:dyDescent="0.3">
      <c r="A47" s="120"/>
      <c r="B47" s="124"/>
      <c r="C47" s="123"/>
      <c r="D47" s="123"/>
      <c r="E47" s="208"/>
      <c r="F47" s="208"/>
      <c r="G47" s="208"/>
      <c r="H47" s="208"/>
      <c r="I47" s="208"/>
      <c r="J47" s="208"/>
      <c r="K47" s="208"/>
      <c r="L47" s="208"/>
      <c r="M47" s="208"/>
      <c r="N47" s="208"/>
      <c r="O47" s="161">
        <f t="shared" si="1"/>
        <v>0</v>
      </c>
    </row>
    <row r="48" spans="1:18" x14ac:dyDescent="0.3">
      <c r="A48" s="120"/>
      <c r="B48" s="124"/>
      <c r="C48" s="123"/>
      <c r="D48" s="123"/>
      <c r="E48" s="208"/>
      <c r="F48" s="208"/>
      <c r="G48" s="208"/>
      <c r="H48" s="208"/>
      <c r="I48" s="208"/>
      <c r="J48" s="208"/>
      <c r="K48" s="208"/>
      <c r="L48" s="208"/>
      <c r="M48" s="208"/>
      <c r="N48" s="208"/>
      <c r="O48" s="161">
        <f t="shared" si="1"/>
        <v>0</v>
      </c>
    </row>
    <row r="49" spans="1:15" x14ac:dyDescent="0.3">
      <c r="A49" s="120"/>
      <c r="B49" s="124"/>
      <c r="C49" s="123"/>
      <c r="D49" s="123"/>
      <c r="E49" s="208"/>
      <c r="F49" s="208"/>
      <c r="G49" s="208"/>
      <c r="H49" s="208"/>
      <c r="I49" s="208"/>
      <c r="J49" s="208"/>
      <c r="K49" s="208"/>
      <c r="L49" s="208"/>
      <c r="M49" s="208"/>
      <c r="N49" s="208"/>
      <c r="O49" s="161">
        <f t="shared" si="1"/>
        <v>0</v>
      </c>
    </row>
    <row r="50" spans="1:15" x14ac:dyDescent="0.3">
      <c r="A50" s="120"/>
      <c r="B50" s="124"/>
      <c r="C50" s="123"/>
      <c r="D50" s="123"/>
      <c r="E50" s="208"/>
      <c r="F50" s="208"/>
      <c r="G50" s="208"/>
      <c r="H50" s="208"/>
      <c r="I50" s="208"/>
      <c r="J50" s="208"/>
      <c r="K50" s="208"/>
      <c r="L50" s="208"/>
      <c r="M50" s="208"/>
      <c r="N50" s="208"/>
      <c r="O50" s="161">
        <f t="shared" si="1"/>
        <v>0</v>
      </c>
    </row>
    <row r="51" spans="1:15" x14ac:dyDescent="0.3">
      <c r="A51" s="120"/>
      <c r="B51" s="124"/>
      <c r="C51" s="123"/>
      <c r="D51" s="123"/>
      <c r="E51" s="208"/>
      <c r="F51" s="208"/>
      <c r="G51" s="208"/>
      <c r="H51" s="208"/>
      <c r="I51" s="208"/>
      <c r="J51" s="208"/>
      <c r="K51" s="208"/>
      <c r="L51" s="208"/>
      <c r="M51" s="208"/>
      <c r="N51" s="208"/>
      <c r="O51" s="161">
        <f t="shared" si="1"/>
        <v>0</v>
      </c>
    </row>
    <row r="52" spans="1:15" x14ac:dyDescent="0.3">
      <c r="A52" s="120"/>
      <c r="B52" s="124"/>
      <c r="C52" s="123"/>
      <c r="D52" s="123"/>
      <c r="E52" s="208"/>
      <c r="F52" s="208"/>
      <c r="G52" s="208"/>
      <c r="H52" s="208"/>
      <c r="I52" s="208"/>
      <c r="J52" s="208"/>
      <c r="K52" s="208"/>
      <c r="L52" s="208"/>
      <c r="M52" s="208"/>
      <c r="N52" s="208"/>
      <c r="O52" s="161">
        <f t="shared" si="1"/>
        <v>0</v>
      </c>
    </row>
    <row r="53" spans="1:15" x14ac:dyDescent="0.3">
      <c r="A53" s="120"/>
      <c r="B53" s="124"/>
      <c r="C53" s="123"/>
      <c r="D53" s="123"/>
      <c r="E53" s="208"/>
      <c r="F53" s="208"/>
      <c r="G53" s="208"/>
      <c r="H53" s="208"/>
      <c r="I53" s="208"/>
      <c r="J53" s="208"/>
      <c r="K53" s="208"/>
      <c r="L53" s="208"/>
      <c r="M53" s="208"/>
      <c r="N53" s="208"/>
      <c r="O53" s="161">
        <f t="shared" si="1"/>
        <v>0</v>
      </c>
    </row>
    <row r="54" spans="1:15" x14ac:dyDescent="0.3">
      <c r="A54" s="120"/>
      <c r="B54" s="124"/>
      <c r="C54" s="123"/>
      <c r="D54" s="123"/>
      <c r="E54" s="208"/>
      <c r="F54" s="208"/>
      <c r="G54" s="208"/>
      <c r="H54" s="208"/>
      <c r="I54" s="208"/>
      <c r="J54" s="208"/>
      <c r="K54" s="208"/>
      <c r="L54" s="208"/>
      <c r="M54" s="208"/>
      <c r="N54" s="208"/>
      <c r="O54" s="161">
        <f t="shared" si="1"/>
        <v>0</v>
      </c>
    </row>
    <row r="55" spans="1:15" x14ac:dyDescent="0.3">
      <c r="A55" s="120"/>
      <c r="B55" s="124"/>
      <c r="C55" s="123"/>
      <c r="D55" s="123"/>
      <c r="E55" s="208"/>
      <c r="F55" s="208"/>
      <c r="G55" s="208"/>
      <c r="H55" s="208"/>
      <c r="I55" s="208"/>
      <c r="J55" s="208"/>
      <c r="K55" s="208"/>
      <c r="L55" s="208"/>
      <c r="M55" s="208"/>
      <c r="N55" s="208"/>
      <c r="O55" s="161">
        <f t="shared" si="1"/>
        <v>0</v>
      </c>
    </row>
    <row r="56" spans="1:15" x14ac:dyDescent="0.3">
      <c r="A56" s="120"/>
      <c r="B56" s="124"/>
      <c r="C56" s="123"/>
      <c r="D56" s="123"/>
      <c r="E56" s="208"/>
      <c r="F56" s="208"/>
      <c r="G56" s="208"/>
      <c r="H56" s="208"/>
      <c r="I56" s="208"/>
      <c r="J56" s="208"/>
      <c r="K56" s="208"/>
      <c r="L56" s="208"/>
      <c r="M56" s="208"/>
      <c r="N56" s="208"/>
      <c r="O56" s="161">
        <f t="shared" si="1"/>
        <v>0</v>
      </c>
    </row>
    <row r="57" spans="1:15" x14ac:dyDescent="0.3">
      <c r="A57" s="120"/>
      <c r="B57" s="124"/>
      <c r="C57" s="123"/>
      <c r="D57" s="123"/>
      <c r="E57" s="208"/>
      <c r="F57" s="208"/>
      <c r="G57" s="208"/>
      <c r="H57" s="208"/>
      <c r="I57" s="208"/>
      <c r="J57" s="208"/>
      <c r="K57" s="208"/>
      <c r="L57" s="208"/>
      <c r="M57" s="208"/>
      <c r="N57" s="208"/>
      <c r="O57" s="161">
        <f t="shared" si="1"/>
        <v>0</v>
      </c>
    </row>
    <row r="58" spans="1:15" x14ac:dyDescent="0.3">
      <c r="A58" s="120"/>
      <c r="B58" s="124"/>
      <c r="C58" s="123"/>
      <c r="D58" s="123"/>
      <c r="E58" s="208"/>
      <c r="F58" s="208"/>
      <c r="G58" s="208"/>
      <c r="H58" s="208"/>
      <c r="I58" s="208"/>
      <c r="J58" s="208"/>
      <c r="K58" s="208"/>
      <c r="L58" s="208"/>
      <c r="M58" s="208"/>
      <c r="N58" s="208"/>
      <c r="O58" s="161">
        <f t="shared" si="1"/>
        <v>0</v>
      </c>
    </row>
    <row r="59" spans="1:15" x14ac:dyDescent="0.3">
      <c r="A59" s="120"/>
      <c r="B59" s="124"/>
      <c r="C59" s="123"/>
      <c r="D59" s="123"/>
      <c r="E59" s="208"/>
      <c r="F59" s="208"/>
      <c r="G59" s="208"/>
      <c r="H59" s="208"/>
      <c r="I59" s="208"/>
      <c r="J59" s="208"/>
      <c r="K59" s="208"/>
      <c r="L59" s="208"/>
      <c r="M59" s="208"/>
      <c r="N59" s="208"/>
      <c r="O59" s="161">
        <f t="shared" si="1"/>
        <v>0</v>
      </c>
    </row>
    <row r="60" spans="1:15" x14ac:dyDescent="0.3">
      <c r="A60" s="120"/>
      <c r="B60" s="124"/>
      <c r="C60" s="123"/>
      <c r="D60" s="123"/>
      <c r="E60" s="208"/>
      <c r="F60" s="208"/>
      <c r="G60" s="208"/>
      <c r="H60" s="208"/>
      <c r="I60" s="208"/>
      <c r="J60" s="208"/>
      <c r="K60" s="208"/>
      <c r="L60" s="208"/>
      <c r="M60" s="208"/>
      <c r="N60" s="208"/>
      <c r="O60" s="161">
        <f t="shared" si="1"/>
        <v>0</v>
      </c>
    </row>
    <row r="61" spans="1:15" x14ac:dyDescent="0.3">
      <c r="A61" s="120"/>
      <c r="B61" s="124"/>
      <c r="C61" s="123"/>
      <c r="D61" s="123"/>
      <c r="E61" s="208"/>
      <c r="F61" s="208"/>
      <c r="G61" s="208"/>
      <c r="H61" s="208"/>
      <c r="I61" s="208"/>
      <c r="J61" s="208"/>
      <c r="K61" s="208"/>
      <c r="L61" s="208"/>
      <c r="M61" s="208"/>
      <c r="N61" s="208"/>
      <c r="O61" s="161">
        <f t="shared" si="1"/>
        <v>0</v>
      </c>
    </row>
    <row r="62" spans="1:15" x14ac:dyDescent="0.3">
      <c r="A62" s="120"/>
      <c r="B62" s="124"/>
      <c r="C62" s="123"/>
      <c r="D62" s="123"/>
      <c r="E62" s="208"/>
      <c r="F62" s="208"/>
      <c r="G62" s="208"/>
      <c r="H62" s="208"/>
      <c r="I62" s="208"/>
      <c r="J62" s="208"/>
      <c r="K62" s="208"/>
      <c r="L62" s="208"/>
      <c r="M62" s="208"/>
      <c r="N62" s="208"/>
      <c r="O62" s="161">
        <f t="shared" si="1"/>
        <v>0</v>
      </c>
    </row>
    <row r="63" spans="1:15" x14ac:dyDescent="0.3">
      <c r="A63" s="120"/>
      <c r="B63" s="124"/>
      <c r="C63" s="123"/>
      <c r="D63" s="123"/>
      <c r="E63" s="208"/>
      <c r="F63" s="208"/>
      <c r="G63" s="208"/>
      <c r="H63" s="208"/>
      <c r="I63" s="208"/>
      <c r="J63" s="208"/>
      <c r="K63" s="208"/>
      <c r="L63" s="208"/>
      <c r="M63" s="208"/>
      <c r="N63" s="208"/>
      <c r="O63" s="161">
        <f t="shared" si="1"/>
        <v>0</v>
      </c>
    </row>
    <row r="64" spans="1:15" x14ac:dyDescent="0.3">
      <c r="A64" s="120"/>
      <c r="B64" s="124"/>
      <c r="C64" s="123"/>
      <c r="D64" s="123"/>
      <c r="E64" s="208"/>
      <c r="F64" s="208"/>
      <c r="G64" s="208"/>
      <c r="H64" s="208"/>
      <c r="I64" s="208"/>
      <c r="J64" s="208"/>
      <c r="K64" s="208"/>
      <c r="L64" s="208"/>
      <c r="M64" s="208"/>
      <c r="N64" s="208"/>
      <c r="O64" s="161">
        <f t="shared" si="1"/>
        <v>0</v>
      </c>
    </row>
    <row r="65" spans="1:15" x14ac:dyDescent="0.3">
      <c r="A65" s="120"/>
      <c r="B65" s="124"/>
      <c r="C65" s="123"/>
      <c r="D65" s="123"/>
      <c r="E65" s="208"/>
      <c r="F65" s="208"/>
      <c r="G65" s="208"/>
      <c r="H65" s="208"/>
      <c r="I65" s="208"/>
      <c r="J65" s="208"/>
      <c r="K65" s="208"/>
      <c r="L65" s="208"/>
      <c r="M65" s="208"/>
      <c r="N65" s="208"/>
      <c r="O65" s="161">
        <f t="shared" si="1"/>
        <v>0</v>
      </c>
    </row>
    <row r="66" spans="1:15" x14ac:dyDescent="0.3">
      <c r="A66" s="120"/>
      <c r="B66" s="124"/>
      <c r="C66" s="123"/>
      <c r="D66" s="123"/>
      <c r="E66" s="208"/>
      <c r="F66" s="208"/>
      <c r="G66" s="208"/>
      <c r="H66" s="208"/>
      <c r="I66" s="208"/>
      <c r="J66" s="208"/>
      <c r="K66" s="208"/>
      <c r="L66" s="208"/>
      <c r="M66" s="208"/>
      <c r="N66" s="208"/>
      <c r="O66" s="161">
        <f t="shared" si="1"/>
        <v>0</v>
      </c>
    </row>
    <row r="67" spans="1:15" x14ac:dyDescent="0.3">
      <c r="A67" s="120"/>
      <c r="B67" s="124"/>
      <c r="C67" s="123"/>
      <c r="D67" s="123"/>
      <c r="E67" s="208"/>
      <c r="F67" s="208"/>
      <c r="G67" s="208"/>
      <c r="H67" s="208"/>
      <c r="I67" s="208"/>
      <c r="J67" s="208"/>
      <c r="K67" s="208"/>
      <c r="L67" s="208"/>
      <c r="M67" s="208"/>
      <c r="N67" s="208"/>
      <c r="O67" s="161">
        <f t="shared" si="1"/>
        <v>0</v>
      </c>
    </row>
    <row r="68" spans="1:15" x14ac:dyDescent="0.3">
      <c r="A68" s="120"/>
      <c r="B68" s="124"/>
      <c r="C68" s="123"/>
      <c r="D68" s="123"/>
      <c r="E68" s="208"/>
      <c r="F68" s="208"/>
      <c r="G68" s="208"/>
      <c r="H68" s="208"/>
      <c r="I68" s="208"/>
      <c r="J68" s="208"/>
      <c r="K68" s="208"/>
      <c r="L68" s="208"/>
      <c r="M68" s="208"/>
      <c r="N68" s="208"/>
      <c r="O68" s="161">
        <f t="shared" si="1"/>
        <v>0</v>
      </c>
    </row>
    <row r="69" spans="1:15" x14ac:dyDescent="0.3">
      <c r="A69" s="120"/>
      <c r="B69" s="124"/>
      <c r="C69" s="123"/>
      <c r="D69" s="123"/>
      <c r="E69" s="208"/>
      <c r="F69" s="208"/>
      <c r="G69" s="208"/>
      <c r="H69" s="208"/>
      <c r="I69" s="208"/>
      <c r="J69" s="208"/>
      <c r="K69" s="208"/>
      <c r="L69" s="208"/>
      <c r="M69" s="208"/>
      <c r="N69" s="208"/>
      <c r="O69" s="161">
        <f t="shared" si="1"/>
        <v>0</v>
      </c>
    </row>
    <row r="70" spans="1:15" x14ac:dyDescent="0.3">
      <c r="A70" s="120"/>
      <c r="B70" s="124"/>
      <c r="C70" s="123"/>
      <c r="D70" s="123"/>
      <c r="E70" s="208"/>
      <c r="F70" s="208"/>
      <c r="G70" s="208"/>
      <c r="H70" s="208"/>
      <c r="I70" s="208"/>
      <c r="J70" s="208"/>
      <c r="K70" s="208"/>
      <c r="L70" s="208"/>
      <c r="M70" s="208"/>
      <c r="N70" s="208"/>
      <c r="O70" s="161">
        <f t="shared" si="1"/>
        <v>0</v>
      </c>
    </row>
    <row r="71" spans="1:15" x14ac:dyDescent="0.3">
      <c r="A71" s="120"/>
      <c r="B71" s="124"/>
      <c r="C71" s="123"/>
      <c r="D71" s="123"/>
      <c r="E71" s="208"/>
      <c r="F71" s="208"/>
      <c r="G71" s="208"/>
      <c r="H71" s="208"/>
      <c r="I71" s="208"/>
      <c r="J71" s="208"/>
      <c r="K71" s="208"/>
      <c r="L71" s="208"/>
      <c r="M71" s="208"/>
      <c r="N71" s="208"/>
      <c r="O71" s="161">
        <f t="shared" si="1"/>
        <v>0</v>
      </c>
    </row>
    <row r="72" spans="1:15" x14ac:dyDescent="0.3">
      <c r="A72" s="120"/>
      <c r="B72" s="124"/>
      <c r="C72" s="123"/>
      <c r="D72" s="123"/>
      <c r="E72" s="208"/>
      <c r="F72" s="208"/>
      <c r="G72" s="208"/>
      <c r="H72" s="208"/>
      <c r="I72" s="208"/>
      <c r="J72" s="208"/>
      <c r="K72" s="208"/>
      <c r="L72" s="208"/>
      <c r="M72" s="208"/>
      <c r="N72" s="208"/>
      <c r="O72" s="161">
        <f t="shared" si="1"/>
        <v>0</v>
      </c>
    </row>
    <row r="73" spans="1:15" x14ac:dyDescent="0.3">
      <c r="A73" s="120"/>
      <c r="B73" s="124"/>
      <c r="C73" s="123"/>
      <c r="D73" s="123"/>
      <c r="E73" s="208"/>
      <c r="F73" s="208"/>
      <c r="G73" s="208"/>
      <c r="H73" s="208"/>
      <c r="I73" s="208"/>
      <c r="J73" s="208"/>
      <c r="K73" s="208"/>
      <c r="L73" s="208"/>
      <c r="M73" s="208"/>
      <c r="N73" s="208"/>
      <c r="O73" s="161">
        <f t="shared" ref="O73:O127" si="2">SUM(E73:N73)</f>
        <v>0</v>
      </c>
    </row>
    <row r="74" spans="1:15" x14ac:dyDescent="0.3">
      <c r="A74" s="120"/>
      <c r="B74" s="124"/>
      <c r="C74" s="123"/>
      <c r="D74" s="123"/>
      <c r="E74" s="208"/>
      <c r="F74" s="208"/>
      <c r="G74" s="208"/>
      <c r="H74" s="208"/>
      <c r="I74" s="208"/>
      <c r="J74" s="208"/>
      <c r="K74" s="208"/>
      <c r="L74" s="208"/>
      <c r="M74" s="208"/>
      <c r="N74" s="208"/>
      <c r="O74" s="161">
        <f t="shared" si="2"/>
        <v>0</v>
      </c>
    </row>
    <row r="75" spans="1:15" x14ac:dyDescent="0.3">
      <c r="A75" s="120"/>
      <c r="B75" s="124"/>
      <c r="C75" s="123"/>
      <c r="D75" s="123"/>
      <c r="E75" s="208"/>
      <c r="F75" s="208"/>
      <c r="G75" s="208"/>
      <c r="H75" s="208"/>
      <c r="I75" s="208"/>
      <c r="J75" s="208"/>
      <c r="K75" s="208"/>
      <c r="L75" s="208"/>
      <c r="M75" s="208"/>
      <c r="N75" s="208"/>
      <c r="O75" s="161">
        <f t="shared" si="2"/>
        <v>0</v>
      </c>
    </row>
    <row r="76" spans="1:15" x14ac:dyDescent="0.3">
      <c r="A76" s="120"/>
      <c r="B76" s="124"/>
      <c r="C76" s="123"/>
      <c r="D76" s="123"/>
      <c r="E76" s="208"/>
      <c r="F76" s="208"/>
      <c r="G76" s="208"/>
      <c r="H76" s="208"/>
      <c r="I76" s="208"/>
      <c r="J76" s="208"/>
      <c r="K76" s="208"/>
      <c r="L76" s="208"/>
      <c r="M76" s="208"/>
      <c r="N76" s="208"/>
      <c r="O76" s="161">
        <f t="shared" si="2"/>
        <v>0</v>
      </c>
    </row>
    <row r="77" spans="1:15" x14ac:dyDescent="0.3">
      <c r="A77" s="120"/>
      <c r="B77" s="124"/>
      <c r="C77" s="123"/>
      <c r="D77" s="123"/>
      <c r="E77" s="208"/>
      <c r="F77" s="208"/>
      <c r="G77" s="208"/>
      <c r="H77" s="208"/>
      <c r="I77" s="208"/>
      <c r="J77" s="208"/>
      <c r="K77" s="208"/>
      <c r="L77" s="208"/>
      <c r="M77" s="208"/>
      <c r="N77" s="208"/>
      <c r="O77" s="161">
        <f t="shared" si="2"/>
        <v>0</v>
      </c>
    </row>
    <row r="78" spans="1:15" x14ac:dyDescent="0.3">
      <c r="A78" s="120"/>
      <c r="B78" s="124"/>
      <c r="C78" s="123"/>
      <c r="D78" s="123"/>
      <c r="E78" s="208"/>
      <c r="F78" s="208"/>
      <c r="G78" s="208"/>
      <c r="H78" s="208"/>
      <c r="I78" s="208"/>
      <c r="J78" s="208"/>
      <c r="K78" s="208"/>
      <c r="L78" s="208"/>
      <c r="M78" s="208"/>
      <c r="N78" s="208"/>
      <c r="O78" s="161">
        <f t="shared" si="2"/>
        <v>0</v>
      </c>
    </row>
    <row r="79" spans="1:15" x14ac:dyDescent="0.3">
      <c r="A79" s="120"/>
      <c r="B79" s="124"/>
      <c r="C79" s="123"/>
      <c r="D79" s="123"/>
      <c r="E79" s="208"/>
      <c r="F79" s="208"/>
      <c r="G79" s="208"/>
      <c r="H79" s="208"/>
      <c r="I79" s="208"/>
      <c r="J79" s="208"/>
      <c r="K79" s="208"/>
      <c r="L79" s="208"/>
      <c r="M79" s="208"/>
      <c r="N79" s="208"/>
      <c r="O79" s="161">
        <f t="shared" si="2"/>
        <v>0</v>
      </c>
    </row>
    <row r="80" spans="1:15" x14ac:dyDescent="0.3">
      <c r="A80" s="120"/>
      <c r="B80" s="124"/>
      <c r="C80" s="123"/>
      <c r="D80" s="123"/>
      <c r="E80" s="208"/>
      <c r="F80" s="208"/>
      <c r="G80" s="208"/>
      <c r="H80" s="208"/>
      <c r="I80" s="208"/>
      <c r="J80" s="208"/>
      <c r="K80" s="208"/>
      <c r="L80" s="208"/>
      <c r="M80" s="208"/>
      <c r="N80" s="208"/>
      <c r="O80" s="161">
        <f t="shared" si="2"/>
        <v>0</v>
      </c>
    </row>
    <row r="81" spans="1:15" x14ac:dyDescent="0.3">
      <c r="A81" s="120"/>
      <c r="B81" s="124"/>
      <c r="C81" s="123"/>
      <c r="D81" s="123"/>
      <c r="E81" s="208"/>
      <c r="F81" s="208"/>
      <c r="G81" s="208"/>
      <c r="H81" s="208"/>
      <c r="I81" s="208"/>
      <c r="J81" s="208"/>
      <c r="K81" s="208"/>
      <c r="L81" s="208"/>
      <c r="M81" s="208"/>
      <c r="N81" s="208"/>
      <c r="O81" s="161">
        <f t="shared" si="2"/>
        <v>0</v>
      </c>
    </row>
    <row r="82" spans="1:15" x14ac:dyDescent="0.3">
      <c r="A82" s="120"/>
      <c r="B82" s="124"/>
      <c r="C82" s="123"/>
      <c r="D82" s="123"/>
      <c r="E82" s="208"/>
      <c r="F82" s="208"/>
      <c r="G82" s="208"/>
      <c r="H82" s="208"/>
      <c r="I82" s="208"/>
      <c r="J82" s="208"/>
      <c r="K82" s="208"/>
      <c r="L82" s="208"/>
      <c r="M82" s="208"/>
      <c r="N82" s="208"/>
      <c r="O82" s="161">
        <f t="shared" si="2"/>
        <v>0</v>
      </c>
    </row>
    <row r="83" spans="1:15" x14ac:dyDescent="0.3">
      <c r="A83" s="120"/>
      <c r="B83" s="124"/>
      <c r="C83" s="123"/>
      <c r="D83" s="123"/>
      <c r="E83" s="208"/>
      <c r="F83" s="208"/>
      <c r="G83" s="208"/>
      <c r="H83" s="208"/>
      <c r="I83" s="208"/>
      <c r="J83" s="208"/>
      <c r="K83" s="208"/>
      <c r="L83" s="208"/>
      <c r="M83" s="208"/>
      <c r="N83" s="208"/>
      <c r="O83" s="161">
        <f t="shared" si="2"/>
        <v>0</v>
      </c>
    </row>
    <row r="84" spans="1:15" x14ac:dyDescent="0.3">
      <c r="A84" s="120"/>
      <c r="B84" s="124"/>
      <c r="C84" s="123"/>
      <c r="D84" s="123"/>
      <c r="E84" s="208"/>
      <c r="F84" s="208"/>
      <c r="G84" s="208"/>
      <c r="H84" s="208"/>
      <c r="I84" s="208"/>
      <c r="J84" s="208"/>
      <c r="K84" s="208"/>
      <c r="L84" s="208"/>
      <c r="M84" s="208"/>
      <c r="N84" s="208"/>
      <c r="O84" s="161">
        <f t="shared" si="2"/>
        <v>0</v>
      </c>
    </row>
    <row r="85" spans="1:15" x14ac:dyDescent="0.3">
      <c r="A85" s="120"/>
      <c r="B85" s="124"/>
      <c r="C85" s="123"/>
      <c r="D85" s="123"/>
      <c r="E85" s="208"/>
      <c r="F85" s="208"/>
      <c r="G85" s="208"/>
      <c r="H85" s="208"/>
      <c r="I85" s="208"/>
      <c r="J85" s="208"/>
      <c r="K85" s="208"/>
      <c r="L85" s="208"/>
      <c r="M85" s="208"/>
      <c r="N85" s="208"/>
      <c r="O85" s="161">
        <f t="shared" si="2"/>
        <v>0</v>
      </c>
    </row>
    <row r="86" spans="1:15" x14ac:dyDescent="0.3">
      <c r="A86" s="120"/>
      <c r="B86" s="124"/>
      <c r="C86" s="123"/>
      <c r="D86" s="123"/>
      <c r="E86" s="208"/>
      <c r="F86" s="208"/>
      <c r="G86" s="208"/>
      <c r="H86" s="208"/>
      <c r="I86" s="208"/>
      <c r="J86" s="208"/>
      <c r="K86" s="208"/>
      <c r="L86" s="208"/>
      <c r="M86" s="208"/>
      <c r="N86" s="208"/>
      <c r="O86" s="161">
        <f t="shared" si="2"/>
        <v>0</v>
      </c>
    </row>
    <row r="87" spans="1:15" x14ac:dyDescent="0.3">
      <c r="A87" s="120"/>
      <c r="B87" s="124"/>
      <c r="C87" s="123"/>
      <c r="D87" s="123"/>
      <c r="E87" s="208"/>
      <c r="F87" s="208"/>
      <c r="G87" s="208"/>
      <c r="H87" s="208"/>
      <c r="I87" s="208"/>
      <c r="J87" s="208"/>
      <c r="K87" s="208"/>
      <c r="L87" s="208"/>
      <c r="M87" s="208"/>
      <c r="N87" s="208"/>
      <c r="O87" s="161">
        <f t="shared" si="2"/>
        <v>0</v>
      </c>
    </row>
    <row r="88" spans="1:15" x14ac:dyDescent="0.3">
      <c r="A88" s="120"/>
      <c r="B88" s="124"/>
      <c r="C88" s="123"/>
      <c r="D88" s="123"/>
      <c r="E88" s="208"/>
      <c r="F88" s="208"/>
      <c r="G88" s="208"/>
      <c r="H88" s="208"/>
      <c r="I88" s="208"/>
      <c r="J88" s="208"/>
      <c r="K88" s="208"/>
      <c r="L88" s="208"/>
      <c r="M88" s="208"/>
      <c r="N88" s="208"/>
      <c r="O88" s="161">
        <f t="shared" si="2"/>
        <v>0</v>
      </c>
    </row>
    <row r="89" spans="1:15" x14ac:dyDescent="0.3">
      <c r="A89" s="120"/>
      <c r="B89" s="124"/>
      <c r="C89" s="123"/>
      <c r="D89" s="123"/>
      <c r="E89" s="208"/>
      <c r="F89" s="208"/>
      <c r="G89" s="208"/>
      <c r="H89" s="208"/>
      <c r="I89" s="208"/>
      <c r="J89" s="208"/>
      <c r="K89" s="208"/>
      <c r="L89" s="208"/>
      <c r="M89" s="208"/>
      <c r="N89" s="208"/>
      <c r="O89" s="161">
        <f t="shared" si="2"/>
        <v>0</v>
      </c>
    </row>
    <row r="90" spans="1:15" x14ac:dyDescent="0.3">
      <c r="A90" s="120"/>
      <c r="B90" s="124"/>
      <c r="C90" s="123"/>
      <c r="D90" s="123"/>
      <c r="E90" s="208"/>
      <c r="F90" s="208"/>
      <c r="G90" s="208"/>
      <c r="H90" s="208"/>
      <c r="I90" s="208"/>
      <c r="J90" s="208"/>
      <c r="K90" s="208"/>
      <c r="L90" s="208"/>
      <c r="M90" s="208"/>
      <c r="N90" s="208"/>
      <c r="O90" s="161">
        <f t="shared" si="2"/>
        <v>0</v>
      </c>
    </row>
    <row r="91" spans="1:15" x14ac:dyDescent="0.3">
      <c r="A91" s="120"/>
      <c r="B91" s="124"/>
      <c r="C91" s="123"/>
      <c r="D91" s="123"/>
      <c r="E91" s="208"/>
      <c r="F91" s="208"/>
      <c r="G91" s="208"/>
      <c r="H91" s="208"/>
      <c r="I91" s="208"/>
      <c r="J91" s="208"/>
      <c r="K91" s="208"/>
      <c r="L91" s="208"/>
      <c r="M91" s="208"/>
      <c r="N91" s="208"/>
      <c r="O91" s="161">
        <f t="shared" si="2"/>
        <v>0</v>
      </c>
    </row>
    <row r="92" spans="1:15" x14ac:dyDescent="0.3">
      <c r="A92" s="120"/>
      <c r="B92" s="124"/>
      <c r="C92" s="123"/>
      <c r="D92" s="123"/>
      <c r="E92" s="208"/>
      <c r="F92" s="208"/>
      <c r="G92" s="208"/>
      <c r="H92" s="208"/>
      <c r="I92" s="208"/>
      <c r="J92" s="208"/>
      <c r="K92" s="208"/>
      <c r="L92" s="208"/>
      <c r="M92" s="208"/>
      <c r="N92" s="208"/>
      <c r="O92" s="161">
        <f t="shared" si="2"/>
        <v>0</v>
      </c>
    </row>
    <row r="93" spans="1:15" x14ac:dyDescent="0.3">
      <c r="A93" s="120"/>
      <c r="B93" s="124"/>
      <c r="C93" s="123"/>
      <c r="D93" s="123"/>
      <c r="E93" s="208"/>
      <c r="F93" s="208"/>
      <c r="G93" s="208"/>
      <c r="H93" s="208"/>
      <c r="I93" s="208"/>
      <c r="J93" s="208"/>
      <c r="K93" s="208"/>
      <c r="L93" s="208"/>
      <c r="M93" s="208"/>
      <c r="N93" s="208"/>
      <c r="O93" s="161">
        <f t="shared" si="2"/>
        <v>0</v>
      </c>
    </row>
    <row r="94" spans="1:15" x14ac:dyDescent="0.3">
      <c r="A94" s="120"/>
      <c r="B94" s="124"/>
      <c r="C94" s="123"/>
      <c r="D94" s="123"/>
      <c r="E94" s="208"/>
      <c r="F94" s="208"/>
      <c r="G94" s="208"/>
      <c r="H94" s="208"/>
      <c r="I94" s="208"/>
      <c r="J94" s="208"/>
      <c r="K94" s="208"/>
      <c r="L94" s="208"/>
      <c r="M94" s="208"/>
      <c r="N94" s="208"/>
      <c r="O94" s="161">
        <f t="shared" si="2"/>
        <v>0</v>
      </c>
    </row>
    <row r="95" spans="1:15" x14ac:dyDescent="0.3">
      <c r="A95" s="120"/>
      <c r="B95" s="124"/>
      <c r="C95" s="123"/>
      <c r="D95" s="123"/>
      <c r="E95" s="208"/>
      <c r="F95" s="208"/>
      <c r="G95" s="208"/>
      <c r="H95" s="208"/>
      <c r="I95" s="208"/>
      <c r="J95" s="208"/>
      <c r="K95" s="208"/>
      <c r="L95" s="208"/>
      <c r="M95" s="208"/>
      <c r="N95" s="208"/>
      <c r="O95" s="161">
        <f t="shared" si="2"/>
        <v>0</v>
      </c>
    </row>
    <row r="96" spans="1:15" x14ac:dyDescent="0.3">
      <c r="A96" s="120"/>
      <c r="B96" s="124"/>
      <c r="C96" s="123"/>
      <c r="D96" s="123"/>
      <c r="E96" s="208"/>
      <c r="F96" s="208"/>
      <c r="G96" s="208"/>
      <c r="H96" s="208"/>
      <c r="I96" s="208"/>
      <c r="J96" s="208"/>
      <c r="K96" s="208"/>
      <c r="L96" s="208"/>
      <c r="M96" s="208"/>
      <c r="N96" s="208"/>
      <c r="O96" s="161">
        <f t="shared" si="2"/>
        <v>0</v>
      </c>
    </row>
    <row r="97" spans="1:15" x14ac:dyDescent="0.3">
      <c r="A97" s="120"/>
      <c r="B97" s="124"/>
      <c r="C97" s="123"/>
      <c r="D97" s="123"/>
      <c r="E97" s="208"/>
      <c r="F97" s="208"/>
      <c r="G97" s="208"/>
      <c r="H97" s="208"/>
      <c r="I97" s="208"/>
      <c r="J97" s="208"/>
      <c r="K97" s="208"/>
      <c r="L97" s="208"/>
      <c r="M97" s="208"/>
      <c r="N97" s="208"/>
      <c r="O97" s="161">
        <f t="shared" si="2"/>
        <v>0</v>
      </c>
    </row>
    <row r="98" spans="1:15" x14ac:dyDescent="0.3">
      <c r="A98" s="120"/>
      <c r="B98" s="124"/>
      <c r="C98" s="123"/>
      <c r="D98" s="123"/>
      <c r="E98" s="208"/>
      <c r="F98" s="208"/>
      <c r="G98" s="208"/>
      <c r="H98" s="208"/>
      <c r="I98" s="208"/>
      <c r="J98" s="208"/>
      <c r="K98" s="208"/>
      <c r="L98" s="208"/>
      <c r="M98" s="208"/>
      <c r="N98" s="208"/>
      <c r="O98" s="161">
        <f t="shared" si="2"/>
        <v>0</v>
      </c>
    </row>
    <row r="99" spans="1:15" x14ac:dyDescent="0.3">
      <c r="A99" s="120"/>
      <c r="B99" s="124"/>
      <c r="C99" s="123"/>
      <c r="D99" s="123"/>
      <c r="E99" s="208"/>
      <c r="F99" s="208"/>
      <c r="G99" s="208"/>
      <c r="H99" s="208"/>
      <c r="I99" s="208"/>
      <c r="J99" s="208"/>
      <c r="K99" s="208"/>
      <c r="L99" s="208"/>
      <c r="M99" s="208"/>
      <c r="N99" s="208"/>
      <c r="O99" s="161">
        <f t="shared" si="2"/>
        <v>0</v>
      </c>
    </row>
    <row r="100" spans="1:15" x14ac:dyDescent="0.3">
      <c r="A100" s="120"/>
      <c r="B100" s="124"/>
      <c r="C100" s="123"/>
      <c r="D100" s="123"/>
      <c r="E100" s="208"/>
      <c r="F100" s="208"/>
      <c r="G100" s="208"/>
      <c r="H100" s="208"/>
      <c r="I100" s="208"/>
      <c r="J100" s="208"/>
      <c r="K100" s="208"/>
      <c r="L100" s="208"/>
      <c r="M100" s="208"/>
      <c r="N100" s="208"/>
      <c r="O100" s="161">
        <f t="shared" si="2"/>
        <v>0</v>
      </c>
    </row>
    <row r="101" spans="1:15" x14ac:dyDescent="0.3">
      <c r="A101" s="120"/>
      <c r="B101" s="124"/>
      <c r="C101" s="123"/>
      <c r="D101" s="123"/>
      <c r="E101" s="208"/>
      <c r="F101" s="208"/>
      <c r="G101" s="208"/>
      <c r="H101" s="208"/>
      <c r="I101" s="208"/>
      <c r="J101" s="208"/>
      <c r="K101" s="208"/>
      <c r="L101" s="208"/>
      <c r="M101" s="208"/>
      <c r="N101" s="208"/>
      <c r="O101" s="161">
        <f t="shared" si="2"/>
        <v>0</v>
      </c>
    </row>
    <row r="102" spans="1:15" x14ac:dyDescent="0.3">
      <c r="A102" s="120"/>
      <c r="B102" s="124"/>
      <c r="C102" s="123"/>
      <c r="D102" s="123"/>
      <c r="E102" s="208"/>
      <c r="F102" s="208"/>
      <c r="G102" s="208"/>
      <c r="H102" s="208"/>
      <c r="I102" s="208"/>
      <c r="J102" s="208"/>
      <c r="K102" s="208"/>
      <c r="L102" s="208"/>
      <c r="M102" s="208"/>
      <c r="N102" s="208"/>
      <c r="O102" s="161">
        <f t="shared" si="2"/>
        <v>0</v>
      </c>
    </row>
    <row r="103" spans="1:15" x14ac:dyDescent="0.3">
      <c r="A103" s="120"/>
      <c r="B103" s="124"/>
      <c r="C103" s="123"/>
      <c r="D103" s="123"/>
      <c r="E103" s="208"/>
      <c r="F103" s="208"/>
      <c r="G103" s="208"/>
      <c r="H103" s="208"/>
      <c r="I103" s="208"/>
      <c r="J103" s="208"/>
      <c r="K103" s="208"/>
      <c r="L103" s="208"/>
      <c r="M103" s="208"/>
      <c r="N103" s="208"/>
      <c r="O103" s="161">
        <f t="shared" si="2"/>
        <v>0</v>
      </c>
    </row>
    <row r="104" spans="1:15" x14ac:dyDescent="0.3">
      <c r="A104" s="120"/>
      <c r="B104" s="124"/>
      <c r="C104" s="123"/>
      <c r="D104" s="123"/>
      <c r="E104" s="208"/>
      <c r="F104" s="208"/>
      <c r="G104" s="208"/>
      <c r="H104" s="208"/>
      <c r="I104" s="208"/>
      <c r="J104" s="208"/>
      <c r="K104" s="208"/>
      <c r="L104" s="208"/>
      <c r="M104" s="208"/>
      <c r="N104" s="208"/>
      <c r="O104" s="161">
        <f t="shared" si="2"/>
        <v>0</v>
      </c>
    </row>
    <row r="105" spans="1:15" x14ac:dyDescent="0.3">
      <c r="A105" s="120"/>
      <c r="B105" s="124"/>
      <c r="C105" s="123"/>
      <c r="D105" s="123"/>
      <c r="E105" s="208"/>
      <c r="F105" s="208"/>
      <c r="G105" s="208"/>
      <c r="H105" s="208"/>
      <c r="I105" s="208"/>
      <c r="J105" s="208"/>
      <c r="K105" s="208"/>
      <c r="L105" s="208"/>
      <c r="M105" s="208"/>
      <c r="N105" s="208"/>
      <c r="O105" s="161">
        <f t="shared" si="2"/>
        <v>0</v>
      </c>
    </row>
    <row r="106" spans="1:15" x14ac:dyDescent="0.3">
      <c r="A106" s="120"/>
      <c r="B106" s="124"/>
      <c r="C106" s="123"/>
      <c r="D106" s="123"/>
      <c r="E106" s="208"/>
      <c r="F106" s="208"/>
      <c r="G106" s="208"/>
      <c r="H106" s="208"/>
      <c r="I106" s="208"/>
      <c r="J106" s="208"/>
      <c r="K106" s="208"/>
      <c r="L106" s="208"/>
      <c r="M106" s="208"/>
      <c r="N106" s="208"/>
      <c r="O106" s="161">
        <f t="shared" si="2"/>
        <v>0</v>
      </c>
    </row>
    <row r="107" spans="1:15" x14ac:dyDescent="0.3">
      <c r="A107" s="120"/>
      <c r="B107" s="124"/>
      <c r="C107" s="123"/>
      <c r="D107" s="123"/>
      <c r="E107" s="208"/>
      <c r="F107" s="208"/>
      <c r="G107" s="208"/>
      <c r="H107" s="208"/>
      <c r="I107" s="208"/>
      <c r="J107" s="208"/>
      <c r="K107" s="208"/>
      <c r="L107" s="208"/>
      <c r="M107" s="208"/>
      <c r="N107" s="208"/>
      <c r="O107" s="161">
        <f t="shared" si="2"/>
        <v>0</v>
      </c>
    </row>
    <row r="108" spans="1:15" x14ac:dyDescent="0.3">
      <c r="A108" s="120"/>
      <c r="B108" s="124"/>
      <c r="C108" s="123"/>
      <c r="D108" s="123"/>
      <c r="E108" s="208"/>
      <c r="F108" s="208"/>
      <c r="G108" s="208"/>
      <c r="H108" s="208"/>
      <c r="I108" s="208"/>
      <c r="J108" s="208"/>
      <c r="K108" s="208"/>
      <c r="L108" s="208"/>
      <c r="M108" s="208"/>
      <c r="N108" s="208"/>
      <c r="O108" s="161">
        <f t="shared" si="2"/>
        <v>0</v>
      </c>
    </row>
    <row r="109" spans="1:15" x14ac:dyDescent="0.3">
      <c r="A109" s="120"/>
      <c r="B109" s="124"/>
      <c r="C109" s="123"/>
      <c r="D109" s="123"/>
      <c r="E109" s="208"/>
      <c r="F109" s="208"/>
      <c r="G109" s="208"/>
      <c r="H109" s="208"/>
      <c r="I109" s="208"/>
      <c r="J109" s="208"/>
      <c r="K109" s="208"/>
      <c r="L109" s="208"/>
      <c r="M109" s="208"/>
      <c r="N109" s="208"/>
      <c r="O109" s="161">
        <f t="shared" si="2"/>
        <v>0</v>
      </c>
    </row>
    <row r="110" spans="1:15" x14ac:dyDescent="0.3">
      <c r="A110" s="120"/>
      <c r="B110" s="124"/>
      <c r="C110" s="123"/>
      <c r="D110" s="123"/>
      <c r="E110" s="208"/>
      <c r="F110" s="208"/>
      <c r="G110" s="208"/>
      <c r="H110" s="208"/>
      <c r="I110" s="208"/>
      <c r="J110" s="208"/>
      <c r="K110" s="208"/>
      <c r="L110" s="208"/>
      <c r="M110" s="208"/>
      <c r="N110" s="208"/>
      <c r="O110" s="161">
        <f t="shared" si="2"/>
        <v>0</v>
      </c>
    </row>
    <row r="111" spans="1:15" x14ac:dyDescent="0.3">
      <c r="A111" s="120"/>
      <c r="B111" s="124"/>
      <c r="C111" s="123"/>
      <c r="D111" s="123"/>
      <c r="E111" s="208"/>
      <c r="F111" s="208"/>
      <c r="G111" s="208"/>
      <c r="H111" s="208"/>
      <c r="I111" s="208"/>
      <c r="J111" s="208"/>
      <c r="K111" s="208"/>
      <c r="L111" s="208"/>
      <c r="M111" s="208"/>
      <c r="N111" s="208"/>
      <c r="O111" s="161">
        <f t="shared" si="2"/>
        <v>0</v>
      </c>
    </row>
    <row r="112" spans="1:15" x14ac:dyDescent="0.3">
      <c r="A112" s="120"/>
      <c r="B112" s="124"/>
      <c r="C112" s="123"/>
      <c r="D112" s="123"/>
      <c r="E112" s="208"/>
      <c r="F112" s="208"/>
      <c r="G112" s="208"/>
      <c r="H112" s="208"/>
      <c r="I112" s="208"/>
      <c r="J112" s="208"/>
      <c r="K112" s="208"/>
      <c r="L112" s="208"/>
      <c r="M112" s="208"/>
      <c r="N112" s="208"/>
      <c r="O112" s="161">
        <f t="shared" si="2"/>
        <v>0</v>
      </c>
    </row>
    <row r="113" spans="1:15" x14ac:dyDescent="0.3">
      <c r="A113" s="120"/>
      <c r="B113" s="124"/>
      <c r="C113" s="123"/>
      <c r="D113" s="123"/>
      <c r="E113" s="208"/>
      <c r="F113" s="208"/>
      <c r="G113" s="208"/>
      <c r="H113" s="208"/>
      <c r="I113" s="208"/>
      <c r="J113" s="208"/>
      <c r="K113" s="208"/>
      <c r="L113" s="208"/>
      <c r="M113" s="208"/>
      <c r="N113" s="208"/>
      <c r="O113" s="161">
        <f t="shared" si="2"/>
        <v>0</v>
      </c>
    </row>
    <row r="114" spans="1:15" x14ac:dyDescent="0.3">
      <c r="A114" s="120"/>
      <c r="B114" s="124"/>
      <c r="C114" s="123"/>
      <c r="D114" s="123"/>
      <c r="E114" s="208"/>
      <c r="F114" s="208"/>
      <c r="G114" s="208"/>
      <c r="H114" s="208"/>
      <c r="I114" s="208"/>
      <c r="J114" s="208"/>
      <c r="K114" s="208"/>
      <c r="L114" s="208"/>
      <c r="M114" s="208"/>
      <c r="N114" s="208"/>
      <c r="O114" s="161">
        <f t="shared" si="2"/>
        <v>0</v>
      </c>
    </row>
    <row r="115" spans="1:15" x14ac:dyDescent="0.3">
      <c r="A115" s="120"/>
      <c r="B115" s="124"/>
      <c r="C115" s="123"/>
      <c r="D115" s="123"/>
      <c r="E115" s="208"/>
      <c r="F115" s="208"/>
      <c r="G115" s="208"/>
      <c r="H115" s="208"/>
      <c r="I115" s="208"/>
      <c r="J115" s="208"/>
      <c r="K115" s="208"/>
      <c r="L115" s="208"/>
      <c r="M115" s="208"/>
      <c r="N115" s="208"/>
      <c r="O115" s="161">
        <f t="shared" si="2"/>
        <v>0</v>
      </c>
    </row>
    <row r="116" spans="1:15" x14ac:dyDescent="0.3">
      <c r="A116" s="120"/>
      <c r="B116" s="124"/>
      <c r="C116" s="123"/>
      <c r="D116" s="123"/>
      <c r="E116" s="208"/>
      <c r="F116" s="208"/>
      <c r="G116" s="208"/>
      <c r="H116" s="208"/>
      <c r="I116" s="208"/>
      <c r="J116" s="208"/>
      <c r="K116" s="208"/>
      <c r="L116" s="208"/>
      <c r="M116" s="208"/>
      <c r="N116" s="208"/>
      <c r="O116" s="161">
        <f t="shared" si="2"/>
        <v>0</v>
      </c>
    </row>
    <row r="117" spans="1:15" x14ac:dyDescent="0.3">
      <c r="A117" s="120"/>
      <c r="B117" s="124"/>
      <c r="C117" s="123"/>
      <c r="D117" s="123"/>
      <c r="E117" s="208"/>
      <c r="F117" s="208"/>
      <c r="G117" s="208"/>
      <c r="H117" s="208"/>
      <c r="I117" s="208"/>
      <c r="J117" s="208"/>
      <c r="K117" s="208"/>
      <c r="L117" s="208"/>
      <c r="M117" s="208"/>
      <c r="N117" s="208"/>
      <c r="O117" s="161">
        <f t="shared" si="2"/>
        <v>0</v>
      </c>
    </row>
    <row r="118" spans="1:15" x14ac:dyDescent="0.3">
      <c r="A118" s="120"/>
      <c r="B118" s="124"/>
      <c r="C118" s="123"/>
      <c r="D118" s="123"/>
      <c r="E118" s="208"/>
      <c r="F118" s="208"/>
      <c r="G118" s="208"/>
      <c r="H118" s="208"/>
      <c r="I118" s="208"/>
      <c r="J118" s="208"/>
      <c r="K118" s="208"/>
      <c r="L118" s="208"/>
      <c r="M118" s="208"/>
      <c r="N118" s="208"/>
      <c r="O118" s="161">
        <f t="shared" si="2"/>
        <v>0</v>
      </c>
    </row>
    <row r="119" spans="1:15" x14ac:dyDescent="0.3">
      <c r="A119" s="120"/>
      <c r="B119" s="124"/>
      <c r="C119" s="123"/>
      <c r="D119" s="123"/>
      <c r="E119" s="208"/>
      <c r="F119" s="208"/>
      <c r="G119" s="208"/>
      <c r="H119" s="208"/>
      <c r="I119" s="208"/>
      <c r="J119" s="208"/>
      <c r="K119" s="208"/>
      <c r="L119" s="208"/>
      <c r="M119" s="208"/>
      <c r="N119" s="208"/>
      <c r="O119" s="161">
        <f t="shared" si="2"/>
        <v>0</v>
      </c>
    </row>
    <row r="120" spans="1:15" x14ac:dyDescent="0.3">
      <c r="A120" s="120"/>
      <c r="B120" s="124"/>
      <c r="C120" s="123"/>
      <c r="D120" s="123"/>
      <c r="E120" s="208"/>
      <c r="F120" s="208"/>
      <c r="G120" s="208"/>
      <c r="H120" s="208"/>
      <c r="I120" s="208"/>
      <c r="J120" s="208"/>
      <c r="K120" s="208"/>
      <c r="L120" s="208"/>
      <c r="M120" s="208"/>
      <c r="N120" s="208"/>
      <c r="O120" s="161">
        <f t="shared" si="2"/>
        <v>0</v>
      </c>
    </row>
    <row r="121" spans="1:15" x14ac:dyDescent="0.3">
      <c r="A121" s="120"/>
      <c r="B121" s="124"/>
      <c r="C121" s="123"/>
      <c r="D121" s="123"/>
      <c r="E121" s="208"/>
      <c r="F121" s="208"/>
      <c r="G121" s="208"/>
      <c r="H121" s="208"/>
      <c r="I121" s="208"/>
      <c r="J121" s="208"/>
      <c r="K121" s="208"/>
      <c r="L121" s="208"/>
      <c r="M121" s="208"/>
      <c r="N121" s="208"/>
      <c r="O121" s="161">
        <f t="shared" si="2"/>
        <v>0</v>
      </c>
    </row>
    <row r="122" spans="1:15" x14ac:dyDescent="0.3">
      <c r="A122" s="120"/>
      <c r="B122" s="124"/>
      <c r="C122" s="123"/>
      <c r="D122" s="123"/>
      <c r="E122" s="208"/>
      <c r="F122" s="208"/>
      <c r="G122" s="208"/>
      <c r="H122" s="208"/>
      <c r="I122" s="208"/>
      <c r="J122" s="208"/>
      <c r="K122" s="208"/>
      <c r="L122" s="208"/>
      <c r="M122" s="208"/>
      <c r="N122" s="208"/>
      <c r="O122" s="161">
        <f t="shared" si="2"/>
        <v>0</v>
      </c>
    </row>
    <row r="123" spans="1:15" x14ac:dyDescent="0.3">
      <c r="A123" s="120"/>
      <c r="B123" s="124"/>
      <c r="C123" s="123"/>
      <c r="D123" s="123"/>
      <c r="E123" s="208"/>
      <c r="F123" s="208"/>
      <c r="G123" s="208"/>
      <c r="H123" s="208"/>
      <c r="I123" s="208"/>
      <c r="J123" s="208"/>
      <c r="K123" s="208"/>
      <c r="L123" s="208"/>
      <c r="M123" s="208"/>
      <c r="N123" s="208"/>
      <c r="O123" s="161">
        <f t="shared" si="2"/>
        <v>0</v>
      </c>
    </row>
    <row r="124" spans="1:15" x14ac:dyDescent="0.3">
      <c r="A124" s="120"/>
      <c r="B124" s="124"/>
      <c r="C124" s="123"/>
      <c r="D124" s="123"/>
      <c r="E124" s="208"/>
      <c r="F124" s="208"/>
      <c r="G124" s="208"/>
      <c r="H124" s="208"/>
      <c r="I124" s="208"/>
      <c r="J124" s="208"/>
      <c r="K124" s="208"/>
      <c r="L124" s="208"/>
      <c r="M124" s="208"/>
      <c r="N124" s="208"/>
      <c r="O124" s="161">
        <f t="shared" si="2"/>
        <v>0</v>
      </c>
    </row>
    <row r="125" spans="1:15" x14ac:dyDescent="0.3">
      <c r="A125" s="120"/>
      <c r="B125" s="124"/>
      <c r="C125" s="123"/>
      <c r="D125" s="123"/>
      <c r="E125" s="208"/>
      <c r="F125" s="208"/>
      <c r="G125" s="208"/>
      <c r="H125" s="208"/>
      <c r="I125" s="208"/>
      <c r="J125" s="208"/>
      <c r="K125" s="208"/>
      <c r="L125" s="208"/>
      <c r="M125" s="208"/>
      <c r="N125" s="208"/>
      <c r="O125" s="161">
        <f t="shared" si="2"/>
        <v>0</v>
      </c>
    </row>
    <row r="126" spans="1:15" x14ac:dyDescent="0.3">
      <c r="A126" s="120"/>
      <c r="B126" s="124"/>
      <c r="C126" s="123"/>
      <c r="D126" s="123"/>
      <c r="E126" s="208"/>
      <c r="F126" s="208"/>
      <c r="G126" s="208"/>
      <c r="H126" s="208"/>
      <c r="I126" s="208"/>
      <c r="J126" s="208"/>
      <c r="K126" s="208"/>
      <c r="L126" s="208"/>
      <c r="M126" s="208"/>
      <c r="N126" s="208"/>
      <c r="O126" s="161">
        <f t="shared" si="2"/>
        <v>0</v>
      </c>
    </row>
    <row r="127" spans="1:15" x14ac:dyDescent="0.3">
      <c r="A127" s="120"/>
      <c r="B127" s="124"/>
      <c r="C127" s="123"/>
      <c r="D127" s="123"/>
      <c r="E127" s="208"/>
      <c r="F127" s="208"/>
      <c r="G127" s="208"/>
      <c r="H127" s="208"/>
      <c r="I127" s="208"/>
      <c r="J127" s="208"/>
      <c r="K127" s="208"/>
      <c r="L127" s="208"/>
      <c r="M127" s="208"/>
      <c r="N127" s="208"/>
      <c r="O127" s="161">
        <f t="shared" si="2"/>
        <v>0</v>
      </c>
    </row>
    <row r="128" spans="1:15" x14ac:dyDescent="0.3">
      <c r="A128" s="120"/>
      <c r="B128" s="124"/>
      <c r="C128" s="123"/>
      <c r="D128" s="123"/>
      <c r="E128" s="208"/>
      <c r="F128" s="208"/>
      <c r="G128" s="208"/>
      <c r="H128" s="208"/>
      <c r="I128" s="208"/>
      <c r="J128" s="208"/>
      <c r="K128" s="208"/>
      <c r="L128" s="208"/>
      <c r="M128" s="208"/>
      <c r="N128" s="208"/>
      <c r="O128" s="161">
        <f t="shared" ref="O128:O156" si="3">SUM(E128:N128)</f>
        <v>0</v>
      </c>
    </row>
    <row r="129" spans="1:15" x14ac:dyDescent="0.3">
      <c r="A129" s="120"/>
      <c r="B129" s="124"/>
      <c r="C129" s="123"/>
      <c r="D129" s="123"/>
      <c r="E129" s="208"/>
      <c r="F129" s="208"/>
      <c r="G129" s="208"/>
      <c r="H129" s="208"/>
      <c r="I129" s="208"/>
      <c r="J129" s="208"/>
      <c r="K129" s="208"/>
      <c r="L129" s="208"/>
      <c r="M129" s="208"/>
      <c r="N129" s="208"/>
      <c r="O129" s="161">
        <f t="shared" si="3"/>
        <v>0</v>
      </c>
    </row>
    <row r="130" spans="1:15" x14ac:dyDescent="0.3">
      <c r="A130" s="120"/>
      <c r="B130" s="124"/>
      <c r="C130" s="123"/>
      <c r="D130" s="123"/>
      <c r="E130" s="208"/>
      <c r="F130" s="208"/>
      <c r="G130" s="208"/>
      <c r="H130" s="208"/>
      <c r="I130" s="208"/>
      <c r="J130" s="208"/>
      <c r="K130" s="208"/>
      <c r="L130" s="208"/>
      <c r="M130" s="208"/>
      <c r="N130" s="208"/>
      <c r="O130" s="161">
        <f t="shared" si="3"/>
        <v>0</v>
      </c>
    </row>
    <row r="131" spans="1:15" x14ac:dyDescent="0.3">
      <c r="A131" s="120"/>
      <c r="B131" s="124"/>
      <c r="C131" s="123"/>
      <c r="D131" s="123"/>
      <c r="E131" s="208"/>
      <c r="F131" s="208"/>
      <c r="G131" s="208"/>
      <c r="H131" s="208"/>
      <c r="I131" s="208"/>
      <c r="J131" s="208"/>
      <c r="K131" s="208"/>
      <c r="L131" s="208"/>
      <c r="M131" s="208"/>
      <c r="N131" s="208"/>
      <c r="O131" s="161">
        <f t="shared" si="3"/>
        <v>0</v>
      </c>
    </row>
    <row r="132" spans="1:15" x14ac:dyDescent="0.3">
      <c r="A132" s="120"/>
      <c r="B132" s="124"/>
      <c r="C132" s="123"/>
      <c r="D132" s="123"/>
      <c r="E132" s="208"/>
      <c r="F132" s="208"/>
      <c r="G132" s="208"/>
      <c r="H132" s="208"/>
      <c r="I132" s="208"/>
      <c r="J132" s="208"/>
      <c r="K132" s="208"/>
      <c r="L132" s="208"/>
      <c r="M132" s="208"/>
      <c r="N132" s="208"/>
      <c r="O132" s="161">
        <f t="shared" si="3"/>
        <v>0</v>
      </c>
    </row>
    <row r="133" spans="1:15" x14ac:dyDescent="0.3">
      <c r="A133" s="120"/>
      <c r="B133" s="124"/>
      <c r="C133" s="123"/>
      <c r="D133" s="123"/>
      <c r="E133" s="208"/>
      <c r="F133" s="208"/>
      <c r="G133" s="208"/>
      <c r="H133" s="208"/>
      <c r="I133" s="208"/>
      <c r="J133" s="208"/>
      <c r="K133" s="208"/>
      <c r="L133" s="208"/>
      <c r="M133" s="208"/>
      <c r="N133" s="208"/>
      <c r="O133" s="161">
        <f t="shared" si="3"/>
        <v>0</v>
      </c>
    </row>
    <row r="134" spans="1:15" x14ac:dyDescent="0.3">
      <c r="A134" s="120"/>
      <c r="B134" s="124"/>
      <c r="C134" s="123"/>
      <c r="D134" s="123"/>
      <c r="E134" s="208"/>
      <c r="F134" s="208"/>
      <c r="G134" s="208"/>
      <c r="H134" s="208"/>
      <c r="I134" s="208"/>
      <c r="J134" s="208"/>
      <c r="K134" s="208"/>
      <c r="L134" s="208"/>
      <c r="M134" s="208"/>
      <c r="N134" s="208"/>
      <c r="O134" s="161">
        <f t="shared" si="3"/>
        <v>0</v>
      </c>
    </row>
    <row r="135" spans="1:15" x14ac:dyDescent="0.3">
      <c r="A135" s="120"/>
      <c r="B135" s="124"/>
      <c r="C135" s="123"/>
      <c r="D135" s="123"/>
      <c r="E135" s="208"/>
      <c r="F135" s="208"/>
      <c r="G135" s="208"/>
      <c r="H135" s="208"/>
      <c r="I135" s="208"/>
      <c r="J135" s="208"/>
      <c r="K135" s="208"/>
      <c r="L135" s="208"/>
      <c r="M135" s="208"/>
      <c r="N135" s="208"/>
      <c r="O135" s="161">
        <f t="shared" si="3"/>
        <v>0</v>
      </c>
    </row>
    <row r="136" spans="1:15" x14ac:dyDescent="0.3">
      <c r="A136" s="120"/>
      <c r="B136" s="124"/>
      <c r="C136" s="123"/>
      <c r="D136" s="123"/>
      <c r="E136" s="208"/>
      <c r="F136" s="208"/>
      <c r="G136" s="208"/>
      <c r="H136" s="208"/>
      <c r="I136" s="208"/>
      <c r="J136" s="208"/>
      <c r="K136" s="208"/>
      <c r="L136" s="208"/>
      <c r="M136" s="208"/>
      <c r="N136" s="208"/>
      <c r="O136" s="161">
        <f t="shared" si="3"/>
        <v>0</v>
      </c>
    </row>
    <row r="137" spans="1:15" x14ac:dyDescent="0.3">
      <c r="A137" s="120"/>
      <c r="B137" s="124"/>
      <c r="C137" s="123"/>
      <c r="D137" s="123"/>
      <c r="E137" s="208"/>
      <c r="F137" s="208"/>
      <c r="G137" s="208"/>
      <c r="H137" s="208"/>
      <c r="I137" s="208"/>
      <c r="J137" s="208"/>
      <c r="K137" s="208"/>
      <c r="L137" s="208"/>
      <c r="M137" s="208"/>
      <c r="N137" s="208"/>
      <c r="O137" s="161">
        <f t="shared" si="3"/>
        <v>0</v>
      </c>
    </row>
    <row r="138" spans="1:15" x14ac:dyDescent="0.3">
      <c r="A138" s="120"/>
      <c r="B138" s="124"/>
      <c r="C138" s="123"/>
      <c r="D138" s="123"/>
      <c r="E138" s="208"/>
      <c r="F138" s="208"/>
      <c r="G138" s="208"/>
      <c r="H138" s="208"/>
      <c r="I138" s="208"/>
      <c r="J138" s="208"/>
      <c r="K138" s="208"/>
      <c r="L138" s="208"/>
      <c r="M138" s="208"/>
      <c r="N138" s="208"/>
      <c r="O138" s="161">
        <f t="shared" si="3"/>
        <v>0</v>
      </c>
    </row>
    <row r="139" spans="1:15" x14ac:dyDescent="0.3">
      <c r="A139" s="120"/>
      <c r="B139" s="124"/>
      <c r="C139" s="123"/>
      <c r="D139" s="123"/>
      <c r="E139" s="208"/>
      <c r="F139" s="208"/>
      <c r="G139" s="208"/>
      <c r="H139" s="208"/>
      <c r="I139" s="208"/>
      <c r="J139" s="208"/>
      <c r="K139" s="208"/>
      <c r="L139" s="208"/>
      <c r="M139" s="208"/>
      <c r="N139" s="208"/>
      <c r="O139" s="161">
        <f t="shared" si="3"/>
        <v>0</v>
      </c>
    </row>
    <row r="140" spans="1:15" x14ac:dyDescent="0.3">
      <c r="A140" s="120"/>
      <c r="B140" s="124"/>
      <c r="C140" s="123"/>
      <c r="D140" s="123"/>
      <c r="E140" s="208"/>
      <c r="F140" s="208"/>
      <c r="G140" s="208"/>
      <c r="H140" s="208"/>
      <c r="I140" s="208"/>
      <c r="J140" s="208"/>
      <c r="K140" s="208"/>
      <c r="L140" s="208"/>
      <c r="M140" s="208"/>
      <c r="N140" s="208"/>
      <c r="O140" s="161">
        <f t="shared" si="3"/>
        <v>0</v>
      </c>
    </row>
    <row r="141" spans="1:15" x14ac:dyDescent="0.3">
      <c r="A141" s="120"/>
      <c r="B141" s="124"/>
      <c r="C141" s="123"/>
      <c r="D141" s="123"/>
      <c r="E141" s="208"/>
      <c r="F141" s="208"/>
      <c r="G141" s="208"/>
      <c r="H141" s="208"/>
      <c r="I141" s="208"/>
      <c r="J141" s="208"/>
      <c r="K141" s="208"/>
      <c r="L141" s="208"/>
      <c r="M141" s="208"/>
      <c r="N141" s="208"/>
      <c r="O141" s="161">
        <f t="shared" si="3"/>
        <v>0</v>
      </c>
    </row>
    <row r="142" spans="1:15" x14ac:dyDescent="0.3">
      <c r="A142" s="120"/>
      <c r="B142" s="124"/>
      <c r="C142" s="123"/>
      <c r="D142" s="123"/>
      <c r="E142" s="208"/>
      <c r="F142" s="208"/>
      <c r="G142" s="208"/>
      <c r="H142" s="208"/>
      <c r="I142" s="208"/>
      <c r="J142" s="208"/>
      <c r="K142" s="208"/>
      <c r="L142" s="208"/>
      <c r="M142" s="208"/>
      <c r="N142" s="208"/>
      <c r="O142" s="161">
        <f t="shared" si="3"/>
        <v>0</v>
      </c>
    </row>
    <row r="143" spans="1:15" x14ac:dyDescent="0.3">
      <c r="A143" s="120"/>
      <c r="B143" s="124"/>
      <c r="C143" s="123"/>
      <c r="D143" s="123"/>
      <c r="E143" s="208"/>
      <c r="F143" s="208"/>
      <c r="G143" s="208"/>
      <c r="H143" s="208"/>
      <c r="I143" s="208"/>
      <c r="J143" s="208"/>
      <c r="K143" s="208"/>
      <c r="L143" s="208"/>
      <c r="M143" s="208"/>
      <c r="N143" s="208"/>
      <c r="O143" s="161">
        <f t="shared" si="3"/>
        <v>0</v>
      </c>
    </row>
    <row r="144" spans="1:15" x14ac:dyDescent="0.3">
      <c r="A144" s="120"/>
      <c r="B144" s="124"/>
      <c r="C144" s="123"/>
      <c r="D144" s="123"/>
      <c r="E144" s="208"/>
      <c r="F144" s="208"/>
      <c r="G144" s="208"/>
      <c r="H144" s="208"/>
      <c r="I144" s="208"/>
      <c r="J144" s="208"/>
      <c r="K144" s="208"/>
      <c r="L144" s="208"/>
      <c r="M144" s="208"/>
      <c r="N144" s="208"/>
      <c r="O144" s="161">
        <f t="shared" si="3"/>
        <v>0</v>
      </c>
    </row>
    <row r="145" spans="1:15" x14ac:dyDescent="0.3">
      <c r="A145" s="120"/>
      <c r="B145" s="124"/>
      <c r="C145" s="123"/>
      <c r="D145" s="123"/>
      <c r="E145" s="208"/>
      <c r="F145" s="208"/>
      <c r="G145" s="208"/>
      <c r="H145" s="208"/>
      <c r="I145" s="208"/>
      <c r="J145" s="208"/>
      <c r="K145" s="208"/>
      <c r="L145" s="208"/>
      <c r="M145" s="208"/>
      <c r="N145" s="208"/>
      <c r="O145" s="161">
        <f t="shared" si="3"/>
        <v>0</v>
      </c>
    </row>
    <row r="146" spans="1:15" x14ac:dyDescent="0.3">
      <c r="A146" s="120"/>
      <c r="B146" s="124"/>
      <c r="C146" s="123"/>
      <c r="D146" s="123"/>
      <c r="E146" s="208"/>
      <c r="F146" s="208"/>
      <c r="G146" s="208"/>
      <c r="H146" s="208"/>
      <c r="I146" s="208"/>
      <c r="J146" s="208"/>
      <c r="K146" s="208"/>
      <c r="L146" s="208"/>
      <c r="M146" s="208"/>
      <c r="N146" s="208"/>
      <c r="O146" s="161">
        <f t="shared" si="3"/>
        <v>0</v>
      </c>
    </row>
    <row r="147" spans="1:15" x14ac:dyDescent="0.3">
      <c r="A147" s="120"/>
      <c r="B147" s="124"/>
      <c r="C147" s="123"/>
      <c r="D147" s="123"/>
      <c r="E147" s="208"/>
      <c r="F147" s="208"/>
      <c r="G147" s="208"/>
      <c r="H147" s="208"/>
      <c r="I147" s="208"/>
      <c r="J147" s="208"/>
      <c r="K147" s="208"/>
      <c r="L147" s="208"/>
      <c r="M147" s="208"/>
      <c r="N147" s="208"/>
      <c r="O147" s="161">
        <f t="shared" si="3"/>
        <v>0</v>
      </c>
    </row>
    <row r="148" spans="1:15" x14ac:dyDescent="0.3">
      <c r="A148" s="120"/>
      <c r="B148" s="124"/>
      <c r="C148" s="123"/>
      <c r="D148" s="123"/>
      <c r="E148" s="208"/>
      <c r="F148" s="208"/>
      <c r="G148" s="208"/>
      <c r="H148" s="208"/>
      <c r="I148" s="208"/>
      <c r="J148" s="208"/>
      <c r="K148" s="208"/>
      <c r="L148" s="208"/>
      <c r="M148" s="208"/>
      <c r="N148" s="208"/>
      <c r="O148" s="161">
        <f t="shared" si="3"/>
        <v>0</v>
      </c>
    </row>
    <row r="149" spans="1:15" x14ac:dyDescent="0.3">
      <c r="A149" s="120"/>
      <c r="B149" s="124"/>
      <c r="C149" s="123"/>
      <c r="D149" s="123"/>
      <c r="E149" s="208"/>
      <c r="F149" s="208"/>
      <c r="G149" s="208"/>
      <c r="H149" s="208"/>
      <c r="I149" s="208"/>
      <c r="J149" s="208"/>
      <c r="K149" s="208"/>
      <c r="L149" s="208"/>
      <c r="M149" s="208"/>
      <c r="N149" s="208"/>
      <c r="O149" s="161">
        <f t="shared" si="3"/>
        <v>0</v>
      </c>
    </row>
    <row r="150" spans="1:15" x14ac:dyDescent="0.3">
      <c r="A150" s="120"/>
      <c r="B150" s="124"/>
      <c r="C150" s="123"/>
      <c r="D150" s="123"/>
      <c r="E150" s="208"/>
      <c r="F150" s="208"/>
      <c r="G150" s="208"/>
      <c r="H150" s="208"/>
      <c r="I150" s="208"/>
      <c r="J150" s="208"/>
      <c r="K150" s="208"/>
      <c r="L150" s="208"/>
      <c r="M150" s="208"/>
      <c r="N150" s="208"/>
      <c r="O150" s="161">
        <f t="shared" si="3"/>
        <v>0</v>
      </c>
    </row>
    <row r="151" spans="1:15" x14ac:dyDescent="0.3">
      <c r="A151" s="120"/>
      <c r="B151" s="124"/>
      <c r="C151" s="123"/>
      <c r="D151" s="123"/>
      <c r="E151" s="208"/>
      <c r="F151" s="208"/>
      <c r="G151" s="208"/>
      <c r="H151" s="208"/>
      <c r="I151" s="208"/>
      <c r="J151" s="208"/>
      <c r="K151" s="208"/>
      <c r="L151" s="208"/>
      <c r="M151" s="208"/>
      <c r="N151" s="208"/>
      <c r="O151" s="161">
        <f t="shared" si="3"/>
        <v>0</v>
      </c>
    </row>
    <row r="152" spans="1:15" x14ac:dyDescent="0.3">
      <c r="A152" s="120"/>
      <c r="B152" s="124"/>
      <c r="C152" s="123"/>
      <c r="D152" s="123"/>
      <c r="E152" s="208"/>
      <c r="F152" s="208"/>
      <c r="G152" s="208"/>
      <c r="H152" s="208"/>
      <c r="I152" s="208"/>
      <c r="J152" s="208"/>
      <c r="K152" s="208"/>
      <c r="L152" s="208"/>
      <c r="M152" s="208"/>
      <c r="N152" s="208"/>
      <c r="O152" s="161">
        <f t="shared" si="3"/>
        <v>0</v>
      </c>
    </row>
    <row r="153" spans="1:15" x14ac:dyDescent="0.3">
      <c r="A153" s="120"/>
      <c r="B153" s="124"/>
      <c r="C153" s="123"/>
      <c r="D153" s="123"/>
      <c r="E153" s="208"/>
      <c r="F153" s="208"/>
      <c r="G153" s="208"/>
      <c r="H153" s="208"/>
      <c r="I153" s="208"/>
      <c r="J153" s="208"/>
      <c r="K153" s="208"/>
      <c r="L153" s="208"/>
      <c r="M153" s="208"/>
      <c r="N153" s="208"/>
      <c r="O153" s="161">
        <f t="shared" si="3"/>
        <v>0</v>
      </c>
    </row>
    <row r="154" spans="1:15" x14ac:dyDescent="0.3">
      <c r="A154" s="120"/>
      <c r="B154" s="124"/>
      <c r="C154" s="123"/>
      <c r="D154" s="123"/>
      <c r="E154" s="208"/>
      <c r="F154" s="208"/>
      <c r="G154" s="208"/>
      <c r="H154" s="208"/>
      <c r="I154" s="208"/>
      <c r="J154" s="208"/>
      <c r="K154" s="208"/>
      <c r="L154" s="208"/>
      <c r="M154" s="208"/>
      <c r="N154" s="208"/>
      <c r="O154" s="161">
        <f t="shared" si="3"/>
        <v>0</v>
      </c>
    </row>
    <row r="155" spans="1:15" x14ac:dyDescent="0.3">
      <c r="A155" s="120"/>
      <c r="B155" s="124"/>
      <c r="C155" s="123"/>
      <c r="D155" s="123"/>
      <c r="E155" s="208"/>
      <c r="F155" s="208"/>
      <c r="G155" s="208"/>
      <c r="H155" s="208"/>
      <c r="I155" s="208"/>
      <c r="J155" s="208"/>
      <c r="K155" s="208"/>
      <c r="L155" s="208"/>
      <c r="M155" s="208"/>
      <c r="N155" s="208"/>
      <c r="O155" s="161">
        <f t="shared" si="3"/>
        <v>0</v>
      </c>
    </row>
    <row r="156" spans="1:15" x14ac:dyDescent="0.3">
      <c r="A156" s="120"/>
      <c r="B156" s="124"/>
      <c r="C156" s="123"/>
      <c r="D156" s="123"/>
      <c r="E156" s="208"/>
      <c r="F156" s="208"/>
      <c r="G156" s="208"/>
      <c r="H156" s="208"/>
      <c r="I156" s="208"/>
      <c r="J156" s="208"/>
      <c r="K156" s="208"/>
      <c r="L156" s="208"/>
      <c r="M156" s="208"/>
      <c r="N156" s="208"/>
      <c r="O156" s="161">
        <f t="shared" si="3"/>
        <v>0</v>
      </c>
    </row>
    <row r="157" spans="1:15" x14ac:dyDescent="0.3">
      <c r="O157" s="162">
        <f>SUM(O8:O156)</f>
        <v>0</v>
      </c>
    </row>
  </sheetData>
  <mergeCells count="21">
    <mergeCell ref="A8:A28"/>
    <mergeCell ref="B8:B20"/>
    <mergeCell ref="C8:C9"/>
    <mergeCell ref="C10:C13"/>
    <mergeCell ref="C14:C17"/>
    <mergeCell ref="C18:C20"/>
    <mergeCell ref="B21:B24"/>
    <mergeCell ref="C21:C22"/>
    <mergeCell ref="C23:C24"/>
    <mergeCell ref="B25:B27"/>
    <mergeCell ref="C25:C27"/>
    <mergeCell ref="A29:A41"/>
    <mergeCell ref="C29:C30"/>
    <mergeCell ref="B32:B34"/>
    <mergeCell ref="C32:C34"/>
    <mergeCell ref="B35:B36"/>
    <mergeCell ref="C35:C36"/>
    <mergeCell ref="B37:B39"/>
    <mergeCell ref="C37:C39"/>
    <mergeCell ref="B40:B41"/>
    <mergeCell ref="C40:C41"/>
  </mergeCells>
  <pageMargins left="0.7" right="0.7" top="0.75" bottom="0.75" header="0.3" footer="0.3"/>
  <pageSetup paperSize="9" orientation="portrait" verticalDpi="0" r:id="rId1"/>
  <drawing r:id="rId2"/>
  <legacyDrawing r:id="rId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00B050"/>
  </sheetPr>
  <dimension ref="A1:M246"/>
  <sheetViews>
    <sheetView zoomScaleNormal="100" workbookViewId="0"/>
  </sheetViews>
  <sheetFormatPr defaultColWidth="8.81640625" defaultRowHeight="12.5" x14ac:dyDescent="0.25"/>
  <cols>
    <col min="1" max="1" width="20.54296875" style="3" customWidth="1"/>
    <col min="2" max="2" width="19.1796875" style="61" customWidth="1"/>
    <col min="3" max="4" width="16.26953125" style="3" customWidth="1"/>
    <col min="5" max="5" width="17.7265625" style="3" customWidth="1"/>
    <col min="6" max="6" width="17.26953125" style="3" customWidth="1"/>
    <col min="7" max="7" width="17.7265625" style="3" customWidth="1"/>
    <col min="8" max="8" width="16.54296875" style="3" customWidth="1"/>
    <col min="9" max="9" width="17.453125" style="3" customWidth="1"/>
    <col min="10" max="10" width="16.54296875" style="3" customWidth="1"/>
    <col min="11" max="11" width="16.7265625" style="3" customWidth="1"/>
    <col min="12" max="12" width="17.54296875" style="3" customWidth="1"/>
    <col min="13" max="13" width="19.26953125" style="3" customWidth="1"/>
    <col min="14" max="16384" width="8.81640625" style="3"/>
  </cols>
  <sheetData>
    <row r="1" spans="1:13" s="74" customFormat="1" ht="18.5" x14ac:dyDescent="0.45">
      <c r="A1" s="74" t="s">
        <v>81</v>
      </c>
    </row>
    <row r="2" spans="1:13" s="21" customFormat="1" ht="4.1500000000000004" customHeight="1" x14ac:dyDescent="0.25"/>
    <row r="3" spans="1:13" s="61" customFormat="1" ht="16.5" customHeight="1" x14ac:dyDescent="0.25"/>
    <row r="4" spans="1:13" s="61" customFormat="1" ht="13.9" customHeight="1" x14ac:dyDescent="0.3">
      <c r="A4" s="73"/>
      <c r="B4" s="72"/>
      <c r="C4" s="83"/>
      <c r="D4" s="83"/>
      <c r="E4" s="83"/>
      <c r="F4" s="83"/>
      <c r="G4" s="83"/>
      <c r="H4" s="83"/>
      <c r="I4" s="83"/>
      <c r="J4" s="83"/>
      <c r="K4" s="83"/>
      <c r="L4" s="83"/>
      <c r="M4" s="83"/>
    </row>
    <row r="5" spans="1:13" s="61" customFormat="1" ht="13.9" customHeight="1" x14ac:dyDescent="0.25"/>
    <row r="6" spans="1:13" s="61" customFormat="1" ht="13.9" customHeight="1" x14ac:dyDescent="0.3">
      <c r="A6" s="84" t="s">
        <v>174</v>
      </c>
      <c r="B6" s="85">
        <v>1</v>
      </c>
      <c r="C6" s="85"/>
      <c r="D6" s="85"/>
      <c r="E6" s="85"/>
      <c r="F6" s="85"/>
      <c r="G6" s="85"/>
      <c r="H6" s="85"/>
      <c r="I6" s="85"/>
      <c r="J6" s="85"/>
      <c r="K6" s="85"/>
      <c r="L6" s="85"/>
      <c r="M6" s="85"/>
    </row>
    <row r="7" spans="1:13" s="61" customFormat="1" ht="13.9" customHeight="1" x14ac:dyDescent="0.3">
      <c r="B7" s="7"/>
    </row>
    <row r="8" spans="1:13" s="61" customFormat="1" ht="13.9" customHeight="1" x14ac:dyDescent="0.3">
      <c r="A8" s="7" t="s">
        <v>47</v>
      </c>
    </row>
    <row r="9" spans="1:13" ht="21" customHeight="1" x14ac:dyDescent="0.3">
      <c r="A9" s="59"/>
      <c r="B9" s="176" t="s">
        <v>1</v>
      </c>
      <c r="C9" s="27">
        <v>1</v>
      </c>
      <c r="D9" s="27">
        <v>2</v>
      </c>
      <c r="E9" s="27">
        <v>3</v>
      </c>
      <c r="F9" s="27">
        <v>4</v>
      </c>
      <c r="G9" s="27">
        <v>5</v>
      </c>
      <c r="H9" s="27">
        <v>6</v>
      </c>
      <c r="I9" s="27">
        <v>7</v>
      </c>
      <c r="J9" s="27">
        <v>8</v>
      </c>
      <c r="K9" s="27">
        <v>9</v>
      </c>
      <c r="L9" s="27">
        <v>10</v>
      </c>
      <c r="M9" s="27" t="s">
        <v>5</v>
      </c>
    </row>
    <row r="10" spans="1:13" ht="19.899999999999999" customHeight="1" x14ac:dyDescent="0.25">
      <c r="A10" s="82" t="s">
        <v>33</v>
      </c>
      <c r="B10" s="82"/>
      <c r="C10" s="229">
        <v>-0.05</v>
      </c>
      <c r="D10" s="229">
        <v>0.25</v>
      </c>
      <c r="E10" s="229">
        <v>0.25</v>
      </c>
      <c r="F10" s="229">
        <v>0.5</v>
      </c>
      <c r="G10" s="229">
        <v>0.5</v>
      </c>
      <c r="H10" s="229">
        <v>0.75</v>
      </c>
      <c r="I10" s="229">
        <v>0.75</v>
      </c>
      <c r="J10" s="229">
        <v>1</v>
      </c>
      <c r="K10" s="229">
        <v>1</v>
      </c>
      <c r="L10" s="229">
        <v>1</v>
      </c>
      <c r="M10" s="28"/>
    </row>
    <row r="11" spans="1:13" ht="13" x14ac:dyDescent="0.25">
      <c r="A11" s="290" t="s">
        <v>82</v>
      </c>
      <c r="B11" s="172" t="s">
        <v>84</v>
      </c>
      <c r="C11" s="187">
        <f>C$10*SUM('3.4.1 Hyödyt K1'!F8:F18)</f>
        <v>0</v>
      </c>
      <c r="D11" s="187">
        <f>D$10*SUM('3.4.1 Hyödyt K1'!G8:G18)</f>
        <v>0</v>
      </c>
      <c r="E11" s="187">
        <f>E$10*SUM('3.4.1 Hyödyt K1'!H8:H18)</f>
        <v>0</v>
      </c>
      <c r="F11" s="187">
        <f>F$10*SUM('3.4.1 Hyödyt K1'!I8:I18)</f>
        <v>0</v>
      </c>
      <c r="G11" s="187">
        <f>G$10*SUM('3.4.1 Hyödyt K1'!J8:J18)</f>
        <v>0</v>
      </c>
      <c r="H11" s="187">
        <f>H$10*SUM('3.4.1 Hyödyt K1'!K8:K18)</f>
        <v>0</v>
      </c>
      <c r="I11" s="187">
        <f>I$10*SUM('3.4.1 Hyödyt K1'!L8:L18)</f>
        <v>0</v>
      </c>
      <c r="J11" s="187">
        <f>J$10*SUM('3.4.1 Hyödyt K1'!M8:M18)</f>
        <v>0</v>
      </c>
      <c r="K11" s="187">
        <f>K$10*SUM('3.4.1 Hyödyt K1'!N8:N18)</f>
        <v>0</v>
      </c>
      <c r="L11" s="187">
        <f>L$10*SUM('3.4.1 Hyödyt K1'!O8:O18)</f>
        <v>0</v>
      </c>
      <c r="M11" s="188">
        <f>SUM(C11:L11)</f>
        <v>0</v>
      </c>
    </row>
    <row r="12" spans="1:13" ht="26" x14ac:dyDescent="0.25">
      <c r="A12" s="290"/>
      <c r="B12" s="172" t="s">
        <v>85</v>
      </c>
      <c r="C12" s="187">
        <f>C$10*SUM('3.4.1 Hyödyt K1'!F19:F20)</f>
        <v>0</v>
      </c>
      <c r="D12" s="187">
        <f>D$10*SUM('3.4.1 Hyödyt K1'!G19:G20)</f>
        <v>0</v>
      </c>
      <c r="E12" s="187">
        <f>E$10*SUM('3.4.1 Hyödyt K1'!H19:H20)</f>
        <v>0</v>
      </c>
      <c r="F12" s="187">
        <f>F$10*SUM('3.4.1 Hyödyt K1'!I19:I20)</f>
        <v>0</v>
      </c>
      <c r="G12" s="187">
        <f>G$10*SUM('3.4.1 Hyödyt K1'!J19:J20)</f>
        <v>0</v>
      </c>
      <c r="H12" s="187">
        <f>H$10*SUM('3.4.1 Hyödyt K1'!K19:K20)</f>
        <v>0</v>
      </c>
      <c r="I12" s="187">
        <f>I$10*SUM('3.4.1 Hyödyt K1'!L19:L20)</f>
        <v>0</v>
      </c>
      <c r="J12" s="187">
        <f>J$10*SUM('3.4.1 Hyödyt K1'!M19:M20)</f>
        <v>0</v>
      </c>
      <c r="K12" s="187">
        <f>K$10*SUM('3.4.1 Hyödyt K1'!N19:N20)</f>
        <v>0</v>
      </c>
      <c r="L12" s="187">
        <f>L$10*SUM('3.4.1 Hyödyt K1'!O19:O20)</f>
        <v>0</v>
      </c>
      <c r="M12" s="188">
        <f t="shared" ref="M12:M17" si="0">SUM(C12:L12)</f>
        <v>0</v>
      </c>
    </row>
    <row r="13" spans="1:13" ht="12.75" customHeight="1" x14ac:dyDescent="0.25">
      <c r="A13" s="290"/>
      <c r="B13" s="172" t="s">
        <v>86</v>
      </c>
      <c r="C13" s="187">
        <f>C$10*SUM('3.4.1 Hyödyt K1'!F21)</f>
        <v>0</v>
      </c>
      <c r="D13" s="187">
        <f>D$10*SUM('3.4.1 Hyödyt K1'!G21)</f>
        <v>0</v>
      </c>
      <c r="E13" s="187">
        <f>E$10*SUM('3.4.1 Hyödyt K1'!H21)</f>
        <v>0</v>
      </c>
      <c r="F13" s="187">
        <f>F$10*SUM('3.4.1 Hyödyt K1'!I21)</f>
        <v>0</v>
      </c>
      <c r="G13" s="187">
        <f>G$10*SUM('3.4.1 Hyödyt K1'!J21)</f>
        <v>0</v>
      </c>
      <c r="H13" s="187">
        <f>H$10*SUM('3.4.1 Hyödyt K1'!K21)</f>
        <v>0</v>
      </c>
      <c r="I13" s="187">
        <f>I$10*SUM('3.4.1 Hyödyt K1'!L21)</f>
        <v>0</v>
      </c>
      <c r="J13" s="187">
        <f>J$10*SUM('3.4.1 Hyödyt K1'!M21)</f>
        <v>0</v>
      </c>
      <c r="K13" s="187">
        <f>K$10*SUM('3.4.1 Hyödyt K1'!N21)</f>
        <v>0</v>
      </c>
      <c r="L13" s="187">
        <f>L$10*SUM('3.4.1 Hyödyt K1'!O21)</f>
        <v>0</v>
      </c>
      <c r="M13" s="188">
        <f t="shared" si="0"/>
        <v>0</v>
      </c>
    </row>
    <row r="14" spans="1:13" ht="13" x14ac:dyDescent="0.25">
      <c r="A14" s="289" t="s">
        <v>83</v>
      </c>
      <c r="B14" s="173" t="s">
        <v>87</v>
      </c>
      <c r="C14" s="187">
        <f>C$10*SUM('3.4.1 Hyödyt K1'!F22:F25)</f>
        <v>0</v>
      </c>
      <c r="D14" s="187">
        <f>D$10*SUM('3.4.1 Hyödyt K1'!G22:G25)</f>
        <v>0</v>
      </c>
      <c r="E14" s="187">
        <f>E$10*SUM('3.4.1 Hyödyt K1'!H22:H25)</f>
        <v>0</v>
      </c>
      <c r="F14" s="187">
        <f>F$10*SUM('3.4.1 Hyödyt K1'!I22:I25)</f>
        <v>0</v>
      </c>
      <c r="G14" s="187">
        <f>G$10*SUM('3.4.1 Hyödyt K1'!J22:J25)</f>
        <v>0</v>
      </c>
      <c r="H14" s="187">
        <f>H$10*SUM('3.4.1 Hyödyt K1'!K22:K25)</f>
        <v>0</v>
      </c>
      <c r="I14" s="187">
        <f>I$10*SUM('3.4.1 Hyödyt K1'!L22:L25)</f>
        <v>0</v>
      </c>
      <c r="J14" s="187">
        <f>J$10*SUM('3.4.1 Hyödyt K1'!M22:M25)</f>
        <v>0</v>
      </c>
      <c r="K14" s="187">
        <f>K$10*SUM('3.4.1 Hyödyt K1'!N22:N25)</f>
        <v>0</v>
      </c>
      <c r="L14" s="187">
        <f>L$10*SUM('3.4.1 Hyödyt K1'!O22:O25)</f>
        <v>0</v>
      </c>
      <c r="M14" s="188">
        <f t="shared" si="0"/>
        <v>0</v>
      </c>
    </row>
    <row r="15" spans="1:13" s="61" customFormat="1" ht="13" x14ac:dyDescent="0.25">
      <c r="A15" s="289"/>
      <c r="B15" s="173" t="s">
        <v>88</v>
      </c>
      <c r="C15" s="187">
        <f>C$10*SUM('3.4.1 Hyödyt K1'!F26:F28)</f>
        <v>0</v>
      </c>
      <c r="D15" s="187">
        <f>D$10*SUM('3.4.1 Hyödyt K1'!G26:G28)</f>
        <v>0</v>
      </c>
      <c r="E15" s="187">
        <f>E$10*SUM('3.4.1 Hyödyt K1'!H26:H28)</f>
        <v>0</v>
      </c>
      <c r="F15" s="187">
        <f>F$10*SUM('3.4.1 Hyödyt K1'!I26:I28)</f>
        <v>0</v>
      </c>
      <c r="G15" s="187">
        <f>G$10*SUM('3.4.1 Hyödyt K1'!J26:J28)</f>
        <v>0</v>
      </c>
      <c r="H15" s="187">
        <f>H$10*SUM('3.4.1 Hyödyt K1'!K26:K28)</f>
        <v>0</v>
      </c>
      <c r="I15" s="187">
        <f>I$10*SUM('3.4.1 Hyödyt K1'!L26:L28)</f>
        <v>0</v>
      </c>
      <c r="J15" s="187">
        <f>J$10*SUM('3.4.1 Hyödyt K1'!M26:M28)</f>
        <v>0</v>
      </c>
      <c r="K15" s="187">
        <f>K$10*SUM('3.4.1 Hyödyt K1'!N26:N28)</f>
        <v>0</v>
      </c>
      <c r="L15" s="187">
        <f>L$10*SUM('3.4.1 Hyödyt K1'!O26:O28)</f>
        <v>0</v>
      </c>
      <c r="M15" s="188">
        <f t="shared" si="0"/>
        <v>0</v>
      </c>
    </row>
    <row r="16" spans="1:13" ht="15" customHeight="1" x14ac:dyDescent="0.25">
      <c r="A16" s="289"/>
      <c r="B16" s="173" t="s">
        <v>89</v>
      </c>
      <c r="C16" s="187">
        <f>C$10*SUM('3.4.1 Hyödyt K1'!F29:F30)</f>
        <v>0</v>
      </c>
      <c r="D16" s="187">
        <f>D$10*SUM('3.4.1 Hyödyt K1'!G29:G30)</f>
        <v>0</v>
      </c>
      <c r="E16" s="187">
        <f>E$10*SUM('3.4.1 Hyödyt K1'!H29:H30)</f>
        <v>0</v>
      </c>
      <c r="F16" s="187">
        <f>F$10*SUM('3.4.1 Hyödyt K1'!I29:I30)</f>
        <v>0</v>
      </c>
      <c r="G16" s="187">
        <f>G$10*SUM('3.4.1 Hyödyt K1'!J29:J30)</f>
        <v>0</v>
      </c>
      <c r="H16" s="187">
        <f>H$10*SUM('3.4.1 Hyödyt K1'!K29:K30)</f>
        <v>0</v>
      </c>
      <c r="I16" s="187">
        <f>I$10*SUM('3.4.1 Hyödyt K1'!L29:L30)</f>
        <v>0</v>
      </c>
      <c r="J16" s="187">
        <f>J$10*SUM('3.4.1 Hyödyt K1'!M29:M30)</f>
        <v>0</v>
      </c>
      <c r="K16" s="187">
        <f>K$10*SUM('3.4.1 Hyödyt K1'!N29:N30)</f>
        <v>0</v>
      </c>
      <c r="L16" s="187">
        <f>L$10*SUM('3.4.1 Hyödyt K1'!O29:O30)</f>
        <v>0</v>
      </c>
      <c r="M16" s="188">
        <f t="shared" si="0"/>
        <v>0</v>
      </c>
    </row>
    <row r="17" spans="1:13" ht="15" customHeight="1" x14ac:dyDescent="0.25">
      <c r="A17" s="289"/>
      <c r="B17" s="171" t="s">
        <v>90</v>
      </c>
      <c r="C17" s="187">
        <f>C$10*SUM('3.4.1 Hyödyt K1'!F31:F33)</f>
        <v>0</v>
      </c>
      <c r="D17" s="187">
        <f>D$10*SUM('3.4.1 Hyödyt K1'!G31:G33)</f>
        <v>0</v>
      </c>
      <c r="E17" s="187">
        <f>E$10*SUM('3.4.1 Hyödyt K1'!H31:H33)</f>
        <v>0</v>
      </c>
      <c r="F17" s="187">
        <f>F$10*SUM('3.4.1 Hyödyt K1'!I31:I33)</f>
        <v>0</v>
      </c>
      <c r="G17" s="187">
        <f>G$10*SUM('3.4.1 Hyödyt K1'!J31:J33)</f>
        <v>0</v>
      </c>
      <c r="H17" s="187">
        <f>H$10*SUM('3.4.1 Hyödyt K1'!K31:K33)</f>
        <v>0</v>
      </c>
      <c r="I17" s="187">
        <f>I$10*SUM('3.4.1 Hyödyt K1'!L31:L33)</f>
        <v>0</v>
      </c>
      <c r="J17" s="187">
        <f>J$10*SUM('3.4.1 Hyödyt K1'!M31:M33)</f>
        <v>0</v>
      </c>
      <c r="K17" s="187">
        <f>K$10*SUM('3.4.1 Hyödyt K1'!N31:N33)</f>
        <v>0</v>
      </c>
      <c r="L17" s="187">
        <f>L$10*SUM('3.4.1 Hyödyt K1'!O31:O33)</f>
        <v>0</v>
      </c>
      <c r="M17" s="188">
        <f t="shared" si="0"/>
        <v>0</v>
      </c>
    </row>
    <row r="18" spans="1:13" ht="13" x14ac:dyDescent="0.3">
      <c r="B18" s="26" t="s">
        <v>5</v>
      </c>
      <c r="C18" s="189">
        <f t="shared" ref="C18:M18" si="1">SUM(C11:C17)</f>
        <v>0</v>
      </c>
      <c r="D18" s="189">
        <f t="shared" si="1"/>
        <v>0</v>
      </c>
      <c r="E18" s="189">
        <f t="shared" si="1"/>
        <v>0</v>
      </c>
      <c r="F18" s="189">
        <f t="shared" si="1"/>
        <v>0</v>
      </c>
      <c r="G18" s="189">
        <f t="shared" si="1"/>
        <v>0</v>
      </c>
      <c r="H18" s="189">
        <f t="shared" si="1"/>
        <v>0</v>
      </c>
      <c r="I18" s="189">
        <f t="shared" si="1"/>
        <v>0</v>
      </c>
      <c r="J18" s="189">
        <f t="shared" si="1"/>
        <v>0</v>
      </c>
      <c r="K18" s="189">
        <f t="shared" si="1"/>
        <v>0</v>
      </c>
      <c r="L18" s="189">
        <f t="shared" si="1"/>
        <v>0</v>
      </c>
      <c r="M18" s="189">
        <f t="shared" si="1"/>
        <v>0</v>
      </c>
    </row>
    <row r="19" spans="1:13" ht="13" x14ac:dyDescent="0.3">
      <c r="B19" s="7"/>
      <c r="M19" s="33"/>
    </row>
    <row r="20" spans="1:13" ht="13" x14ac:dyDescent="0.3">
      <c r="A20" s="7" t="s">
        <v>48</v>
      </c>
    </row>
    <row r="21" spans="1:13" s="61" customFormat="1" ht="21" customHeight="1" x14ac:dyDescent="0.3">
      <c r="A21" s="59"/>
      <c r="B21" s="59"/>
      <c r="C21" s="62">
        <v>1</v>
      </c>
      <c r="D21" s="62">
        <v>2</v>
      </c>
      <c r="E21" s="62">
        <v>3</v>
      </c>
      <c r="F21" s="62">
        <v>4</v>
      </c>
      <c r="G21" s="62">
        <v>5</v>
      </c>
      <c r="H21" s="62">
        <v>6</v>
      </c>
      <c r="I21" s="62">
        <v>7</v>
      </c>
      <c r="J21" s="62">
        <v>8</v>
      </c>
      <c r="K21" s="62">
        <v>9</v>
      </c>
      <c r="L21" s="62">
        <v>10</v>
      </c>
      <c r="M21" s="62" t="s">
        <v>5</v>
      </c>
    </row>
    <row r="22" spans="1:13" s="61" customFormat="1" ht="19.899999999999999" customHeight="1" x14ac:dyDescent="0.25">
      <c r="A22" s="82" t="s">
        <v>33</v>
      </c>
      <c r="B22" s="82"/>
      <c r="C22" s="229">
        <v>-0.1</v>
      </c>
      <c r="D22" s="229">
        <v>0</v>
      </c>
      <c r="E22" s="229">
        <v>0.05</v>
      </c>
      <c r="F22" s="229">
        <v>0.25</v>
      </c>
      <c r="G22" s="229">
        <v>0.25</v>
      </c>
      <c r="H22" s="229">
        <v>0.5</v>
      </c>
      <c r="I22" s="229">
        <v>0.5</v>
      </c>
      <c r="J22" s="229">
        <v>0.75</v>
      </c>
      <c r="K22" s="229">
        <v>0.75</v>
      </c>
      <c r="L22" s="229">
        <v>1</v>
      </c>
      <c r="M22" s="28"/>
    </row>
    <row r="23" spans="1:13" s="61" customFormat="1" ht="12.75" customHeight="1" x14ac:dyDescent="0.25">
      <c r="A23" s="290" t="s">
        <v>82</v>
      </c>
      <c r="B23" s="172" t="s">
        <v>84</v>
      </c>
      <c r="C23" s="187">
        <f>C$22*SUM('3.4.1 Hyödyt K1'!F8:F18)</f>
        <v>0</v>
      </c>
      <c r="D23" s="187">
        <f>D$22*SUM('3.4.1 Hyödyt K1'!G8:G18)</f>
        <v>0</v>
      </c>
      <c r="E23" s="187">
        <f>E$22*SUM('3.4.1 Hyödyt K1'!H8:H18)</f>
        <v>0</v>
      </c>
      <c r="F23" s="187">
        <f>F$22*SUM('3.4.1 Hyödyt K1'!I8:I18)</f>
        <v>0</v>
      </c>
      <c r="G23" s="187">
        <f>G$22*SUM('3.4.1 Hyödyt K1'!J8:J18)</f>
        <v>0</v>
      </c>
      <c r="H23" s="187">
        <f>H$22*SUM('3.4.1 Hyödyt K1'!K8:K18)</f>
        <v>0</v>
      </c>
      <c r="I23" s="187">
        <f>I$22*SUM('3.4.1 Hyödyt K1'!L8:L18)</f>
        <v>0</v>
      </c>
      <c r="J23" s="187">
        <f>J$22*SUM('3.4.1 Hyödyt K1'!M8:M18)</f>
        <v>0</v>
      </c>
      <c r="K23" s="187">
        <f>K$22*SUM('3.4.1 Hyödyt K1'!N8:N18)</f>
        <v>0</v>
      </c>
      <c r="L23" s="187">
        <f>L$22*SUM('3.4.1 Hyödyt K1'!O8:O18)</f>
        <v>0</v>
      </c>
      <c r="M23" s="188">
        <f>SUM(C23:L23)</f>
        <v>0</v>
      </c>
    </row>
    <row r="24" spans="1:13" s="61" customFormat="1" ht="26" x14ac:dyDescent="0.25">
      <c r="A24" s="290"/>
      <c r="B24" s="172" t="s">
        <v>85</v>
      </c>
      <c r="C24" s="187">
        <f>C$22*SUM('3.4.1 Hyödyt K1'!F19:F20)</f>
        <v>0</v>
      </c>
      <c r="D24" s="187">
        <f>D$22*SUM('3.4.1 Hyödyt K1'!G19:G20)</f>
        <v>0</v>
      </c>
      <c r="E24" s="187">
        <f>E$22*SUM('3.4.1 Hyödyt K1'!H19:H20)</f>
        <v>0</v>
      </c>
      <c r="F24" s="187">
        <f>F$22*SUM('3.4.1 Hyödyt K1'!I19:I20)</f>
        <v>0</v>
      </c>
      <c r="G24" s="187">
        <f>G$22*SUM('3.4.1 Hyödyt K1'!J19:J20)</f>
        <v>0</v>
      </c>
      <c r="H24" s="187">
        <f>H$22*SUM('3.4.1 Hyödyt K1'!K19:K20)</f>
        <v>0</v>
      </c>
      <c r="I24" s="187">
        <f>I$22*SUM('3.4.1 Hyödyt K1'!L19:L20)</f>
        <v>0</v>
      </c>
      <c r="J24" s="187">
        <f>J$22*SUM('3.4.1 Hyödyt K1'!M19:M20)</f>
        <v>0</v>
      </c>
      <c r="K24" s="187">
        <f>K$22*SUM('3.4.1 Hyödyt K1'!N19:N20)</f>
        <v>0</v>
      </c>
      <c r="L24" s="187">
        <f>L$22*SUM('3.4.1 Hyödyt K1'!O19:O20)</f>
        <v>0</v>
      </c>
      <c r="M24" s="188">
        <f t="shared" ref="M24:M29" si="2">SUM(C24:L24)</f>
        <v>0</v>
      </c>
    </row>
    <row r="25" spans="1:13" s="61" customFormat="1" ht="12.75" customHeight="1" x14ac:dyDescent="0.25">
      <c r="A25" s="290"/>
      <c r="B25" s="172" t="s">
        <v>86</v>
      </c>
      <c r="C25" s="187">
        <f>C$22*SUM('3.4.1 Hyödyt K1'!F21)</f>
        <v>0</v>
      </c>
      <c r="D25" s="187">
        <f>D$22*SUM('3.4.1 Hyödyt K1'!G21)</f>
        <v>0</v>
      </c>
      <c r="E25" s="187">
        <f>E$22*SUM('3.4.1 Hyödyt K1'!H21)</f>
        <v>0</v>
      </c>
      <c r="F25" s="187">
        <f>F$22*SUM('3.4.1 Hyödyt K1'!I21)</f>
        <v>0</v>
      </c>
      <c r="G25" s="187">
        <f>G$22*SUM('3.4.1 Hyödyt K1'!J21)</f>
        <v>0</v>
      </c>
      <c r="H25" s="187">
        <f>H$22*SUM('3.4.1 Hyödyt K1'!K21)</f>
        <v>0</v>
      </c>
      <c r="I25" s="187">
        <f>I$22*SUM('3.4.1 Hyödyt K1'!L21)</f>
        <v>0</v>
      </c>
      <c r="J25" s="187">
        <f>J$22*SUM('3.4.1 Hyödyt K1'!M21)</f>
        <v>0</v>
      </c>
      <c r="K25" s="187">
        <f>K$22*SUM('3.4.1 Hyödyt K1'!N21)</f>
        <v>0</v>
      </c>
      <c r="L25" s="187">
        <f>L$22*SUM('3.4.1 Hyödyt K1'!O21)</f>
        <v>0</v>
      </c>
      <c r="M25" s="188">
        <f t="shared" si="2"/>
        <v>0</v>
      </c>
    </row>
    <row r="26" spans="1:13" s="61" customFormat="1" ht="12.75" customHeight="1" x14ac:dyDescent="0.25">
      <c r="A26" s="289" t="s">
        <v>83</v>
      </c>
      <c r="B26" s="173" t="s">
        <v>87</v>
      </c>
      <c r="C26" s="187">
        <f>C$22*SUM('3.4.1 Hyödyt K1'!F22:F25)</f>
        <v>0</v>
      </c>
      <c r="D26" s="187">
        <f>D$22*SUM('3.4.1 Hyödyt K1'!G22:G25)</f>
        <v>0</v>
      </c>
      <c r="E26" s="187">
        <f>E$22*SUM('3.4.1 Hyödyt K1'!H22:H25)</f>
        <v>0</v>
      </c>
      <c r="F26" s="187">
        <f>F$22*SUM('3.4.1 Hyödyt K1'!I22:I25)</f>
        <v>0</v>
      </c>
      <c r="G26" s="187">
        <f>G$22*SUM('3.4.1 Hyödyt K1'!J22:J25)</f>
        <v>0</v>
      </c>
      <c r="H26" s="187">
        <f>H$22*SUM('3.4.1 Hyödyt K1'!K22:K25)</f>
        <v>0</v>
      </c>
      <c r="I26" s="187">
        <f>I$22*SUM('3.4.1 Hyödyt K1'!L22:L25)</f>
        <v>0</v>
      </c>
      <c r="J26" s="187">
        <f>J$22*SUM('3.4.1 Hyödyt K1'!M22:M25)</f>
        <v>0</v>
      </c>
      <c r="K26" s="187">
        <f>K$22*SUM('3.4.1 Hyödyt K1'!N22:N25)</f>
        <v>0</v>
      </c>
      <c r="L26" s="187">
        <f>L$22*SUM('3.4.1 Hyödyt K1'!O22:O25)</f>
        <v>0</v>
      </c>
      <c r="M26" s="188">
        <f t="shared" si="2"/>
        <v>0</v>
      </c>
    </row>
    <row r="27" spans="1:13" s="61" customFormat="1" ht="13" x14ac:dyDescent="0.25">
      <c r="A27" s="289"/>
      <c r="B27" s="173" t="s">
        <v>88</v>
      </c>
      <c r="C27" s="187">
        <f>C$22*SUM('3.4.1 Hyödyt K1'!F26:F28)</f>
        <v>0</v>
      </c>
      <c r="D27" s="187">
        <f>D$22*SUM('3.4.1 Hyödyt K1'!G26:G28)</f>
        <v>0</v>
      </c>
      <c r="E27" s="187">
        <f>E$22*SUM('3.4.1 Hyödyt K1'!H26:H28)</f>
        <v>0</v>
      </c>
      <c r="F27" s="187">
        <f>F$22*SUM('3.4.1 Hyödyt K1'!I26:I28)</f>
        <v>0</v>
      </c>
      <c r="G27" s="187">
        <f>G$22*SUM('3.4.1 Hyödyt K1'!J26:J28)</f>
        <v>0</v>
      </c>
      <c r="H27" s="187">
        <f>H$22*SUM('3.4.1 Hyödyt K1'!K26:K28)</f>
        <v>0</v>
      </c>
      <c r="I27" s="187">
        <f>I$22*SUM('3.4.1 Hyödyt K1'!L26:L28)</f>
        <v>0</v>
      </c>
      <c r="J27" s="187">
        <f>J$22*SUM('3.4.1 Hyödyt K1'!M26:M28)</f>
        <v>0</v>
      </c>
      <c r="K27" s="187">
        <f>K$22*SUM('3.4.1 Hyödyt K1'!N26:N28)</f>
        <v>0</v>
      </c>
      <c r="L27" s="187">
        <f>L$22*SUM('3.4.1 Hyödyt K1'!O26:O28)</f>
        <v>0</v>
      </c>
      <c r="M27" s="188">
        <f t="shared" si="2"/>
        <v>0</v>
      </c>
    </row>
    <row r="28" spans="1:13" s="61" customFormat="1" ht="15" customHeight="1" x14ac:dyDescent="0.25">
      <c r="A28" s="289"/>
      <c r="B28" s="173" t="s">
        <v>89</v>
      </c>
      <c r="C28" s="187">
        <f>C$22*SUM('3.4.1 Hyödyt K1'!F29:F30)</f>
        <v>0</v>
      </c>
      <c r="D28" s="187">
        <f>D$22*SUM('3.4.1 Hyödyt K1'!G29:G30)</f>
        <v>0</v>
      </c>
      <c r="E28" s="187">
        <f>E$22*SUM('3.4.1 Hyödyt K1'!H29:H30)</f>
        <v>0</v>
      </c>
      <c r="F28" s="187">
        <f>F$22*SUM('3.4.1 Hyödyt K1'!I29:I30)</f>
        <v>0</v>
      </c>
      <c r="G28" s="187">
        <f>G$22*SUM('3.4.1 Hyödyt K1'!J29:J30)</f>
        <v>0</v>
      </c>
      <c r="H28" s="187">
        <f>H$22*SUM('3.4.1 Hyödyt K1'!K29:K30)</f>
        <v>0</v>
      </c>
      <c r="I28" s="187">
        <f>I$22*SUM('3.4.1 Hyödyt K1'!L29:L30)</f>
        <v>0</v>
      </c>
      <c r="J28" s="187">
        <f>J$22*SUM('3.4.1 Hyödyt K1'!M29:M30)</f>
        <v>0</v>
      </c>
      <c r="K28" s="187">
        <f>K$22*SUM('3.4.1 Hyödyt K1'!N29:N30)</f>
        <v>0</v>
      </c>
      <c r="L28" s="187">
        <f>L$22*SUM('3.4.1 Hyödyt K1'!O29:O30)</f>
        <v>0</v>
      </c>
      <c r="M28" s="188">
        <f t="shared" si="2"/>
        <v>0</v>
      </c>
    </row>
    <row r="29" spans="1:13" s="61" customFormat="1" ht="15" customHeight="1" x14ac:dyDescent="0.25">
      <c r="A29" s="289"/>
      <c r="B29" s="171" t="s">
        <v>90</v>
      </c>
      <c r="C29" s="187">
        <f>C$22*SUM('3.4.1 Hyödyt K1'!F31:F33)</f>
        <v>0</v>
      </c>
      <c r="D29" s="187">
        <f>D$22*SUM('3.4.1 Hyödyt K1'!G31:G33)</f>
        <v>0</v>
      </c>
      <c r="E29" s="187">
        <f>E$22*SUM('3.4.1 Hyödyt K1'!H31:H33)</f>
        <v>0</v>
      </c>
      <c r="F29" s="187">
        <f>F$22*SUM('3.4.1 Hyödyt K1'!I31:I33)</f>
        <v>0</v>
      </c>
      <c r="G29" s="187">
        <f>G$22*SUM('3.4.1 Hyödyt K1'!J31:J33)</f>
        <v>0</v>
      </c>
      <c r="H29" s="187">
        <f>H$22*SUM('3.4.1 Hyödyt K1'!K31:K33)</f>
        <v>0</v>
      </c>
      <c r="I29" s="187">
        <f>I$22*SUM('3.4.1 Hyödyt K1'!L31:L33)</f>
        <v>0</v>
      </c>
      <c r="J29" s="187">
        <f>J$22*SUM('3.4.1 Hyödyt K1'!M31:M33)</f>
        <v>0</v>
      </c>
      <c r="K29" s="187">
        <f>K$22*SUM('3.4.1 Hyödyt K1'!N31:N33)</f>
        <v>0</v>
      </c>
      <c r="L29" s="187">
        <f>L$22*SUM('3.4.1 Hyödyt K1'!O31:O33)</f>
        <v>0</v>
      </c>
      <c r="M29" s="188">
        <f t="shared" si="2"/>
        <v>0</v>
      </c>
    </row>
    <row r="30" spans="1:13" s="61" customFormat="1" ht="13" x14ac:dyDescent="0.3">
      <c r="B30" s="26" t="s">
        <v>5</v>
      </c>
      <c r="C30" s="189">
        <f t="shared" ref="C30:M30" si="3">SUM(C23:C29)</f>
        <v>0</v>
      </c>
      <c r="D30" s="189">
        <f t="shared" si="3"/>
        <v>0</v>
      </c>
      <c r="E30" s="189">
        <f t="shared" si="3"/>
        <v>0</v>
      </c>
      <c r="F30" s="189">
        <f t="shared" si="3"/>
        <v>0</v>
      </c>
      <c r="G30" s="189">
        <f t="shared" si="3"/>
        <v>0</v>
      </c>
      <c r="H30" s="189">
        <f t="shared" si="3"/>
        <v>0</v>
      </c>
      <c r="I30" s="189">
        <f t="shared" si="3"/>
        <v>0</v>
      </c>
      <c r="J30" s="189">
        <f t="shared" si="3"/>
        <v>0</v>
      </c>
      <c r="K30" s="189">
        <f t="shared" si="3"/>
        <v>0</v>
      </c>
      <c r="L30" s="189">
        <f t="shared" si="3"/>
        <v>0</v>
      </c>
      <c r="M30" s="189">
        <f t="shared" si="3"/>
        <v>0</v>
      </c>
    </row>
    <row r="32" spans="1:13" s="61" customFormat="1" x14ac:dyDescent="0.25"/>
    <row r="33" spans="1:13" ht="13" x14ac:dyDescent="0.3">
      <c r="A33" s="84" t="s">
        <v>174</v>
      </c>
      <c r="B33" s="85">
        <v>2</v>
      </c>
      <c r="C33" s="85"/>
      <c r="D33" s="85"/>
      <c r="E33" s="85"/>
      <c r="F33" s="85"/>
      <c r="G33" s="85"/>
      <c r="H33" s="85"/>
      <c r="I33" s="85"/>
      <c r="J33" s="85"/>
      <c r="K33" s="85"/>
      <c r="L33" s="85"/>
      <c r="M33" s="85"/>
    </row>
    <row r="34" spans="1:13" ht="13" x14ac:dyDescent="0.3">
      <c r="A34" s="61"/>
      <c r="B34" s="7"/>
      <c r="C34" s="61"/>
      <c r="D34" s="61"/>
      <c r="E34" s="61"/>
      <c r="F34" s="61"/>
      <c r="G34" s="61"/>
      <c r="H34" s="61"/>
      <c r="I34" s="61"/>
      <c r="J34" s="61"/>
      <c r="K34" s="61"/>
      <c r="L34" s="61"/>
      <c r="M34" s="61"/>
    </row>
    <row r="35" spans="1:13" ht="13" x14ac:dyDescent="0.3">
      <c r="A35" s="7" t="s">
        <v>47</v>
      </c>
      <c r="C35" s="61"/>
      <c r="D35" s="61"/>
      <c r="E35" s="61"/>
      <c r="F35" s="61"/>
      <c r="G35" s="61"/>
      <c r="H35" s="61"/>
      <c r="I35" s="61"/>
      <c r="J35" s="61"/>
      <c r="K35" s="61"/>
      <c r="L35" s="61"/>
      <c r="M35" s="61"/>
    </row>
    <row r="36" spans="1:13" ht="13" x14ac:dyDescent="0.3">
      <c r="A36" s="59"/>
      <c r="B36" s="176" t="s">
        <v>1</v>
      </c>
      <c r="C36" s="62">
        <v>1</v>
      </c>
      <c r="D36" s="62">
        <v>2</v>
      </c>
      <c r="E36" s="62">
        <v>3</v>
      </c>
      <c r="F36" s="62">
        <v>4</v>
      </c>
      <c r="G36" s="62">
        <v>5</v>
      </c>
      <c r="H36" s="62">
        <v>6</v>
      </c>
      <c r="I36" s="62">
        <v>7</v>
      </c>
      <c r="J36" s="62">
        <v>8</v>
      </c>
      <c r="K36" s="62">
        <v>9</v>
      </c>
      <c r="L36" s="62">
        <v>10</v>
      </c>
      <c r="M36" s="62" t="s">
        <v>5</v>
      </c>
    </row>
    <row r="37" spans="1:13" ht="13" x14ac:dyDescent="0.25">
      <c r="A37" s="82" t="s">
        <v>33</v>
      </c>
      <c r="B37" s="82"/>
      <c r="C37" s="229">
        <v>-0.05</v>
      </c>
      <c r="D37" s="229">
        <v>0</v>
      </c>
      <c r="E37" s="229">
        <v>0.25</v>
      </c>
      <c r="F37" s="229">
        <v>0.25</v>
      </c>
      <c r="G37" s="229">
        <v>0.5</v>
      </c>
      <c r="H37" s="229">
        <v>0.5</v>
      </c>
      <c r="I37" s="229">
        <v>0.75</v>
      </c>
      <c r="J37" s="229">
        <v>0.75</v>
      </c>
      <c r="K37" s="229">
        <v>1</v>
      </c>
      <c r="L37" s="229">
        <v>1</v>
      </c>
      <c r="M37" s="28"/>
    </row>
    <row r="38" spans="1:13" ht="13" x14ac:dyDescent="0.25">
      <c r="A38" s="290" t="s">
        <v>82</v>
      </c>
      <c r="B38" s="172" t="s">
        <v>84</v>
      </c>
      <c r="C38" s="187">
        <f>C$37*SUM('3.4.2 Hyödyt K2'!F8:F18)</f>
        <v>0</v>
      </c>
      <c r="D38" s="187">
        <f>D$37*SUM('3.4.2 Hyödyt K2'!G8:G18)</f>
        <v>0</v>
      </c>
      <c r="E38" s="187">
        <f>E$37*SUM('3.4.2 Hyödyt K2'!H8:H18)</f>
        <v>0</v>
      </c>
      <c r="F38" s="187">
        <f>F$37*SUM('3.4.2 Hyödyt K2'!I8:I18)</f>
        <v>0</v>
      </c>
      <c r="G38" s="187">
        <f>G$37*SUM('3.4.2 Hyödyt K2'!J8:J18)</f>
        <v>0</v>
      </c>
      <c r="H38" s="187">
        <f>H$37*SUM('3.4.2 Hyödyt K2'!K8:K18)</f>
        <v>0</v>
      </c>
      <c r="I38" s="187">
        <f>I$37*SUM('3.4.2 Hyödyt K2'!L8:L18)</f>
        <v>0</v>
      </c>
      <c r="J38" s="187">
        <f>J$37*SUM('3.4.2 Hyödyt K2'!M8:M18)</f>
        <v>0</v>
      </c>
      <c r="K38" s="187">
        <f>K$37*SUM('3.4.2 Hyödyt K2'!N8:N18)</f>
        <v>0</v>
      </c>
      <c r="L38" s="187">
        <f>L$37*SUM('3.4.2 Hyödyt K2'!O8:O18)</f>
        <v>0</v>
      </c>
      <c r="M38" s="188">
        <f>SUM(C38:L38)</f>
        <v>0</v>
      </c>
    </row>
    <row r="39" spans="1:13" ht="26" x14ac:dyDescent="0.25">
      <c r="A39" s="290"/>
      <c r="B39" s="172" t="s">
        <v>85</v>
      </c>
      <c r="C39" s="187">
        <f>C$37*SUM('3.4.2 Hyödyt K2'!F19:F20)</f>
        <v>0</v>
      </c>
      <c r="D39" s="187">
        <f>D$37*SUM('3.4.2 Hyödyt K2'!G19:G20)</f>
        <v>0</v>
      </c>
      <c r="E39" s="187">
        <f>E$37*SUM('3.4.2 Hyödyt K2'!H19:H20)</f>
        <v>0</v>
      </c>
      <c r="F39" s="187">
        <f>F$37*SUM('3.4.2 Hyödyt K2'!I19:I20)</f>
        <v>0</v>
      </c>
      <c r="G39" s="187">
        <f>G$37*SUM('3.4.2 Hyödyt K2'!J19:J20)</f>
        <v>0</v>
      </c>
      <c r="H39" s="187">
        <f>H$37*SUM('3.4.2 Hyödyt K2'!K19:K20)</f>
        <v>0</v>
      </c>
      <c r="I39" s="187">
        <f>I$37*SUM('3.4.2 Hyödyt K2'!L19:L20)</f>
        <v>0</v>
      </c>
      <c r="J39" s="187">
        <f>J$37*SUM('3.4.2 Hyödyt K2'!M19:M20)</f>
        <v>0</v>
      </c>
      <c r="K39" s="187">
        <f>K$37*SUM('3.4.2 Hyödyt K2'!N19:N20)</f>
        <v>0</v>
      </c>
      <c r="L39" s="187">
        <f>L$37*SUM('3.4.2 Hyödyt K2'!O19:O20)</f>
        <v>0</v>
      </c>
      <c r="M39" s="188">
        <f t="shared" ref="M39:M44" si="4">SUM(C39:L39)</f>
        <v>0</v>
      </c>
    </row>
    <row r="40" spans="1:13" ht="26" x14ac:dyDescent="0.25">
      <c r="A40" s="290"/>
      <c r="B40" s="172" t="s">
        <v>86</v>
      </c>
      <c r="C40" s="187">
        <f>C$37*SUM('3.4.2 Hyödyt K2'!F21)</f>
        <v>0</v>
      </c>
      <c r="D40" s="187">
        <f>D$37*SUM('3.4.2 Hyödyt K2'!G21)</f>
        <v>0</v>
      </c>
      <c r="E40" s="187">
        <f>E$37*SUM('3.4.2 Hyödyt K2'!H21)</f>
        <v>0</v>
      </c>
      <c r="F40" s="187">
        <f>F$37*SUM('3.4.2 Hyödyt K2'!I21)</f>
        <v>0</v>
      </c>
      <c r="G40" s="187">
        <f>G$37*SUM('3.4.2 Hyödyt K2'!J21)</f>
        <v>0</v>
      </c>
      <c r="H40" s="187">
        <f>H$37*SUM('3.4.2 Hyödyt K2'!K21)</f>
        <v>0</v>
      </c>
      <c r="I40" s="187">
        <f>I$37*SUM('3.4.2 Hyödyt K2'!L21)</f>
        <v>0</v>
      </c>
      <c r="J40" s="187">
        <f>J$37*SUM('3.4.2 Hyödyt K2'!M21)</f>
        <v>0</v>
      </c>
      <c r="K40" s="187">
        <f>K$37*SUM('3.4.2 Hyödyt K2'!N21)</f>
        <v>0</v>
      </c>
      <c r="L40" s="187">
        <f>L$37*SUM('3.4.2 Hyödyt K2'!O21)</f>
        <v>0</v>
      </c>
      <c r="M40" s="188">
        <f t="shared" si="4"/>
        <v>0</v>
      </c>
    </row>
    <row r="41" spans="1:13" ht="13" x14ac:dyDescent="0.25">
      <c r="A41" s="289" t="s">
        <v>83</v>
      </c>
      <c r="B41" s="173" t="s">
        <v>87</v>
      </c>
      <c r="C41" s="187">
        <f>C$37*SUM('3.4.2 Hyödyt K2'!F22:F25)</f>
        <v>0</v>
      </c>
      <c r="D41" s="187">
        <f>D$37*SUM('3.4.2 Hyödyt K2'!G22:G25)</f>
        <v>0</v>
      </c>
      <c r="E41" s="187">
        <f>E$37*SUM('3.4.2 Hyödyt K2'!H22:H25)</f>
        <v>0</v>
      </c>
      <c r="F41" s="187">
        <f>F$37*SUM('3.4.2 Hyödyt K2'!I22:I25)</f>
        <v>0</v>
      </c>
      <c r="G41" s="187">
        <f>G$37*SUM('3.4.2 Hyödyt K2'!J22:J25)</f>
        <v>0</v>
      </c>
      <c r="H41" s="187">
        <f>H$37*SUM('3.4.2 Hyödyt K2'!K22:K25)</f>
        <v>0</v>
      </c>
      <c r="I41" s="187">
        <f>I$37*SUM('3.4.2 Hyödyt K2'!L22:L25)</f>
        <v>0</v>
      </c>
      <c r="J41" s="187">
        <f>J$37*SUM('3.4.2 Hyödyt K2'!M22:M25)</f>
        <v>0</v>
      </c>
      <c r="K41" s="187">
        <f>K$37*SUM('3.4.2 Hyödyt K2'!N22:N25)</f>
        <v>0</v>
      </c>
      <c r="L41" s="187">
        <f>L$37*SUM('3.4.2 Hyödyt K2'!O22:O25)</f>
        <v>0</v>
      </c>
      <c r="M41" s="188">
        <f t="shared" si="4"/>
        <v>0</v>
      </c>
    </row>
    <row r="42" spans="1:13" ht="13" x14ac:dyDescent="0.25">
      <c r="A42" s="289"/>
      <c r="B42" s="173" t="s">
        <v>88</v>
      </c>
      <c r="C42" s="187">
        <f>C$37*SUM('3.4.2 Hyödyt K2'!F26:F28)</f>
        <v>0</v>
      </c>
      <c r="D42" s="187">
        <f>D$37*SUM('3.4.2 Hyödyt K2'!G26:G28)</f>
        <v>0</v>
      </c>
      <c r="E42" s="187">
        <f>E$37*SUM('3.4.2 Hyödyt K2'!H26:H28)</f>
        <v>0</v>
      </c>
      <c r="F42" s="187">
        <f>F$37*SUM('3.4.2 Hyödyt K2'!I26:I28)</f>
        <v>0</v>
      </c>
      <c r="G42" s="187">
        <f>G$37*SUM('3.4.2 Hyödyt K2'!J26:J28)</f>
        <v>0</v>
      </c>
      <c r="H42" s="187">
        <f>H$37*SUM('3.4.2 Hyödyt K2'!K26:K28)</f>
        <v>0</v>
      </c>
      <c r="I42" s="187">
        <f>I$37*SUM('3.4.2 Hyödyt K2'!L26:L28)</f>
        <v>0</v>
      </c>
      <c r="J42" s="187">
        <f>J$37*SUM('3.4.2 Hyödyt K2'!M26:M28)</f>
        <v>0</v>
      </c>
      <c r="K42" s="187">
        <f>K$37*SUM('3.4.2 Hyödyt K2'!N26:N28)</f>
        <v>0</v>
      </c>
      <c r="L42" s="187">
        <f>L$37*SUM('3.4.2 Hyödyt K2'!O26:O28)</f>
        <v>0</v>
      </c>
      <c r="M42" s="188">
        <f t="shared" si="4"/>
        <v>0</v>
      </c>
    </row>
    <row r="43" spans="1:13" ht="13" x14ac:dyDescent="0.25">
      <c r="A43" s="289"/>
      <c r="B43" s="173" t="s">
        <v>89</v>
      </c>
      <c r="C43" s="187">
        <f>C$37*SUM('3.4.2 Hyödyt K2'!F29:F30)</f>
        <v>0</v>
      </c>
      <c r="D43" s="187">
        <f>D$37*SUM('3.4.2 Hyödyt K2'!G29:G30)</f>
        <v>0</v>
      </c>
      <c r="E43" s="187">
        <f>E$37*SUM('3.4.2 Hyödyt K2'!H29:H30)</f>
        <v>0</v>
      </c>
      <c r="F43" s="187">
        <f>F$37*SUM('3.4.2 Hyödyt K2'!I29:I30)</f>
        <v>0</v>
      </c>
      <c r="G43" s="187">
        <f>G$37*SUM('3.4.2 Hyödyt K2'!J29:J30)</f>
        <v>0</v>
      </c>
      <c r="H43" s="187">
        <f>H$37*SUM('3.4.2 Hyödyt K2'!K29:K30)</f>
        <v>0</v>
      </c>
      <c r="I43" s="187">
        <f>I$37*SUM('3.4.2 Hyödyt K2'!L29:L30)</f>
        <v>0</v>
      </c>
      <c r="J43" s="187">
        <f>J$37*SUM('3.4.2 Hyödyt K2'!M29:M30)</f>
        <v>0</v>
      </c>
      <c r="K43" s="187">
        <f>K$37*SUM('3.4.2 Hyödyt K2'!N29:N30)</f>
        <v>0</v>
      </c>
      <c r="L43" s="187">
        <f>L$37*SUM('3.4.2 Hyödyt K2'!O29:O30)</f>
        <v>0</v>
      </c>
      <c r="M43" s="188">
        <f t="shared" si="4"/>
        <v>0</v>
      </c>
    </row>
    <row r="44" spans="1:13" ht="13" x14ac:dyDescent="0.25">
      <c r="A44" s="289"/>
      <c r="B44" s="204" t="s">
        <v>90</v>
      </c>
      <c r="C44" s="187">
        <f>C$37*SUM('3.4.2 Hyödyt K2'!F31:F33)</f>
        <v>0</v>
      </c>
      <c r="D44" s="187">
        <f>D$37*SUM('3.4.2 Hyödyt K2'!G31:G33)</f>
        <v>0</v>
      </c>
      <c r="E44" s="187">
        <f>E$37*SUM('3.4.2 Hyödyt K2'!H31:H33)</f>
        <v>0</v>
      </c>
      <c r="F44" s="187">
        <f>F$37*SUM('3.4.2 Hyödyt K2'!I31:I33)</f>
        <v>0</v>
      </c>
      <c r="G44" s="187">
        <f>G$37*SUM('3.4.2 Hyödyt K2'!J31:J33)</f>
        <v>0</v>
      </c>
      <c r="H44" s="187">
        <f>H$37*SUM('3.4.2 Hyödyt K2'!K31:K33)</f>
        <v>0</v>
      </c>
      <c r="I44" s="187">
        <f>I$37*SUM('3.4.2 Hyödyt K2'!L31:L33)</f>
        <v>0</v>
      </c>
      <c r="J44" s="187">
        <f>J$37*SUM('3.4.2 Hyödyt K2'!M31:M33)</f>
        <v>0</v>
      </c>
      <c r="K44" s="187">
        <f>K$37*SUM('3.4.2 Hyödyt K2'!N31:N33)</f>
        <v>0</v>
      </c>
      <c r="L44" s="187">
        <f>L$37*SUM('3.4.2 Hyödyt K2'!O31:O33)</f>
        <v>0</v>
      </c>
      <c r="M44" s="188">
        <f t="shared" si="4"/>
        <v>0</v>
      </c>
    </row>
    <row r="45" spans="1:13" ht="13" x14ac:dyDescent="0.3">
      <c r="A45" s="61"/>
      <c r="B45" s="26" t="s">
        <v>5</v>
      </c>
      <c r="C45" s="189">
        <f t="shared" ref="C45:M45" si="5">SUM(C38:C44)</f>
        <v>0</v>
      </c>
      <c r="D45" s="189">
        <f t="shared" si="5"/>
        <v>0</v>
      </c>
      <c r="E45" s="189">
        <f t="shared" si="5"/>
        <v>0</v>
      </c>
      <c r="F45" s="189">
        <f t="shared" si="5"/>
        <v>0</v>
      </c>
      <c r="G45" s="189">
        <f t="shared" si="5"/>
        <v>0</v>
      </c>
      <c r="H45" s="189">
        <f t="shared" si="5"/>
        <v>0</v>
      </c>
      <c r="I45" s="189">
        <f t="shared" si="5"/>
        <v>0</v>
      </c>
      <c r="J45" s="189">
        <f t="shared" si="5"/>
        <v>0</v>
      </c>
      <c r="K45" s="189">
        <f t="shared" si="5"/>
        <v>0</v>
      </c>
      <c r="L45" s="189">
        <f t="shared" si="5"/>
        <v>0</v>
      </c>
      <c r="M45" s="189">
        <f t="shared" si="5"/>
        <v>0</v>
      </c>
    </row>
    <row r="46" spans="1:13" ht="13" x14ac:dyDescent="0.3">
      <c r="A46" s="61"/>
      <c r="B46" s="7"/>
      <c r="C46" s="61"/>
      <c r="D46" s="61"/>
      <c r="E46" s="61"/>
      <c r="F46" s="61"/>
      <c r="G46" s="61"/>
      <c r="H46" s="61"/>
      <c r="I46" s="61"/>
      <c r="J46" s="61"/>
      <c r="K46" s="61"/>
      <c r="L46" s="61"/>
      <c r="M46" s="33"/>
    </row>
    <row r="47" spans="1:13" ht="13" x14ac:dyDescent="0.3">
      <c r="A47" s="7" t="s">
        <v>48</v>
      </c>
      <c r="C47" s="61"/>
      <c r="D47" s="61"/>
      <c r="E47" s="61"/>
      <c r="F47" s="61"/>
      <c r="G47" s="61"/>
      <c r="H47" s="61"/>
      <c r="I47" s="61"/>
      <c r="J47" s="61"/>
      <c r="K47" s="61"/>
      <c r="L47" s="61"/>
      <c r="M47" s="61"/>
    </row>
    <row r="48" spans="1:13" ht="13" x14ac:dyDescent="0.3">
      <c r="A48" s="59"/>
      <c r="B48" s="59"/>
      <c r="C48" s="62">
        <v>1</v>
      </c>
      <c r="D48" s="62">
        <v>2</v>
      </c>
      <c r="E48" s="62">
        <v>3</v>
      </c>
      <c r="F48" s="62">
        <v>4</v>
      </c>
      <c r="G48" s="62">
        <v>5</v>
      </c>
      <c r="H48" s="62">
        <v>6</v>
      </c>
      <c r="I48" s="62">
        <v>7</v>
      </c>
      <c r="J48" s="62">
        <v>8</v>
      </c>
      <c r="K48" s="62">
        <v>9</v>
      </c>
      <c r="L48" s="62">
        <v>10</v>
      </c>
      <c r="M48" s="62" t="s">
        <v>5</v>
      </c>
    </row>
    <row r="49" spans="1:13" ht="13" x14ac:dyDescent="0.25">
      <c r="A49" s="82" t="s">
        <v>33</v>
      </c>
      <c r="B49" s="82"/>
      <c r="C49" s="229">
        <v>-0.1</v>
      </c>
      <c r="D49" s="229">
        <v>-0.05</v>
      </c>
      <c r="E49" s="229">
        <v>0</v>
      </c>
      <c r="F49" s="229">
        <v>0.05</v>
      </c>
      <c r="G49" s="229">
        <v>0.25</v>
      </c>
      <c r="H49" s="229">
        <v>0.25</v>
      </c>
      <c r="I49" s="229">
        <v>0.5</v>
      </c>
      <c r="J49" s="229">
        <v>0.5</v>
      </c>
      <c r="K49" s="229">
        <v>0.75</v>
      </c>
      <c r="L49" s="229">
        <v>1</v>
      </c>
      <c r="M49" s="28"/>
    </row>
    <row r="50" spans="1:13" ht="13" x14ac:dyDescent="0.25">
      <c r="A50" s="290" t="s">
        <v>82</v>
      </c>
      <c r="B50" s="172" t="s">
        <v>84</v>
      </c>
      <c r="C50" s="187">
        <f>C$49*SUM('3.4.2 Hyödyt K2'!F8:F18)</f>
        <v>0</v>
      </c>
      <c r="D50" s="187">
        <f>D$49*SUM('3.4.2 Hyödyt K2'!G8:G18)</f>
        <v>0</v>
      </c>
      <c r="E50" s="187">
        <f>E$49*SUM('3.4.2 Hyödyt K2'!H8:H18)</f>
        <v>0</v>
      </c>
      <c r="F50" s="187">
        <f>F$49*SUM('3.4.2 Hyödyt K2'!I8:I18)</f>
        <v>0</v>
      </c>
      <c r="G50" s="187">
        <f>G$49*SUM('3.4.2 Hyödyt K2'!J8:J18)</f>
        <v>0</v>
      </c>
      <c r="H50" s="187">
        <f>H$49*SUM('3.4.2 Hyödyt K2'!K8:K18)</f>
        <v>0</v>
      </c>
      <c r="I50" s="187">
        <f>I$49*SUM('3.4.2 Hyödyt K2'!L8:L18)</f>
        <v>0</v>
      </c>
      <c r="J50" s="187">
        <f>J$49*SUM('3.4.2 Hyödyt K2'!M8:M18)</f>
        <v>0</v>
      </c>
      <c r="K50" s="187">
        <f>K$49*SUM('3.4.2 Hyödyt K2'!N8:N18)</f>
        <v>0</v>
      </c>
      <c r="L50" s="187">
        <f>L$49*SUM('3.4.2 Hyödyt K2'!O8:O18)</f>
        <v>0</v>
      </c>
      <c r="M50" s="188">
        <f>SUM(C50:L50)</f>
        <v>0</v>
      </c>
    </row>
    <row r="51" spans="1:13" ht="26" x14ac:dyDescent="0.25">
      <c r="A51" s="290"/>
      <c r="B51" s="172" t="s">
        <v>85</v>
      </c>
      <c r="C51" s="187">
        <f>C$49*SUM('3.4.2 Hyödyt K2'!F19:F20)</f>
        <v>0</v>
      </c>
      <c r="D51" s="187">
        <f>D$49*SUM('3.4.2 Hyödyt K2'!G19:G20)</f>
        <v>0</v>
      </c>
      <c r="E51" s="187">
        <f>E$49*SUM('3.4.2 Hyödyt K2'!H19:H20)</f>
        <v>0</v>
      </c>
      <c r="F51" s="187">
        <f>F$49*SUM('3.4.2 Hyödyt K2'!I19:I20)</f>
        <v>0</v>
      </c>
      <c r="G51" s="187">
        <f>G$49*SUM('3.4.2 Hyödyt K2'!J19:J20)</f>
        <v>0</v>
      </c>
      <c r="H51" s="187">
        <f>H$49*SUM('3.4.2 Hyödyt K2'!K19:K20)</f>
        <v>0</v>
      </c>
      <c r="I51" s="187">
        <f>I$49*SUM('3.4.2 Hyödyt K2'!L19:L20)</f>
        <v>0</v>
      </c>
      <c r="J51" s="187">
        <f>J$49*SUM('3.4.2 Hyödyt K2'!M19:M20)</f>
        <v>0</v>
      </c>
      <c r="K51" s="187">
        <f>K$49*SUM('3.4.2 Hyödyt K2'!N19:N20)</f>
        <v>0</v>
      </c>
      <c r="L51" s="187">
        <f>L$49*SUM('3.4.2 Hyödyt K2'!O19:O20)</f>
        <v>0</v>
      </c>
      <c r="M51" s="188">
        <f t="shared" ref="M51:M56" si="6">SUM(C51:L51)</f>
        <v>0</v>
      </c>
    </row>
    <row r="52" spans="1:13" ht="26" x14ac:dyDescent="0.25">
      <c r="A52" s="290"/>
      <c r="B52" s="172" t="s">
        <v>86</v>
      </c>
      <c r="C52" s="187">
        <f>C$49*SUM('3.4.2 Hyödyt K2'!F21)</f>
        <v>0</v>
      </c>
      <c r="D52" s="187">
        <f>D$49*SUM('3.4.2 Hyödyt K2'!G21)</f>
        <v>0</v>
      </c>
      <c r="E52" s="187">
        <f>E$49*SUM('3.4.2 Hyödyt K2'!H21)</f>
        <v>0</v>
      </c>
      <c r="F52" s="187">
        <f>F$49*SUM('3.4.2 Hyödyt K2'!I21)</f>
        <v>0</v>
      </c>
      <c r="G52" s="187">
        <f>G$49*SUM('3.4.2 Hyödyt K2'!J21)</f>
        <v>0</v>
      </c>
      <c r="H52" s="187">
        <f>H$49*SUM('3.4.2 Hyödyt K2'!K21)</f>
        <v>0</v>
      </c>
      <c r="I52" s="187">
        <f>I$49*SUM('3.4.2 Hyödyt K2'!L21)</f>
        <v>0</v>
      </c>
      <c r="J52" s="187">
        <f>J$49*SUM('3.4.2 Hyödyt K2'!M21)</f>
        <v>0</v>
      </c>
      <c r="K52" s="187">
        <f>K$49*SUM('3.4.2 Hyödyt K2'!N21)</f>
        <v>0</v>
      </c>
      <c r="L52" s="187">
        <f>L$49*SUM('3.4.2 Hyödyt K2'!O21)</f>
        <v>0</v>
      </c>
      <c r="M52" s="188">
        <f t="shared" si="6"/>
        <v>0</v>
      </c>
    </row>
    <row r="53" spans="1:13" ht="13" x14ac:dyDescent="0.25">
      <c r="A53" s="289" t="s">
        <v>83</v>
      </c>
      <c r="B53" s="173" t="s">
        <v>87</v>
      </c>
      <c r="C53" s="187">
        <f>C$49*SUM('3.4.2 Hyödyt K2'!F22:F25)</f>
        <v>0</v>
      </c>
      <c r="D53" s="187">
        <f>D$49*SUM('3.4.2 Hyödyt K2'!G22:G25)</f>
        <v>0</v>
      </c>
      <c r="E53" s="187">
        <f>E$49*SUM('3.4.2 Hyödyt K2'!H22:H25)</f>
        <v>0</v>
      </c>
      <c r="F53" s="187">
        <f>F$49*SUM('3.4.2 Hyödyt K2'!I22:I25)</f>
        <v>0</v>
      </c>
      <c r="G53" s="187">
        <f>G$49*SUM('3.4.2 Hyödyt K2'!J22:J25)</f>
        <v>0</v>
      </c>
      <c r="H53" s="187">
        <f>H$49*SUM('3.4.2 Hyödyt K2'!K22:K25)</f>
        <v>0</v>
      </c>
      <c r="I53" s="187">
        <f>I$49*SUM('3.4.2 Hyödyt K2'!L22:L25)</f>
        <v>0</v>
      </c>
      <c r="J53" s="187">
        <f>J$49*SUM('3.4.2 Hyödyt K2'!M22:M25)</f>
        <v>0</v>
      </c>
      <c r="K53" s="187">
        <f>K$49*SUM('3.4.2 Hyödyt K2'!N22:N25)</f>
        <v>0</v>
      </c>
      <c r="L53" s="187">
        <f>L$49*SUM('3.4.2 Hyödyt K2'!O22:O25)</f>
        <v>0</v>
      </c>
      <c r="M53" s="188">
        <f t="shared" si="6"/>
        <v>0</v>
      </c>
    </row>
    <row r="54" spans="1:13" ht="13" x14ac:dyDescent="0.25">
      <c r="A54" s="289"/>
      <c r="B54" s="173" t="s">
        <v>88</v>
      </c>
      <c r="C54" s="187">
        <f>C$49*SUM('3.4.2 Hyödyt K2'!F26:F28)</f>
        <v>0</v>
      </c>
      <c r="D54" s="187">
        <f>D$49*SUM('3.4.2 Hyödyt K2'!G26:G28)</f>
        <v>0</v>
      </c>
      <c r="E54" s="187">
        <f>E$49*SUM('3.4.2 Hyödyt K2'!H26:H28)</f>
        <v>0</v>
      </c>
      <c r="F54" s="187">
        <f>F$49*SUM('3.4.2 Hyödyt K2'!I26:I28)</f>
        <v>0</v>
      </c>
      <c r="G54" s="187">
        <f>G$49*SUM('3.4.2 Hyödyt K2'!J26:J28)</f>
        <v>0</v>
      </c>
      <c r="H54" s="187">
        <f>H$49*SUM('3.4.2 Hyödyt K2'!K26:K28)</f>
        <v>0</v>
      </c>
      <c r="I54" s="187">
        <f>I$49*SUM('3.4.2 Hyödyt K2'!L26:L28)</f>
        <v>0</v>
      </c>
      <c r="J54" s="187">
        <f>J$49*SUM('3.4.2 Hyödyt K2'!M26:M28)</f>
        <v>0</v>
      </c>
      <c r="K54" s="187">
        <f>K$49*SUM('3.4.2 Hyödyt K2'!N26:N28)</f>
        <v>0</v>
      </c>
      <c r="L54" s="187">
        <f>L$49*SUM('3.4.2 Hyödyt K2'!O26:O28)</f>
        <v>0</v>
      </c>
      <c r="M54" s="188">
        <f t="shared" si="6"/>
        <v>0</v>
      </c>
    </row>
    <row r="55" spans="1:13" ht="13" x14ac:dyDescent="0.25">
      <c r="A55" s="289"/>
      <c r="B55" s="173" t="s">
        <v>89</v>
      </c>
      <c r="C55" s="187">
        <f>C$49*SUM('3.4.2 Hyödyt K2'!F29:F30)</f>
        <v>0</v>
      </c>
      <c r="D55" s="187">
        <f>D$49*SUM('3.4.2 Hyödyt K2'!G29:G30)</f>
        <v>0</v>
      </c>
      <c r="E55" s="187">
        <f>E$49*SUM('3.4.2 Hyödyt K2'!H29:H30)</f>
        <v>0</v>
      </c>
      <c r="F55" s="187">
        <f>F$49*SUM('3.4.2 Hyödyt K2'!I29:I30)</f>
        <v>0</v>
      </c>
      <c r="G55" s="187">
        <f>G$49*SUM('3.4.2 Hyödyt K2'!J29:J30)</f>
        <v>0</v>
      </c>
      <c r="H55" s="187">
        <f>H$49*SUM('3.4.2 Hyödyt K2'!K29:K30)</f>
        <v>0</v>
      </c>
      <c r="I55" s="187">
        <f>I$49*SUM('3.4.2 Hyödyt K2'!L29:L30)</f>
        <v>0</v>
      </c>
      <c r="J55" s="187">
        <f>J$49*SUM('3.4.2 Hyödyt K2'!M29:M30)</f>
        <v>0</v>
      </c>
      <c r="K55" s="187">
        <f>K$49*SUM('3.4.2 Hyödyt K2'!N29:N30)</f>
        <v>0</v>
      </c>
      <c r="L55" s="187">
        <f>L$49*SUM('3.4.2 Hyödyt K2'!O29:O30)</f>
        <v>0</v>
      </c>
      <c r="M55" s="188">
        <f t="shared" si="6"/>
        <v>0</v>
      </c>
    </row>
    <row r="56" spans="1:13" ht="13" x14ac:dyDescent="0.25">
      <c r="A56" s="289"/>
      <c r="B56" s="204" t="s">
        <v>90</v>
      </c>
      <c r="C56" s="187">
        <f>C$49*SUM('3.4.2 Hyödyt K2'!F31:F33)</f>
        <v>0</v>
      </c>
      <c r="D56" s="187">
        <f>D$49*SUM('3.4.2 Hyödyt K2'!G31:G33)</f>
        <v>0</v>
      </c>
      <c r="E56" s="187">
        <f>E$49*SUM('3.4.2 Hyödyt K2'!H31:H33)</f>
        <v>0</v>
      </c>
      <c r="F56" s="187">
        <f>F$49*SUM('3.4.2 Hyödyt K2'!I31:I33)</f>
        <v>0</v>
      </c>
      <c r="G56" s="187">
        <f>G$49*SUM('3.4.2 Hyödyt K2'!J31:J33)</f>
        <v>0</v>
      </c>
      <c r="H56" s="187">
        <f>H$49*SUM('3.4.2 Hyödyt K2'!K31:K33)</f>
        <v>0</v>
      </c>
      <c r="I56" s="187">
        <f>I$49*SUM('3.4.2 Hyödyt K2'!L31:L33)</f>
        <v>0</v>
      </c>
      <c r="J56" s="187">
        <f>J$49*SUM('3.4.2 Hyödyt K2'!M31:M33)</f>
        <v>0</v>
      </c>
      <c r="K56" s="187">
        <f>K$49*SUM('3.4.2 Hyödyt K2'!N31:N33)</f>
        <v>0</v>
      </c>
      <c r="L56" s="187">
        <f>L$49*SUM('3.4.2 Hyödyt K2'!O31:O33)</f>
        <v>0</v>
      </c>
      <c r="M56" s="188">
        <f t="shared" si="6"/>
        <v>0</v>
      </c>
    </row>
    <row r="57" spans="1:13" ht="13" x14ac:dyDescent="0.3">
      <c r="A57" s="61"/>
      <c r="B57" s="26" t="s">
        <v>5</v>
      </c>
      <c r="C57" s="189">
        <f t="shared" ref="C57:M57" si="7">SUM(C50:C56)</f>
        <v>0</v>
      </c>
      <c r="D57" s="189">
        <f t="shared" si="7"/>
        <v>0</v>
      </c>
      <c r="E57" s="189">
        <f t="shared" si="7"/>
        <v>0</v>
      </c>
      <c r="F57" s="189">
        <f t="shared" si="7"/>
        <v>0</v>
      </c>
      <c r="G57" s="189">
        <f t="shared" si="7"/>
        <v>0</v>
      </c>
      <c r="H57" s="189">
        <f t="shared" si="7"/>
        <v>0</v>
      </c>
      <c r="I57" s="189">
        <f t="shared" si="7"/>
        <v>0</v>
      </c>
      <c r="J57" s="189">
        <f t="shared" si="7"/>
        <v>0</v>
      </c>
      <c r="K57" s="189">
        <f t="shared" si="7"/>
        <v>0</v>
      </c>
      <c r="L57" s="189">
        <f t="shared" si="7"/>
        <v>0</v>
      </c>
      <c r="M57" s="189">
        <f t="shared" si="7"/>
        <v>0</v>
      </c>
    </row>
    <row r="60" spans="1:13" ht="13" x14ac:dyDescent="0.3">
      <c r="A60" s="84" t="s">
        <v>174</v>
      </c>
      <c r="B60" s="85">
        <v>3</v>
      </c>
      <c r="C60" s="85"/>
      <c r="D60" s="85"/>
      <c r="E60" s="85"/>
      <c r="F60" s="85"/>
      <c r="G60" s="85"/>
      <c r="H60" s="85"/>
      <c r="I60" s="85"/>
      <c r="J60" s="85"/>
      <c r="K60" s="85"/>
      <c r="L60" s="85"/>
      <c r="M60" s="85"/>
    </row>
    <row r="61" spans="1:13" ht="13" x14ac:dyDescent="0.3">
      <c r="A61" s="61"/>
      <c r="B61" s="7"/>
      <c r="C61" s="61"/>
      <c r="D61" s="61"/>
      <c r="E61" s="61"/>
      <c r="F61" s="61"/>
      <c r="G61" s="61"/>
      <c r="H61" s="61"/>
      <c r="I61" s="61"/>
      <c r="J61" s="61"/>
      <c r="K61" s="61"/>
      <c r="L61" s="61"/>
      <c r="M61" s="61"/>
    </row>
    <row r="62" spans="1:13" ht="13" x14ac:dyDescent="0.3">
      <c r="A62" s="7" t="s">
        <v>47</v>
      </c>
      <c r="C62" s="61"/>
      <c r="D62" s="61"/>
      <c r="E62" s="61"/>
      <c r="F62" s="61"/>
      <c r="G62" s="61"/>
      <c r="H62" s="61"/>
      <c r="I62" s="61"/>
      <c r="J62" s="61"/>
      <c r="K62" s="61"/>
      <c r="L62" s="61"/>
      <c r="M62" s="61"/>
    </row>
    <row r="63" spans="1:13" ht="13" x14ac:dyDescent="0.3">
      <c r="A63" s="59"/>
      <c r="B63" s="176" t="s">
        <v>1</v>
      </c>
      <c r="C63" s="62">
        <v>1</v>
      </c>
      <c r="D63" s="62">
        <v>2</v>
      </c>
      <c r="E63" s="62">
        <v>3</v>
      </c>
      <c r="F63" s="62">
        <v>4</v>
      </c>
      <c r="G63" s="62">
        <v>5</v>
      </c>
      <c r="H63" s="62">
        <v>6</v>
      </c>
      <c r="I63" s="62">
        <v>7</v>
      </c>
      <c r="J63" s="62">
        <v>8</v>
      </c>
      <c r="K63" s="62">
        <v>9</v>
      </c>
      <c r="L63" s="62">
        <v>10</v>
      </c>
      <c r="M63" s="62" t="s">
        <v>5</v>
      </c>
    </row>
    <row r="64" spans="1:13" ht="13" x14ac:dyDescent="0.25">
      <c r="A64" s="82" t="s">
        <v>33</v>
      </c>
      <c r="B64" s="82"/>
      <c r="C64" s="229">
        <v>-0.05</v>
      </c>
      <c r="D64" s="229">
        <v>0</v>
      </c>
      <c r="E64" s="229">
        <v>0.25</v>
      </c>
      <c r="F64" s="229">
        <v>0.25</v>
      </c>
      <c r="G64" s="229">
        <v>0.5</v>
      </c>
      <c r="H64" s="229">
        <v>0.5</v>
      </c>
      <c r="I64" s="229">
        <v>0.75</v>
      </c>
      <c r="J64" s="229">
        <v>0.75</v>
      </c>
      <c r="K64" s="229">
        <v>1</v>
      </c>
      <c r="L64" s="229">
        <v>1</v>
      </c>
      <c r="M64" s="28"/>
    </row>
    <row r="65" spans="1:13" ht="13" x14ac:dyDescent="0.25">
      <c r="A65" s="290" t="s">
        <v>82</v>
      </c>
      <c r="B65" s="172" t="s">
        <v>84</v>
      </c>
      <c r="C65" s="187">
        <f>C$64*SUM('3.4.3 Hyödyt K3'!F8:F18)</f>
        <v>0</v>
      </c>
      <c r="D65" s="187">
        <f>D$64*SUM('3.4.3 Hyödyt K3'!G8:G18)</f>
        <v>0</v>
      </c>
      <c r="E65" s="187">
        <f>E$64*SUM('3.4.3 Hyödyt K3'!H8:H18)</f>
        <v>0</v>
      </c>
      <c r="F65" s="187">
        <f>F$64*SUM('3.4.3 Hyödyt K3'!I8:I18)</f>
        <v>0</v>
      </c>
      <c r="G65" s="187">
        <f>G$64*SUM('3.4.3 Hyödyt K3'!J8:J18)</f>
        <v>0</v>
      </c>
      <c r="H65" s="187">
        <f>H$64*SUM('3.4.3 Hyödyt K3'!K8:K18)</f>
        <v>0</v>
      </c>
      <c r="I65" s="187">
        <f>I$64*SUM('3.4.3 Hyödyt K3'!L8:L18)</f>
        <v>0</v>
      </c>
      <c r="J65" s="187">
        <f>J$64*SUM('3.4.3 Hyödyt K3'!M8:M18)</f>
        <v>0</v>
      </c>
      <c r="K65" s="187">
        <f>K$64*SUM('3.4.3 Hyödyt K3'!N8:N18)</f>
        <v>0</v>
      </c>
      <c r="L65" s="187">
        <f>L$64*SUM('3.4.3 Hyödyt K3'!O8:O18)</f>
        <v>0</v>
      </c>
      <c r="M65" s="188">
        <f>SUM(C65:L65)</f>
        <v>0</v>
      </c>
    </row>
    <row r="66" spans="1:13" ht="26" x14ac:dyDescent="0.25">
      <c r="A66" s="290"/>
      <c r="B66" s="172" t="s">
        <v>85</v>
      </c>
      <c r="C66" s="187">
        <f>C$64*SUM('3.4.3 Hyödyt K3'!F19:F20)</f>
        <v>0</v>
      </c>
      <c r="D66" s="187">
        <f>D$64*SUM('3.4.3 Hyödyt K3'!G19:G20)</f>
        <v>0</v>
      </c>
      <c r="E66" s="187">
        <f>E$64*SUM('3.4.3 Hyödyt K3'!H19:H20)</f>
        <v>0</v>
      </c>
      <c r="F66" s="187">
        <f>F$64*SUM('3.4.3 Hyödyt K3'!I19:I20)</f>
        <v>0</v>
      </c>
      <c r="G66" s="187">
        <f>G$64*SUM('3.4.3 Hyödyt K3'!J19:J20)</f>
        <v>0</v>
      </c>
      <c r="H66" s="187">
        <f>H$64*SUM('3.4.3 Hyödyt K3'!K19:K20)</f>
        <v>0</v>
      </c>
      <c r="I66" s="187">
        <f>I$64*SUM('3.4.3 Hyödyt K3'!L19:L20)</f>
        <v>0</v>
      </c>
      <c r="J66" s="187">
        <f>J$64*SUM('3.4.3 Hyödyt K3'!M19:M20)</f>
        <v>0</v>
      </c>
      <c r="K66" s="187">
        <f>K$64*SUM('3.4.3 Hyödyt K3'!N19:N20)</f>
        <v>0</v>
      </c>
      <c r="L66" s="187">
        <f>L$64*SUM('3.4.3 Hyödyt K3'!O19:O20)</f>
        <v>0</v>
      </c>
      <c r="M66" s="188">
        <f t="shared" ref="M66:M71" si="8">SUM(C66:L66)</f>
        <v>0</v>
      </c>
    </row>
    <row r="67" spans="1:13" ht="26" x14ac:dyDescent="0.25">
      <c r="A67" s="290"/>
      <c r="B67" s="172" t="s">
        <v>86</v>
      </c>
      <c r="C67" s="187">
        <f>C$64*SUM('3.4.3 Hyödyt K3'!F21)</f>
        <v>0</v>
      </c>
      <c r="D67" s="187">
        <f>D$64*SUM('3.4.3 Hyödyt K3'!G21)</f>
        <v>0</v>
      </c>
      <c r="E67" s="187">
        <f>E$64*SUM('3.4.3 Hyödyt K3'!H21)</f>
        <v>0</v>
      </c>
      <c r="F67" s="187">
        <f>F$64*SUM('3.4.3 Hyödyt K3'!I21)</f>
        <v>0</v>
      </c>
      <c r="G67" s="187">
        <f>G$64*SUM('3.4.3 Hyödyt K3'!J21)</f>
        <v>0</v>
      </c>
      <c r="H67" s="187">
        <f>H$64*SUM('3.4.3 Hyödyt K3'!K21)</f>
        <v>0</v>
      </c>
      <c r="I67" s="187">
        <f>I$64*SUM('3.4.3 Hyödyt K3'!L21)</f>
        <v>0</v>
      </c>
      <c r="J67" s="187">
        <f>J$64*SUM('3.4.3 Hyödyt K3'!M21)</f>
        <v>0</v>
      </c>
      <c r="K67" s="187">
        <f>K$64*SUM('3.4.3 Hyödyt K3'!N21)</f>
        <v>0</v>
      </c>
      <c r="L67" s="187">
        <f>L$64*SUM('3.4.3 Hyödyt K3'!O21)</f>
        <v>0</v>
      </c>
      <c r="M67" s="188">
        <f t="shared" si="8"/>
        <v>0</v>
      </c>
    </row>
    <row r="68" spans="1:13" ht="13" x14ac:dyDescent="0.25">
      <c r="A68" s="289" t="s">
        <v>83</v>
      </c>
      <c r="B68" s="173" t="s">
        <v>87</v>
      </c>
      <c r="C68" s="187">
        <f>C$64*SUM('3.4.3 Hyödyt K3'!F22:F25)</f>
        <v>0</v>
      </c>
      <c r="D68" s="187">
        <f>D$64*SUM('3.4.3 Hyödyt K3'!G22:G25)</f>
        <v>0</v>
      </c>
      <c r="E68" s="187">
        <f>E$64*SUM('3.4.3 Hyödyt K3'!H22:H25)</f>
        <v>0</v>
      </c>
      <c r="F68" s="187">
        <f>F$64*SUM('3.4.3 Hyödyt K3'!I22:I25)</f>
        <v>0</v>
      </c>
      <c r="G68" s="187">
        <f>G$64*SUM('3.4.3 Hyödyt K3'!J22:J25)</f>
        <v>0</v>
      </c>
      <c r="H68" s="187">
        <f>H$64*SUM('3.4.3 Hyödyt K3'!K22:K25)</f>
        <v>0</v>
      </c>
      <c r="I68" s="187">
        <f>I$64*SUM('3.4.3 Hyödyt K3'!L22:L25)</f>
        <v>0</v>
      </c>
      <c r="J68" s="187">
        <f>J$64*SUM('3.4.3 Hyödyt K3'!M22:M25)</f>
        <v>0</v>
      </c>
      <c r="K68" s="187">
        <f>K$64*SUM('3.4.3 Hyödyt K3'!N22:N25)</f>
        <v>0</v>
      </c>
      <c r="L68" s="187">
        <f>L$64*SUM('3.4.3 Hyödyt K3'!O22:O25)</f>
        <v>0</v>
      </c>
      <c r="M68" s="188">
        <f t="shared" si="8"/>
        <v>0</v>
      </c>
    </row>
    <row r="69" spans="1:13" ht="13" x14ac:dyDescent="0.25">
      <c r="A69" s="289"/>
      <c r="B69" s="173" t="s">
        <v>88</v>
      </c>
      <c r="C69" s="187">
        <f>C$64*SUM('3.4.3 Hyödyt K3'!F26:F28)</f>
        <v>0</v>
      </c>
      <c r="D69" s="187">
        <f>D$64*SUM('3.4.3 Hyödyt K3'!G26:G28)</f>
        <v>0</v>
      </c>
      <c r="E69" s="187">
        <f>E$64*SUM('3.4.3 Hyödyt K3'!H26:H28)</f>
        <v>0</v>
      </c>
      <c r="F69" s="187">
        <f>F$64*SUM('3.4.3 Hyödyt K3'!I26:I28)</f>
        <v>0</v>
      </c>
      <c r="G69" s="187">
        <f>G$64*SUM('3.4.3 Hyödyt K3'!J26:J28)</f>
        <v>0</v>
      </c>
      <c r="H69" s="187">
        <f>H$64*SUM('3.4.3 Hyödyt K3'!K26:K28)</f>
        <v>0</v>
      </c>
      <c r="I69" s="187">
        <f>I$64*SUM('3.4.3 Hyödyt K3'!L26:L28)</f>
        <v>0</v>
      </c>
      <c r="J69" s="187">
        <f>J$64*SUM('3.4.3 Hyödyt K3'!M26:M28)</f>
        <v>0</v>
      </c>
      <c r="K69" s="187">
        <f>K$64*SUM('3.4.3 Hyödyt K3'!N26:N28)</f>
        <v>0</v>
      </c>
      <c r="L69" s="187">
        <f>L$64*SUM('3.4.3 Hyödyt K3'!O26:O28)</f>
        <v>0</v>
      </c>
      <c r="M69" s="188">
        <f t="shared" si="8"/>
        <v>0</v>
      </c>
    </row>
    <row r="70" spans="1:13" ht="13" x14ac:dyDescent="0.25">
      <c r="A70" s="289"/>
      <c r="B70" s="173" t="s">
        <v>89</v>
      </c>
      <c r="C70" s="187">
        <f>C$64*SUM('3.4.3 Hyödyt K3'!F29:F30)</f>
        <v>0</v>
      </c>
      <c r="D70" s="187">
        <f>D$64*SUM('3.4.3 Hyödyt K3'!G29:G30)</f>
        <v>0</v>
      </c>
      <c r="E70" s="187">
        <f>E$64*SUM('3.4.3 Hyödyt K3'!H29:H30)</f>
        <v>0</v>
      </c>
      <c r="F70" s="187">
        <f>F$64*SUM('3.4.3 Hyödyt K3'!I29:I30)</f>
        <v>0</v>
      </c>
      <c r="G70" s="187">
        <f>G$64*SUM('3.4.3 Hyödyt K3'!J29:J30)</f>
        <v>0</v>
      </c>
      <c r="H70" s="187">
        <f>H$64*SUM('3.4.3 Hyödyt K3'!K29:K30)</f>
        <v>0</v>
      </c>
      <c r="I70" s="187">
        <f>I$64*SUM('3.4.3 Hyödyt K3'!L29:L30)</f>
        <v>0</v>
      </c>
      <c r="J70" s="187">
        <f>J$64*SUM('3.4.3 Hyödyt K3'!M29:M30)</f>
        <v>0</v>
      </c>
      <c r="K70" s="187">
        <f>K$64*SUM('3.4.3 Hyödyt K3'!N29:N30)</f>
        <v>0</v>
      </c>
      <c r="L70" s="187">
        <f>L$64*SUM('3.4.3 Hyödyt K3'!O29:O30)</f>
        <v>0</v>
      </c>
      <c r="M70" s="188">
        <f t="shared" si="8"/>
        <v>0</v>
      </c>
    </row>
    <row r="71" spans="1:13" ht="13" x14ac:dyDescent="0.25">
      <c r="A71" s="289"/>
      <c r="B71" s="204" t="s">
        <v>90</v>
      </c>
      <c r="C71" s="187">
        <f>C$64*SUM('3.4.3 Hyödyt K3'!F31:F33)</f>
        <v>0</v>
      </c>
      <c r="D71" s="187">
        <f>D$64*SUM('3.4.3 Hyödyt K3'!G31:G33)</f>
        <v>0</v>
      </c>
      <c r="E71" s="187">
        <f>E$64*SUM('3.4.3 Hyödyt K3'!H31:H33)</f>
        <v>0</v>
      </c>
      <c r="F71" s="187">
        <f>F$64*SUM('3.4.3 Hyödyt K3'!I31:I33)</f>
        <v>0</v>
      </c>
      <c r="G71" s="187">
        <f>G$64*SUM('3.4.3 Hyödyt K3'!J31:J33)</f>
        <v>0</v>
      </c>
      <c r="H71" s="187">
        <f>H$64*SUM('3.4.3 Hyödyt K3'!K31:K33)</f>
        <v>0</v>
      </c>
      <c r="I71" s="187">
        <f>I$64*SUM('3.4.3 Hyödyt K3'!L31:L33)</f>
        <v>0</v>
      </c>
      <c r="J71" s="187">
        <f>J$64*SUM('3.4.3 Hyödyt K3'!M31:M33)</f>
        <v>0</v>
      </c>
      <c r="K71" s="187">
        <f>K$64*SUM('3.4.3 Hyödyt K3'!N31:N33)</f>
        <v>0</v>
      </c>
      <c r="L71" s="187">
        <f>L$64*SUM('3.4.3 Hyödyt K3'!O31:O33)</f>
        <v>0</v>
      </c>
      <c r="M71" s="188">
        <f t="shared" si="8"/>
        <v>0</v>
      </c>
    </row>
    <row r="72" spans="1:13" ht="13" x14ac:dyDescent="0.3">
      <c r="A72" s="61"/>
      <c r="B72" s="26" t="s">
        <v>5</v>
      </c>
      <c r="C72" s="189">
        <f t="shared" ref="C72:M72" si="9">SUM(C65:C71)</f>
        <v>0</v>
      </c>
      <c r="D72" s="189">
        <f t="shared" si="9"/>
        <v>0</v>
      </c>
      <c r="E72" s="189">
        <f t="shared" si="9"/>
        <v>0</v>
      </c>
      <c r="F72" s="189">
        <f t="shared" si="9"/>
        <v>0</v>
      </c>
      <c r="G72" s="189">
        <f t="shared" si="9"/>
        <v>0</v>
      </c>
      <c r="H72" s="189">
        <f t="shared" si="9"/>
        <v>0</v>
      </c>
      <c r="I72" s="189">
        <f t="shared" si="9"/>
        <v>0</v>
      </c>
      <c r="J72" s="189">
        <f t="shared" si="9"/>
        <v>0</v>
      </c>
      <c r="K72" s="189">
        <f t="shared" si="9"/>
        <v>0</v>
      </c>
      <c r="L72" s="189">
        <f t="shared" si="9"/>
        <v>0</v>
      </c>
      <c r="M72" s="189">
        <f t="shared" si="9"/>
        <v>0</v>
      </c>
    </row>
    <row r="73" spans="1:13" ht="13" x14ac:dyDescent="0.3">
      <c r="A73" s="61"/>
      <c r="B73" s="7"/>
      <c r="C73" s="61"/>
      <c r="D73" s="61"/>
      <c r="E73" s="61"/>
      <c r="F73" s="61"/>
      <c r="G73" s="61"/>
      <c r="H73" s="61"/>
      <c r="I73" s="61"/>
      <c r="J73" s="61"/>
      <c r="K73" s="61"/>
      <c r="L73" s="61"/>
      <c r="M73" s="33"/>
    </row>
    <row r="74" spans="1:13" ht="13" x14ac:dyDescent="0.3">
      <c r="A74" s="7" t="s">
        <v>48</v>
      </c>
      <c r="C74" s="61"/>
      <c r="D74" s="61"/>
      <c r="E74" s="61"/>
      <c r="F74" s="61"/>
      <c r="G74" s="61"/>
      <c r="H74" s="61"/>
      <c r="I74" s="61"/>
      <c r="J74" s="61"/>
      <c r="K74" s="61"/>
      <c r="L74" s="61"/>
      <c r="M74" s="61"/>
    </row>
    <row r="75" spans="1:13" ht="13" x14ac:dyDescent="0.3">
      <c r="A75" s="59"/>
      <c r="B75" s="59"/>
      <c r="C75" s="62">
        <v>1</v>
      </c>
      <c r="D75" s="62">
        <v>2</v>
      </c>
      <c r="E75" s="62">
        <v>3</v>
      </c>
      <c r="F75" s="62">
        <v>4</v>
      </c>
      <c r="G75" s="62">
        <v>5</v>
      </c>
      <c r="H75" s="62">
        <v>6</v>
      </c>
      <c r="I75" s="62">
        <v>7</v>
      </c>
      <c r="J75" s="62">
        <v>8</v>
      </c>
      <c r="K75" s="62">
        <v>9</v>
      </c>
      <c r="L75" s="62">
        <v>10</v>
      </c>
      <c r="M75" s="62" t="s">
        <v>5</v>
      </c>
    </row>
    <row r="76" spans="1:13" ht="13" x14ac:dyDescent="0.25">
      <c r="A76" s="82" t="s">
        <v>33</v>
      </c>
      <c r="B76" s="82"/>
      <c r="C76" s="229">
        <v>-0.1</v>
      </c>
      <c r="D76" s="229">
        <v>-0.05</v>
      </c>
      <c r="E76" s="229">
        <v>0</v>
      </c>
      <c r="F76" s="229">
        <v>0.05</v>
      </c>
      <c r="G76" s="229">
        <v>0.25</v>
      </c>
      <c r="H76" s="229">
        <v>0.25</v>
      </c>
      <c r="I76" s="229">
        <v>0.5</v>
      </c>
      <c r="J76" s="229">
        <v>0.5</v>
      </c>
      <c r="K76" s="229">
        <v>0.75</v>
      </c>
      <c r="L76" s="229">
        <v>1</v>
      </c>
      <c r="M76" s="28"/>
    </row>
    <row r="77" spans="1:13" ht="13" x14ac:dyDescent="0.25">
      <c r="A77" s="290" t="s">
        <v>82</v>
      </c>
      <c r="B77" s="172" t="s">
        <v>84</v>
      </c>
      <c r="C77" s="187">
        <f>C$76*SUM('3.4.3 Hyödyt K3'!F8:F18)</f>
        <v>0</v>
      </c>
      <c r="D77" s="187">
        <f>D$76*SUM('3.4.3 Hyödyt K3'!G8:G18)</f>
        <v>0</v>
      </c>
      <c r="E77" s="187">
        <f>E$76*SUM('3.4.3 Hyödyt K3'!H8:H18)</f>
        <v>0</v>
      </c>
      <c r="F77" s="187">
        <f>F$76*SUM('3.4.3 Hyödyt K3'!I8:I18)</f>
        <v>0</v>
      </c>
      <c r="G77" s="187">
        <f>G$76*SUM('3.4.3 Hyödyt K3'!J8:J18)</f>
        <v>0</v>
      </c>
      <c r="H77" s="187">
        <f>H$76*SUM('3.4.3 Hyödyt K3'!K8:K18)</f>
        <v>0</v>
      </c>
      <c r="I77" s="187">
        <f>I$76*SUM('3.4.3 Hyödyt K3'!L8:L18)</f>
        <v>0</v>
      </c>
      <c r="J77" s="187">
        <f>J$76*SUM('3.4.3 Hyödyt K3'!M8:M18)</f>
        <v>0</v>
      </c>
      <c r="K77" s="187">
        <f>K$76*SUM('3.4.3 Hyödyt K3'!N8:N18)</f>
        <v>0</v>
      </c>
      <c r="L77" s="187">
        <f>L$76*SUM('3.4.3 Hyödyt K3'!O8:O18)</f>
        <v>0</v>
      </c>
      <c r="M77" s="188">
        <f>SUM(C77:L77)</f>
        <v>0</v>
      </c>
    </row>
    <row r="78" spans="1:13" ht="26" x14ac:dyDescent="0.25">
      <c r="A78" s="290"/>
      <c r="B78" s="172" t="s">
        <v>85</v>
      </c>
      <c r="C78" s="187">
        <f>C$76*SUM('3.4.3 Hyödyt K3'!F19:F20)</f>
        <v>0</v>
      </c>
      <c r="D78" s="187">
        <f>D$76*SUM('3.4.3 Hyödyt K3'!G19:G20)</f>
        <v>0</v>
      </c>
      <c r="E78" s="187">
        <f>E$76*SUM('3.4.3 Hyödyt K3'!H19:H20)</f>
        <v>0</v>
      </c>
      <c r="F78" s="187">
        <f>F$76*SUM('3.4.3 Hyödyt K3'!I19:I20)</f>
        <v>0</v>
      </c>
      <c r="G78" s="187">
        <f>G$76*SUM('3.4.3 Hyödyt K3'!J19:J20)</f>
        <v>0</v>
      </c>
      <c r="H78" s="187">
        <f>H$76*SUM('3.4.3 Hyödyt K3'!K19:K20)</f>
        <v>0</v>
      </c>
      <c r="I78" s="187">
        <f>I$76*SUM('3.4.3 Hyödyt K3'!L19:L20)</f>
        <v>0</v>
      </c>
      <c r="J78" s="187">
        <f>J$76*SUM('3.4.3 Hyödyt K3'!M19:M20)</f>
        <v>0</v>
      </c>
      <c r="K78" s="187">
        <f>K$76*SUM('3.4.3 Hyödyt K3'!N19:N20)</f>
        <v>0</v>
      </c>
      <c r="L78" s="187">
        <f>L$76*SUM('3.4.3 Hyödyt K3'!O19:O20)</f>
        <v>0</v>
      </c>
      <c r="M78" s="188">
        <f t="shared" ref="M78:M83" si="10">SUM(C78:L78)</f>
        <v>0</v>
      </c>
    </row>
    <row r="79" spans="1:13" ht="26" x14ac:dyDescent="0.25">
      <c r="A79" s="290"/>
      <c r="B79" s="172" t="s">
        <v>86</v>
      </c>
      <c r="C79" s="187">
        <f>C$76*SUM('3.4.3 Hyödyt K3'!F21)</f>
        <v>0</v>
      </c>
      <c r="D79" s="187">
        <f>D$76*SUM('3.4.3 Hyödyt K3'!G21)</f>
        <v>0</v>
      </c>
      <c r="E79" s="187">
        <f>E$76*SUM('3.4.3 Hyödyt K3'!H21)</f>
        <v>0</v>
      </c>
      <c r="F79" s="187">
        <f>F$76*SUM('3.4.3 Hyödyt K3'!I21)</f>
        <v>0</v>
      </c>
      <c r="G79" s="187">
        <f>G$76*SUM('3.4.3 Hyödyt K3'!J21)</f>
        <v>0</v>
      </c>
      <c r="H79" s="187">
        <f>H$76*SUM('3.4.3 Hyödyt K3'!K21)</f>
        <v>0</v>
      </c>
      <c r="I79" s="187">
        <f>I$76*SUM('3.4.3 Hyödyt K3'!L21)</f>
        <v>0</v>
      </c>
      <c r="J79" s="187">
        <f>J$76*SUM('3.4.3 Hyödyt K3'!M21)</f>
        <v>0</v>
      </c>
      <c r="K79" s="187">
        <f>K$76*SUM('3.4.3 Hyödyt K3'!N21)</f>
        <v>0</v>
      </c>
      <c r="L79" s="187">
        <f>L$76*SUM('3.4.3 Hyödyt K3'!O21)</f>
        <v>0</v>
      </c>
      <c r="M79" s="188">
        <f t="shared" si="10"/>
        <v>0</v>
      </c>
    </row>
    <row r="80" spans="1:13" ht="13" x14ac:dyDescent="0.25">
      <c r="A80" s="289" t="s">
        <v>83</v>
      </c>
      <c r="B80" s="173" t="s">
        <v>87</v>
      </c>
      <c r="C80" s="187">
        <f>C$76*SUM('3.4.3 Hyödyt K3'!F22:F25)</f>
        <v>0</v>
      </c>
      <c r="D80" s="187">
        <f>D$76*SUM('3.4.3 Hyödyt K3'!G22:G25)</f>
        <v>0</v>
      </c>
      <c r="E80" s="187">
        <f>E$76*SUM('3.4.3 Hyödyt K3'!H22:H25)</f>
        <v>0</v>
      </c>
      <c r="F80" s="187">
        <f>F$76*SUM('3.4.3 Hyödyt K3'!I22:I25)</f>
        <v>0</v>
      </c>
      <c r="G80" s="187">
        <f>G$76*SUM('3.4.3 Hyödyt K3'!J22:J25)</f>
        <v>0</v>
      </c>
      <c r="H80" s="187">
        <f>H$76*SUM('3.4.3 Hyödyt K3'!K22:K25)</f>
        <v>0</v>
      </c>
      <c r="I80" s="187">
        <f>I$76*SUM('3.4.3 Hyödyt K3'!L22:L25)</f>
        <v>0</v>
      </c>
      <c r="J80" s="187">
        <f>J$76*SUM('3.4.3 Hyödyt K3'!M22:M25)</f>
        <v>0</v>
      </c>
      <c r="K80" s="187">
        <f>K$76*SUM('3.4.3 Hyödyt K3'!N22:N25)</f>
        <v>0</v>
      </c>
      <c r="L80" s="187">
        <f>L$76*SUM('3.4.3 Hyödyt K3'!O22:O25)</f>
        <v>0</v>
      </c>
      <c r="M80" s="188">
        <f t="shared" si="10"/>
        <v>0</v>
      </c>
    </row>
    <row r="81" spans="1:13" ht="13" x14ac:dyDescent="0.25">
      <c r="A81" s="289"/>
      <c r="B81" s="173" t="s">
        <v>88</v>
      </c>
      <c r="C81" s="187">
        <f>C$76*SUM('3.4.3 Hyödyt K3'!F26:F28)</f>
        <v>0</v>
      </c>
      <c r="D81" s="187">
        <f>D$76*SUM('3.4.3 Hyödyt K3'!G26:G28)</f>
        <v>0</v>
      </c>
      <c r="E81" s="187">
        <f>E$76*SUM('3.4.3 Hyödyt K3'!H26:H28)</f>
        <v>0</v>
      </c>
      <c r="F81" s="187">
        <f>F$76*SUM('3.4.3 Hyödyt K3'!I26:I28)</f>
        <v>0</v>
      </c>
      <c r="G81" s="187">
        <f>G$76*SUM('3.4.3 Hyödyt K3'!J26:J28)</f>
        <v>0</v>
      </c>
      <c r="H81" s="187">
        <f>H$76*SUM('3.4.3 Hyödyt K3'!K26:K28)</f>
        <v>0</v>
      </c>
      <c r="I81" s="187">
        <f>I$76*SUM('3.4.3 Hyödyt K3'!L26:L28)</f>
        <v>0</v>
      </c>
      <c r="J81" s="187">
        <f>J$76*SUM('3.4.3 Hyödyt K3'!M26:M28)</f>
        <v>0</v>
      </c>
      <c r="K81" s="187">
        <f>K$76*SUM('3.4.3 Hyödyt K3'!N26:N28)</f>
        <v>0</v>
      </c>
      <c r="L81" s="187">
        <f>L$76*SUM('3.4.3 Hyödyt K3'!O26:O28)</f>
        <v>0</v>
      </c>
      <c r="M81" s="188">
        <f t="shared" si="10"/>
        <v>0</v>
      </c>
    </row>
    <row r="82" spans="1:13" ht="13" x14ac:dyDescent="0.25">
      <c r="A82" s="289"/>
      <c r="B82" s="173" t="s">
        <v>89</v>
      </c>
      <c r="C82" s="187">
        <f>C$76*SUM('3.4.3 Hyödyt K3'!F29:F30)</f>
        <v>0</v>
      </c>
      <c r="D82" s="187">
        <f>D$76*SUM('3.4.3 Hyödyt K3'!G29:G30)</f>
        <v>0</v>
      </c>
      <c r="E82" s="187">
        <f>E$76*SUM('3.4.3 Hyödyt K3'!H29:H30)</f>
        <v>0</v>
      </c>
      <c r="F82" s="187">
        <f>F$76*SUM('3.4.3 Hyödyt K3'!I29:I30)</f>
        <v>0</v>
      </c>
      <c r="G82" s="187">
        <f>G$76*SUM('3.4.3 Hyödyt K3'!J29:J30)</f>
        <v>0</v>
      </c>
      <c r="H82" s="187">
        <f>H$76*SUM('3.4.3 Hyödyt K3'!K29:K30)</f>
        <v>0</v>
      </c>
      <c r="I82" s="187">
        <f>I$76*SUM('3.4.3 Hyödyt K3'!L29:L30)</f>
        <v>0</v>
      </c>
      <c r="J82" s="187">
        <f>J$76*SUM('3.4.3 Hyödyt K3'!M29:M30)</f>
        <v>0</v>
      </c>
      <c r="K82" s="187">
        <f>K$76*SUM('3.4.3 Hyödyt K3'!N29:N30)</f>
        <v>0</v>
      </c>
      <c r="L82" s="187">
        <f>L$76*SUM('3.4.3 Hyödyt K3'!O29:O30)</f>
        <v>0</v>
      </c>
      <c r="M82" s="188">
        <f t="shared" si="10"/>
        <v>0</v>
      </c>
    </row>
    <row r="83" spans="1:13" ht="13" x14ac:dyDescent="0.25">
      <c r="A83" s="289"/>
      <c r="B83" s="204" t="s">
        <v>90</v>
      </c>
      <c r="C83" s="187">
        <f>C$76*SUM('3.4.3 Hyödyt K3'!F31:F33)</f>
        <v>0</v>
      </c>
      <c r="D83" s="187">
        <f>D$76*SUM('3.4.3 Hyödyt K3'!G31:G33)</f>
        <v>0</v>
      </c>
      <c r="E83" s="187">
        <f>E$76*SUM('3.4.3 Hyödyt K3'!H31:H33)</f>
        <v>0</v>
      </c>
      <c r="F83" s="187">
        <f>F$76*SUM('3.4.3 Hyödyt K3'!I31:I33)</f>
        <v>0</v>
      </c>
      <c r="G83" s="187">
        <f>G$76*SUM('3.4.3 Hyödyt K3'!J31:J33)</f>
        <v>0</v>
      </c>
      <c r="H83" s="187">
        <f>H$76*SUM('3.4.3 Hyödyt K3'!K31:K33)</f>
        <v>0</v>
      </c>
      <c r="I83" s="187">
        <f>I$76*SUM('3.4.3 Hyödyt K3'!L31:L33)</f>
        <v>0</v>
      </c>
      <c r="J83" s="187">
        <f>J$76*SUM('3.4.3 Hyödyt K3'!M31:M33)</f>
        <v>0</v>
      </c>
      <c r="K83" s="187">
        <f>K$76*SUM('3.4.3 Hyödyt K3'!N31:N33)</f>
        <v>0</v>
      </c>
      <c r="L83" s="187">
        <f>L$76*SUM('3.4.3 Hyödyt K3'!O31:O33)</f>
        <v>0</v>
      </c>
      <c r="M83" s="188">
        <f t="shared" si="10"/>
        <v>0</v>
      </c>
    </row>
    <row r="84" spans="1:13" ht="13" x14ac:dyDescent="0.3">
      <c r="A84" s="61"/>
      <c r="B84" s="26" t="s">
        <v>5</v>
      </c>
      <c r="C84" s="189">
        <f t="shared" ref="C84:M84" si="11">SUM(C77:C83)</f>
        <v>0</v>
      </c>
      <c r="D84" s="189">
        <f t="shared" si="11"/>
        <v>0</v>
      </c>
      <c r="E84" s="189">
        <f t="shared" si="11"/>
        <v>0</v>
      </c>
      <c r="F84" s="189">
        <f t="shared" si="11"/>
        <v>0</v>
      </c>
      <c r="G84" s="189">
        <f t="shared" si="11"/>
        <v>0</v>
      </c>
      <c r="H84" s="189">
        <f t="shared" si="11"/>
        <v>0</v>
      </c>
      <c r="I84" s="189">
        <f t="shared" si="11"/>
        <v>0</v>
      </c>
      <c r="J84" s="189">
        <f t="shared" si="11"/>
        <v>0</v>
      </c>
      <c r="K84" s="189">
        <f t="shared" si="11"/>
        <v>0</v>
      </c>
      <c r="L84" s="189">
        <f t="shared" si="11"/>
        <v>0</v>
      </c>
      <c r="M84" s="189">
        <f t="shared" si="11"/>
        <v>0</v>
      </c>
    </row>
    <row r="87" spans="1:13" ht="13" x14ac:dyDescent="0.3">
      <c r="A87" s="84" t="s">
        <v>174</v>
      </c>
      <c r="B87" s="85">
        <v>4</v>
      </c>
      <c r="C87" s="88"/>
      <c r="D87" s="88"/>
      <c r="E87" s="88"/>
      <c r="F87" s="88"/>
      <c r="G87" s="88"/>
      <c r="H87" s="88"/>
      <c r="I87" s="88"/>
      <c r="J87" s="88"/>
      <c r="K87" s="88"/>
      <c r="L87" s="88"/>
      <c r="M87" s="88"/>
    </row>
    <row r="88" spans="1:13" ht="13" x14ac:dyDescent="0.3">
      <c r="A88" s="61"/>
      <c r="B88" s="7"/>
      <c r="C88" s="61"/>
      <c r="D88" s="61"/>
      <c r="E88" s="61"/>
      <c r="F88" s="61"/>
      <c r="G88" s="61"/>
      <c r="H88" s="61"/>
      <c r="I88" s="61"/>
      <c r="J88" s="61"/>
      <c r="K88" s="61"/>
      <c r="L88" s="61"/>
      <c r="M88" s="61"/>
    </row>
    <row r="89" spans="1:13" ht="13" x14ac:dyDescent="0.3">
      <c r="A89" s="7" t="s">
        <v>47</v>
      </c>
      <c r="C89" s="61"/>
      <c r="D89" s="61"/>
      <c r="E89" s="61"/>
      <c r="F89" s="61"/>
      <c r="G89" s="61"/>
      <c r="H89" s="61"/>
      <c r="I89" s="61"/>
      <c r="J89" s="61"/>
      <c r="K89" s="61"/>
      <c r="L89" s="61"/>
      <c r="M89" s="61"/>
    </row>
    <row r="90" spans="1:13" ht="13" x14ac:dyDescent="0.3">
      <c r="A90" s="59"/>
      <c r="B90" s="176" t="s">
        <v>1</v>
      </c>
      <c r="C90" s="62">
        <v>1</v>
      </c>
      <c r="D90" s="62">
        <v>2</v>
      </c>
      <c r="E90" s="62">
        <v>3</v>
      </c>
      <c r="F90" s="62">
        <v>4</v>
      </c>
      <c r="G90" s="62">
        <v>5</v>
      </c>
      <c r="H90" s="62">
        <v>6</v>
      </c>
      <c r="I90" s="62">
        <v>7</v>
      </c>
      <c r="J90" s="62">
        <v>8</v>
      </c>
      <c r="K90" s="62">
        <v>9</v>
      </c>
      <c r="L90" s="62">
        <v>10</v>
      </c>
      <c r="M90" s="62" t="s">
        <v>5</v>
      </c>
    </row>
    <row r="91" spans="1:13" ht="13" x14ac:dyDescent="0.25">
      <c r="A91" s="82" t="s">
        <v>33</v>
      </c>
      <c r="B91" s="82"/>
      <c r="C91" s="229">
        <v>-0.05</v>
      </c>
      <c r="D91" s="229">
        <v>0</v>
      </c>
      <c r="E91" s="229">
        <v>0.25</v>
      </c>
      <c r="F91" s="229">
        <v>0.25</v>
      </c>
      <c r="G91" s="229">
        <v>0.5</v>
      </c>
      <c r="H91" s="229">
        <v>0.5</v>
      </c>
      <c r="I91" s="229">
        <v>0.75</v>
      </c>
      <c r="J91" s="229">
        <v>0.75</v>
      </c>
      <c r="K91" s="229">
        <v>1</v>
      </c>
      <c r="L91" s="229">
        <v>1</v>
      </c>
      <c r="M91" s="28"/>
    </row>
    <row r="92" spans="1:13" ht="13" x14ac:dyDescent="0.25">
      <c r="A92" s="290" t="s">
        <v>82</v>
      </c>
      <c r="B92" s="172" t="s">
        <v>84</v>
      </c>
      <c r="C92" s="187">
        <f>C$91*SUM('3.4.4 Hyödyt K4'!F8:F18)</f>
        <v>0</v>
      </c>
      <c r="D92" s="187">
        <f>D$91*SUM('3.4.4 Hyödyt K4'!G8:G18)</f>
        <v>0</v>
      </c>
      <c r="E92" s="187">
        <f>E$91*SUM('3.4.4 Hyödyt K4'!H8:H18)</f>
        <v>0</v>
      </c>
      <c r="F92" s="187">
        <f>F$91*SUM('3.4.4 Hyödyt K4'!I8:I18)</f>
        <v>0</v>
      </c>
      <c r="G92" s="187">
        <f>G$91*SUM('3.4.4 Hyödyt K4'!J8:J18)</f>
        <v>0</v>
      </c>
      <c r="H92" s="187">
        <f>H$91*SUM('3.4.4 Hyödyt K4'!K8:K18)</f>
        <v>0</v>
      </c>
      <c r="I92" s="187">
        <f>I$91*SUM('3.4.4 Hyödyt K4'!L8:L18)</f>
        <v>0</v>
      </c>
      <c r="J92" s="187">
        <f>J$91*SUM('3.4.4 Hyödyt K4'!M8:M18)</f>
        <v>0</v>
      </c>
      <c r="K92" s="187">
        <f>K$91*SUM('3.4.4 Hyödyt K4'!N8:N18)</f>
        <v>0</v>
      </c>
      <c r="L92" s="187">
        <f>L$91*SUM('3.4.4 Hyödyt K4'!O8:O18)</f>
        <v>0</v>
      </c>
      <c r="M92" s="188">
        <f>SUM(C92:L92)</f>
        <v>0</v>
      </c>
    </row>
    <row r="93" spans="1:13" ht="26" x14ac:dyDescent="0.25">
      <c r="A93" s="290"/>
      <c r="B93" s="172" t="s">
        <v>85</v>
      </c>
      <c r="C93" s="187">
        <f>C$91*SUM('3.4.4 Hyödyt K4'!F19:F20)</f>
        <v>0</v>
      </c>
      <c r="D93" s="187">
        <f>D$91*SUM('3.4.4 Hyödyt K4'!G19:G20)</f>
        <v>0</v>
      </c>
      <c r="E93" s="187">
        <f>E$91*SUM('3.4.4 Hyödyt K4'!H19:H20)</f>
        <v>0</v>
      </c>
      <c r="F93" s="187">
        <f>F$91*SUM('3.4.4 Hyödyt K4'!I19:I20)</f>
        <v>0</v>
      </c>
      <c r="G93" s="187">
        <f>G$91*SUM('3.4.4 Hyödyt K4'!J19:J20)</f>
        <v>0</v>
      </c>
      <c r="H93" s="187">
        <f>H$91*SUM('3.4.4 Hyödyt K4'!K19:K20)</f>
        <v>0</v>
      </c>
      <c r="I93" s="187">
        <f>I$91*SUM('3.4.4 Hyödyt K4'!L19:L20)</f>
        <v>0</v>
      </c>
      <c r="J93" s="187">
        <f>J$91*SUM('3.4.4 Hyödyt K4'!M19:M20)</f>
        <v>0</v>
      </c>
      <c r="K93" s="187">
        <f>K$91*SUM('3.4.4 Hyödyt K4'!N19:N20)</f>
        <v>0</v>
      </c>
      <c r="L93" s="187">
        <f>L$91*SUM('3.4.4 Hyödyt K4'!O19:O20)</f>
        <v>0</v>
      </c>
      <c r="M93" s="188">
        <f t="shared" ref="M93:M98" si="12">SUM(C93:L93)</f>
        <v>0</v>
      </c>
    </row>
    <row r="94" spans="1:13" ht="26" x14ac:dyDescent="0.25">
      <c r="A94" s="290"/>
      <c r="B94" s="172" t="s">
        <v>86</v>
      </c>
      <c r="C94" s="187">
        <f>C$91*SUM('3.4.4 Hyödyt K4'!F21)</f>
        <v>0</v>
      </c>
      <c r="D94" s="187">
        <f>D$91*SUM('3.4.4 Hyödyt K4'!G21)</f>
        <v>0</v>
      </c>
      <c r="E94" s="187">
        <f>E$91*SUM('3.4.4 Hyödyt K4'!H21)</f>
        <v>0</v>
      </c>
      <c r="F94" s="187">
        <f>F$91*SUM('3.4.4 Hyödyt K4'!I21)</f>
        <v>0</v>
      </c>
      <c r="G94" s="187">
        <f>G$91*SUM('3.4.4 Hyödyt K4'!J21)</f>
        <v>0</v>
      </c>
      <c r="H94" s="187">
        <f>H$91*SUM('3.4.4 Hyödyt K4'!K21)</f>
        <v>0</v>
      </c>
      <c r="I94" s="187">
        <f>I$91*SUM('3.4.4 Hyödyt K4'!L21)</f>
        <v>0</v>
      </c>
      <c r="J94" s="187">
        <f>J$91*SUM('3.4.4 Hyödyt K4'!M21)</f>
        <v>0</v>
      </c>
      <c r="K94" s="187">
        <f>K$91*SUM('3.4.4 Hyödyt K4'!N21)</f>
        <v>0</v>
      </c>
      <c r="L94" s="187">
        <f>L$91*SUM('3.4.4 Hyödyt K4'!O21)</f>
        <v>0</v>
      </c>
      <c r="M94" s="188">
        <f t="shared" si="12"/>
        <v>0</v>
      </c>
    </row>
    <row r="95" spans="1:13" ht="13" x14ac:dyDescent="0.25">
      <c r="A95" s="289" t="s">
        <v>83</v>
      </c>
      <c r="B95" s="173" t="s">
        <v>87</v>
      </c>
      <c r="C95" s="187">
        <f>C$91*SUM('3.4.4 Hyödyt K4'!F22:F25)</f>
        <v>0</v>
      </c>
      <c r="D95" s="187">
        <f>D$91*SUM('3.4.4 Hyödyt K4'!G22:G25)</f>
        <v>0</v>
      </c>
      <c r="E95" s="187">
        <f>E$91*SUM('3.4.4 Hyödyt K4'!H22:H25)</f>
        <v>0</v>
      </c>
      <c r="F95" s="187">
        <f>F$91*SUM('3.4.4 Hyödyt K4'!I22:I25)</f>
        <v>0</v>
      </c>
      <c r="G95" s="187">
        <f>G$91*SUM('3.4.4 Hyödyt K4'!J22:J25)</f>
        <v>0</v>
      </c>
      <c r="H95" s="187">
        <f>H$91*SUM('3.4.4 Hyödyt K4'!K22:K25)</f>
        <v>0</v>
      </c>
      <c r="I95" s="187">
        <f>I$91*SUM('3.4.4 Hyödyt K4'!L22:L25)</f>
        <v>0</v>
      </c>
      <c r="J95" s="187">
        <f>J$91*SUM('3.4.4 Hyödyt K4'!M22:M25)</f>
        <v>0</v>
      </c>
      <c r="K95" s="187">
        <f>K$91*SUM('3.4.4 Hyödyt K4'!N22:N25)</f>
        <v>0</v>
      </c>
      <c r="L95" s="187">
        <f>L$91*SUM('3.4.4 Hyödyt K4'!O22:O25)</f>
        <v>0</v>
      </c>
      <c r="M95" s="188">
        <f t="shared" si="12"/>
        <v>0</v>
      </c>
    </row>
    <row r="96" spans="1:13" ht="13" x14ac:dyDescent="0.25">
      <c r="A96" s="289"/>
      <c r="B96" s="173" t="s">
        <v>88</v>
      </c>
      <c r="C96" s="187">
        <f>C$91*SUM('3.4.4 Hyödyt K4'!F26:F28)</f>
        <v>0</v>
      </c>
      <c r="D96" s="187">
        <f>D$91*SUM('3.4.4 Hyödyt K4'!G26:G28)</f>
        <v>0</v>
      </c>
      <c r="E96" s="187">
        <f>E$91*SUM('3.4.4 Hyödyt K4'!H26:H28)</f>
        <v>0</v>
      </c>
      <c r="F96" s="187">
        <f>F$91*SUM('3.4.4 Hyödyt K4'!I26:I28)</f>
        <v>0</v>
      </c>
      <c r="G96" s="187">
        <f>G$91*SUM('3.4.4 Hyödyt K4'!J26:J28)</f>
        <v>0</v>
      </c>
      <c r="H96" s="187">
        <f>H$91*SUM('3.4.4 Hyödyt K4'!K26:K28)</f>
        <v>0</v>
      </c>
      <c r="I96" s="187">
        <f>I$91*SUM('3.4.4 Hyödyt K4'!L26:L28)</f>
        <v>0</v>
      </c>
      <c r="J96" s="187">
        <f>J$91*SUM('3.4.4 Hyödyt K4'!M26:M28)</f>
        <v>0</v>
      </c>
      <c r="K96" s="187">
        <f>K$91*SUM('3.4.4 Hyödyt K4'!N26:N28)</f>
        <v>0</v>
      </c>
      <c r="L96" s="187">
        <f>L$91*SUM('3.4.4 Hyödyt K4'!O26:O28)</f>
        <v>0</v>
      </c>
      <c r="M96" s="188">
        <f t="shared" si="12"/>
        <v>0</v>
      </c>
    </row>
    <row r="97" spans="1:13" ht="13" x14ac:dyDescent="0.25">
      <c r="A97" s="289"/>
      <c r="B97" s="173" t="s">
        <v>89</v>
      </c>
      <c r="C97" s="187">
        <f>C$91*SUM('3.4.4 Hyödyt K4'!F29:F30)</f>
        <v>0</v>
      </c>
      <c r="D97" s="187">
        <f>D$91*SUM('3.4.4 Hyödyt K4'!G29:G30)</f>
        <v>0</v>
      </c>
      <c r="E97" s="187">
        <f>E$91*SUM('3.4.4 Hyödyt K4'!H29:H30)</f>
        <v>0</v>
      </c>
      <c r="F97" s="187">
        <f>F$91*SUM('3.4.4 Hyödyt K4'!I29:I30)</f>
        <v>0</v>
      </c>
      <c r="G97" s="187">
        <f>G$91*SUM('3.4.4 Hyödyt K4'!J29:J30)</f>
        <v>0</v>
      </c>
      <c r="H97" s="187">
        <f>H$91*SUM('3.4.4 Hyödyt K4'!K29:K30)</f>
        <v>0</v>
      </c>
      <c r="I97" s="187">
        <f>I$91*SUM('3.4.4 Hyödyt K4'!L29:L30)</f>
        <v>0</v>
      </c>
      <c r="J97" s="187">
        <f>J$91*SUM('3.4.4 Hyödyt K4'!M29:M30)</f>
        <v>0</v>
      </c>
      <c r="K97" s="187">
        <f>K$91*SUM('3.4.4 Hyödyt K4'!N29:N30)</f>
        <v>0</v>
      </c>
      <c r="L97" s="187">
        <f>L$91*SUM('3.4.4 Hyödyt K4'!O29:O30)</f>
        <v>0</v>
      </c>
      <c r="M97" s="188">
        <f t="shared" si="12"/>
        <v>0</v>
      </c>
    </row>
    <row r="98" spans="1:13" ht="13" x14ac:dyDescent="0.25">
      <c r="A98" s="289"/>
      <c r="B98" s="204" t="s">
        <v>90</v>
      </c>
      <c r="C98" s="187">
        <f>C$91*SUM('3.4.4 Hyödyt K4'!F31:F33)</f>
        <v>0</v>
      </c>
      <c r="D98" s="187">
        <f>D$91*SUM('3.4.4 Hyödyt K4'!G31:G33)</f>
        <v>0</v>
      </c>
      <c r="E98" s="187">
        <f>E$91*SUM('3.4.4 Hyödyt K4'!H31:H33)</f>
        <v>0</v>
      </c>
      <c r="F98" s="187">
        <f>F$91*SUM('3.4.4 Hyödyt K4'!I31:I33)</f>
        <v>0</v>
      </c>
      <c r="G98" s="187">
        <f>G$91*SUM('3.4.4 Hyödyt K4'!J31:J33)</f>
        <v>0</v>
      </c>
      <c r="H98" s="187">
        <f>H$91*SUM('3.4.4 Hyödyt K4'!K31:K33)</f>
        <v>0</v>
      </c>
      <c r="I98" s="187">
        <f>I$91*SUM('3.4.4 Hyödyt K4'!L31:L33)</f>
        <v>0</v>
      </c>
      <c r="J98" s="187">
        <f>J$91*SUM('3.4.4 Hyödyt K4'!M31:M33)</f>
        <v>0</v>
      </c>
      <c r="K98" s="187">
        <f>K$91*SUM('3.4.4 Hyödyt K4'!N31:N33)</f>
        <v>0</v>
      </c>
      <c r="L98" s="187">
        <f>L$91*SUM('3.4.4 Hyödyt K4'!O31:O33)</f>
        <v>0</v>
      </c>
      <c r="M98" s="188">
        <f t="shared" si="12"/>
        <v>0</v>
      </c>
    </row>
    <row r="99" spans="1:13" ht="13" x14ac:dyDescent="0.3">
      <c r="A99" s="61"/>
      <c r="B99" s="26" t="s">
        <v>5</v>
      </c>
      <c r="C99" s="189">
        <f t="shared" ref="C99:M99" si="13">SUM(C92:C98)</f>
        <v>0</v>
      </c>
      <c r="D99" s="189">
        <f t="shared" si="13"/>
        <v>0</v>
      </c>
      <c r="E99" s="189">
        <f t="shared" si="13"/>
        <v>0</v>
      </c>
      <c r="F99" s="189">
        <f t="shared" si="13"/>
        <v>0</v>
      </c>
      <c r="G99" s="189">
        <f t="shared" si="13"/>
        <v>0</v>
      </c>
      <c r="H99" s="189">
        <f t="shared" si="13"/>
        <v>0</v>
      </c>
      <c r="I99" s="189">
        <f t="shared" si="13"/>
        <v>0</v>
      </c>
      <c r="J99" s="189">
        <f t="shared" si="13"/>
        <v>0</v>
      </c>
      <c r="K99" s="189">
        <f t="shared" si="13"/>
        <v>0</v>
      </c>
      <c r="L99" s="189">
        <f t="shared" si="13"/>
        <v>0</v>
      </c>
      <c r="M99" s="189">
        <f t="shared" si="13"/>
        <v>0</v>
      </c>
    </row>
    <row r="100" spans="1:13" ht="13" x14ac:dyDescent="0.3">
      <c r="A100" s="61"/>
      <c r="B100" s="7"/>
      <c r="C100" s="61"/>
      <c r="D100" s="61"/>
      <c r="E100" s="61"/>
      <c r="F100" s="61"/>
      <c r="G100" s="61"/>
      <c r="H100" s="61"/>
      <c r="I100" s="61"/>
      <c r="J100" s="61"/>
      <c r="K100" s="61"/>
      <c r="L100" s="61"/>
      <c r="M100" s="33"/>
    </row>
    <row r="101" spans="1:13" ht="13" x14ac:dyDescent="0.3">
      <c r="A101" s="7" t="s">
        <v>48</v>
      </c>
      <c r="C101" s="61"/>
      <c r="D101" s="61"/>
      <c r="E101" s="61"/>
      <c r="F101" s="61"/>
      <c r="G101" s="61"/>
      <c r="H101" s="61"/>
      <c r="I101" s="61"/>
      <c r="J101" s="61"/>
      <c r="K101" s="61"/>
      <c r="L101" s="61"/>
      <c r="M101" s="61"/>
    </row>
    <row r="102" spans="1:13" ht="13" x14ac:dyDescent="0.3">
      <c r="A102" s="59"/>
      <c r="B102" s="59"/>
      <c r="C102" s="62">
        <v>1</v>
      </c>
      <c r="D102" s="62">
        <v>2</v>
      </c>
      <c r="E102" s="62">
        <v>3</v>
      </c>
      <c r="F102" s="62">
        <v>4</v>
      </c>
      <c r="G102" s="62">
        <v>5</v>
      </c>
      <c r="H102" s="62">
        <v>6</v>
      </c>
      <c r="I102" s="62">
        <v>7</v>
      </c>
      <c r="J102" s="62">
        <v>8</v>
      </c>
      <c r="K102" s="62">
        <v>9</v>
      </c>
      <c r="L102" s="62">
        <v>10</v>
      </c>
      <c r="M102" s="62" t="s">
        <v>5</v>
      </c>
    </row>
    <row r="103" spans="1:13" ht="13" x14ac:dyDescent="0.25">
      <c r="A103" s="82" t="s">
        <v>33</v>
      </c>
      <c r="B103" s="82"/>
      <c r="C103" s="229">
        <v>-0.1</v>
      </c>
      <c r="D103" s="229">
        <v>-0.05</v>
      </c>
      <c r="E103" s="229">
        <v>0</v>
      </c>
      <c r="F103" s="229">
        <v>0.05</v>
      </c>
      <c r="G103" s="229">
        <v>0.25</v>
      </c>
      <c r="H103" s="229">
        <v>0.25</v>
      </c>
      <c r="I103" s="229">
        <v>0.5</v>
      </c>
      <c r="J103" s="229">
        <v>0.5</v>
      </c>
      <c r="K103" s="229">
        <v>0.75</v>
      </c>
      <c r="L103" s="229">
        <v>1</v>
      </c>
      <c r="M103" s="28"/>
    </row>
    <row r="104" spans="1:13" ht="13" x14ac:dyDescent="0.25">
      <c r="A104" s="290" t="s">
        <v>82</v>
      </c>
      <c r="B104" s="172" t="s">
        <v>84</v>
      </c>
      <c r="C104" s="187">
        <f>C$103*SUM('3.4.4 Hyödyt K4'!F8:F18)</f>
        <v>0</v>
      </c>
      <c r="D104" s="187">
        <f>D$103*SUM('3.4.4 Hyödyt K4'!G8:G18)</f>
        <v>0</v>
      </c>
      <c r="E104" s="187">
        <f>E$103*SUM('3.4.4 Hyödyt K4'!H8:H18)</f>
        <v>0</v>
      </c>
      <c r="F104" s="187">
        <f>F$103*SUM('3.4.4 Hyödyt K4'!I8:I18)</f>
        <v>0</v>
      </c>
      <c r="G104" s="187">
        <f>G$103*SUM('3.4.4 Hyödyt K4'!J8:J18)</f>
        <v>0</v>
      </c>
      <c r="H104" s="187">
        <f>H$103*SUM('3.4.4 Hyödyt K4'!K8:K18)</f>
        <v>0</v>
      </c>
      <c r="I104" s="187">
        <f>I$103*SUM('3.4.4 Hyödyt K4'!L8:L18)</f>
        <v>0</v>
      </c>
      <c r="J104" s="187">
        <f>J$103*SUM('3.4.4 Hyödyt K4'!M8:M18)</f>
        <v>0</v>
      </c>
      <c r="K104" s="187">
        <f>K$103*SUM('3.4.4 Hyödyt K4'!N8:N18)</f>
        <v>0</v>
      </c>
      <c r="L104" s="187">
        <f>L$103*SUM('3.4.4 Hyödyt K4'!O8:O18)</f>
        <v>0</v>
      </c>
      <c r="M104" s="188">
        <f>SUM(C104:L104)</f>
        <v>0</v>
      </c>
    </row>
    <row r="105" spans="1:13" ht="26" x14ac:dyDescent="0.25">
      <c r="A105" s="290"/>
      <c r="B105" s="172" t="s">
        <v>85</v>
      </c>
      <c r="C105" s="187">
        <f>C$103*SUM('3.4.4 Hyödyt K4'!F19:F20)</f>
        <v>0</v>
      </c>
      <c r="D105" s="187">
        <f>D$103*SUM('3.4.4 Hyödyt K4'!G19:G20)</f>
        <v>0</v>
      </c>
      <c r="E105" s="187">
        <f>E$103*SUM('3.4.4 Hyödyt K4'!H19:H20)</f>
        <v>0</v>
      </c>
      <c r="F105" s="187">
        <f>F$103*SUM('3.4.4 Hyödyt K4'!I19:I20)</f>
        <v>0</v>
      </c>
      <c r="G105" s="187">
        <f>G$103*SUM('3.4.4 Hyödyt K4'!J19:J20)</f>
        <v>0</v>
      </c>
      <c r="H105" s="187">
        <f>H$103*SUM('3.4.4 Hyödyt K4'!K19:K20)</f>
        <v>0</v>
      </c>
      <c r="I105" s="187">
        <f>I$103*SUM('3.4.4 Hyödyt K4'!L19:L20)</f>
        <v>0</v>
      </c>
      <c r="J105" s="187">
        <f>J$103*SUM('3.4.4 Hyödyt K4'!M19:M20)</f>
        <v>0</v>
      </c>
      <c r="K105" s="187">
        <f>K$103*SUM('3.4.4 Hyödyt K4'!N19:N20)</f>
        <v>0</v>
      </c>
      <c r="L105" s="187">
        <f>L$103*SUM('3.4.4 Hyödyt K4'!O19:O20)</f>
        <v>0</v>
      </c>
      <c r="M105" s="188">
        <f t="shared" ref="M105:M110" si="14">SUM(C105:L105)</f>
        <v>0</v>
      </c>
    </row>
    <row r="106" spans="1:13" ht="26" x14ac:dyDescent="0.25">
      <c r="A106" s="290"/>
      <c r="B106" s="172" t="s">
        <v>86</v>
      </c>
      <c r="C106" s="187">
        <f>C$103*SUM('3.4.4 Hyödyt K4'!F21)</f>
        <v>0</v>
      </c>
      <c r="D106" s="187">
        <f>D$103*SUM('3.4.4 Hyödyt K4'!G21)</f>
        <v>0</v>
      </c>
      <c r="E106" s="187">
        <f>E$103*SUM('3.4.4 Hyödyt K4'!H21)</f>
        <v>0</v>
      </c>
      <c r="F106" s="187">
        <f>F$103*SUM('3.4.4 Hyödyt K4'!I21)</f>
        <v>0</v>
      </c>
      <c r="G106" s="187">
        <f>G$103*SUM('3.4.4 Hyödyt K4'!J21)</f>
        <v>0</v>
      </c>
      <c r="H106" s="187">
        <f>H$103*SUM('3.4.4 Hyödyt K4'!K21)</f>
        <v>0</v>
      </c>
      <c r="I106" s="187">
        <f>I$103*SUM('3.4.4 Hyödyt K4'!L21)</f>
        <v>0</v>
      </c>
      <c r="J106" s="187">
        <f>J$103*SUM('3.4.4 Hyödyt K4'!M21)</f>
        <v>0</v>
      </c>
      <c r="K106" s="187">
        <f>K$103*SUM('3.4.4 Hyödyt K4'!N21)</f>
        <v>0</v>
      </c>
      <c r="L106" s="187">
        <f>L$103*SUM('3.4.4 Hyödyt K4'!O21)</f>
        <v>0</v>
      </c>
      <c r="M106" s="188">
        <f t="shared" si="14"/>
        <v>0</v>
      </c>
    </row>
    <row r="107" spans="1:13" ht="13" x14ac:dyDescent="0.25">
      <c r="A107" s="289" t="s">
        <v>83</v>
      </c>
      <c r="B107" s="173" t="s">
        <v>87</v>
      </c>
      <c r="C107" s="187">
        <f>C$103*SUM('3.4.4 Hyödyt K4'!F22:F25)</f>
        <v>0</v>
      </c>
      <c r="D107" s="187">
        <f>D$103*SUM('3.4.4 Hyödyt K4'!G22:G25)</f>
        <v>0</v>
      </c>
      <c r="E107" s="187">
        <f>E$103*SUM('3.4.4 Hyödyt K4'!H22:H25)</f>
        <v>0</v>
      </c>
      <c r="F107" s="187">
        <f>F$103*SUM('3.4.4 Hyödyt K4'!I22:I25)</f>
        <v>0</v>
      </c>
      <c r="G107" s="187">
        <f>G$103*SUM('3.4.4 Hyödyt K4'!J22:J25)</f>
        <v>0</v>
      </c>
      <c r="H107" s="187">
        <f>H$103*SUM('3.4.4 Hyödyt K4'!K22:K25)</f>
        <v>0</v>
      </c>
      <c r="I107" s="187">
        <f>I$103*SUM('3.4.4 Hyödyt K4'!L22:L25)</f>
        <v>0</v>
      </c>
      <c r="J107" s="187">
        <f>J$103*SUM('3.4.4 Hyödyt K4'!M22:M25)</f>
        <v>0</v>
      </c>
      <c r="K107" s="187">
        <f>K$103*SUM('3.4.4 Hyödyt K4'!N22:N25)</f>
        <v>0</v>
      </c>
      <c r="L107" s="187">
        <f>L$103*SUM('3.4.4 Hyödyt K4'!O22:O25)</f>
        <v>0</v>
      </c>
      <c r="M107" s="188">
        <f t="shared" si="14"/>
        <v>0</v>
      </c>
    </row>
    <row r="108" spans="1:13" ht="13" x14ac:dyDescent="0.25">
      <c r="A108" s="289"/>
      <c r="B108" s="173" t="s">
        <v>88</v>
      </c>
      <c r="C108" s="187">
        <f>C$103*SUM('3.4.4 Hyödyt K4'!F26:F28)</f>
        <v>0</v>
      </c>
      <c r="D108" s="187">
        <f>D$103*SUM('3.4.4 Hyödyt K4'!G26:G28)</f>
        <v>0</v>
      </c>
      <c r="E108" s="187">
        <f>E$103*SUM('3.4.4 Hyödyt K4'!H26:H28)</f>
        <v>0</v>
      </c>
      <c r="F108" s="187">
        <f>F$103*SUM('3.4.4 Hyödyt K4'!I26:I28)</f>
        <v>0</v>
      </c>
      <c r="G108" s="187">
        <f>G$103*SUM('3.4.4 Hyödyt K4'!J26:J28)</f>
        <v>0</v>
      </c>
      <c r="H108" s="187">
        <f>H$103*SUM('3.4.4 Hyödyt K4'!K26:K28)</f>
        <v>0</v>
      </c>
      <c r="I108" s="187">
        <f>I$103*SUM('3.4.4 Hyödyt K4'!L26:L28)</f>
        <v>0</v>
      </c>
      <c r="J108" s="187">
        <f>J$103*SUM('3.4.4 Hyödyt K4'!M26:M28)</f>
        <v>0</v>
      </c>
      <c r="K108" s="187">
        <f>K$103*SUM('3.4.4 Hyödyt K4'!N26:N28)</f>
        <v>0</v>
      </c>
      <c r="L108" s="187">
        <f>L$103*SUM('3.4.4 Hyödyt K4'!O26:O28)</f>
        <v>0</v>
      </c>
      <c r="M108" s="188">
        <f t="shared" si="14"/>
        <v>0</v>
      </c>
    </row>
    <row r="109" spans="1:13" ht="13" x14ac:dyDescent="0.25">
      <c r="A109" s="289"/>
      <c r="B109" s="173" t="s">
        <v>89</v>
      </c>
      <c r="C109" s="187">
        <f>C$103*SUM('3.4.4 Hyödyt K4'!F29:F30)</f>
        <v>0</v>
      </c>
      <c r="D109" s="187">
        <f>D$103*SUM('3.4.4 Hyödyt K4'!G29:G30)</f>
        <v>0</v>
      </c>
      <c r="E109" s="187">
        <f>E$103*SUM('3.4.4 Hyödyt K4'!H29:H30)</f>
        <v>0</v>
      </c>
      <c r="F109" s="187">
        <f>F$103*SUM('3.4.4 Hyödyt K4'!I29:I30)</f>
        <v>0</v>
      </c>
      <c r="G109" s="187">
        <f>G$103*SUM('3.4.4 Hyödyt K4'!J29:J30)</f>
        <v>0</v>
      </c>
      <c r="H109" s="187">
        <f>H$103*SUM('3.4.4 Hyödyt K4'!K29:K30)</f>
        <v>0</v>
      </c>
      <c r="I109" s="187">
        <f>I$103*SUM('3.4.4 Hyödyt K4'!L29:L30)</f>
        <v>0</v>
      </c>
      <c r="J109" s="187">
        <f>J$103*SUM('3.4.4 Hyödyt K4'!M29:M30)</f>
        <v>0</v>
      </c>
      <c r="K109" s="187">
        <f>K$103*SUM('3.4.4 Hyödyt K4'!N29:N30)</f>
        <v>0</v>
      </c>
      <c r="L109" s="187">
        <f>L$103*SUM('3.4.4 Hyödyt K4'!O29:O30)</f>
        <v>0</v>
      </c>
      <c r="M109" s="188">
        <f t="shared" si="14"/>
        <v>0</v>
      </c>
    </row>
    <row r="110" spans="1:13" ht="13" x14ac:dyDescent="0.25">
      <c r="A110" s="289"/>
      <c r="B110" s="204" t="s">
        <v>90</v>
      </c>
      <c r="C110" s="187">
        <f>C$103*SUM('3.4.4 Hyödyt K4'!F31:F33)</f>
        <v>0</v>
      </c>
      <c r="D110" s="187">
        <f>D$103*SUM('3.4.4 Hyödyt K4'!G31:G33)</f>
        <v>0</v>
      </c>
      <c r="E110" s="187">
        <f>E$103*SUM('3.4.4 Hyödyt K4'!H31:H33)</f>
        <v>0</v>
      </c>
      <c r="F110" s="187">
        <f>F$103*SUM('3.4.4 Hyödyt K4'!I31:I33)</f>
        <v>0</v>
      </c>
      <c r="G110" s="187">
        <f>G$103*SUM('3.4.4 Hyödyt K4'!J31:J33)</f>
        <v>0</v>
      </c>
      <c r="H110" s="187">
        <f>H$103*SUM('3.4.4 Hyödyt K4'!K31:K33)</f>
        <v>0</v>
      </c>
      <c r="I110" s="187">
        <f>I$103*SUM('3.4.4 Hyödyt K4'!L31:L33)</f>
        <v>0</v>
      </c>
      <c r="J110" s="187">
        <f>J$103*SUM('3.4.4 Hyödyt K4'!M31:M33)</f>
        <v>0</v>
      </c>
      <c r="K110" s="187">
        <f>K$103*SUM('3.4.4 Hyödyt K4'!N31:N33)</f>
        <v>0</v>
      </c>
      <c r="L110" s="187">
        <f>L$103*SUM('3.4.4 Hyödyt K4'!O31:O33)</f>
        <v>0</v>
      </c>
      <c r="M110" s="188">
        <f t="shared" si="14"/>
        <v>0</v>
      </c>
    </row>
    <row r="111" spans="1:13" ht="13" x14ac:dyDescent="0.3">
      <c r="A111" s="61"/>
      <c r="B111" s="26" t="s">
        <v>5</v>
      </c>
      <c r="C111" s="189">
        <f t="shared" ref="C111:M111" si="15">SUM(C104:C110)</f>
        <v>0</v>
      </c>
      <c r="D111" s="189">
        <f t="shared" si="15"/>
        <v>0</v>
      </c>
      <c r="E111" s="189">
        <f t="shared" si="15"/>
        <v>0</v>
      </c>
      <c r="F111" s="189">
        <f t="shared" si="15"/>
        <v>0</v>
      </c>
      <c r="G111" s="189">
        <f t="shared" si="15"/>
        <v>0</v>
      </c>
      <c r="H111" s="189">
        <f t="shared" si="15"/>
        <v>0</v>
      </c>
      <c r="I111" s="189">
        <f t="shared" si="15"/>
        <v>0</v>
      </c>
      <c r="J111" s="189">
        <f t="shared" si="15"/>
        <v>0</v>
      </c>
      <c r="K111" s="189">
        <f t="shared" si="15"/>
        <v>0</v>
      </c>
      <c r="L111" s="189">
        <f t="shared" si="15"/>
        <v>0</v>
      </c>
      <c r="M111" s="189">
        <f t="shared" si="15"/>
        <v>0</v>
      </c>
    </row>
    <row r="114" spans="1:13" ht="13" x14ac:dyDescent="0.3">
      <c r="A114" s="84" t="s">
        <v>174</v>
      </c>
      <c r="B114" s="85">
        <v>5</v>
      </c>
      <c r="C114" s="88"/>
      <c r="D114" s="88"/>
      <c r="E114" s="88"/>
      <c r="F114" s="88"/>
      <c r="G114" s="88"/>
      <c r="H114" s="88"/>
      <c r="I114" s="88"/>
      <c r="J114" s="88"/>
      <c r="K114" s="88"/>
      <c r="L114" s="88"/>
      <c r="M114" s="88"/>
    </row>
    <row r="115" spans="1:13" ht="13" x14ac:dyDescent="0.3">
      <c r="A115" s="61"/>
      <c r="B115" s="7"/>
      <c r="C115" s="61"/>
      <c r="D115" s="61"/>
      <c r="E115" s="61"/>
      <c r="F115" s="61"/>
      <c r="G115" s="61"/>
      <c r="H115" s="61"/>
      <c r="I115" s="61"/>
      <c r="J115" s="61"/>
      <c r="K115" s="61"/>
      <c r="L115" s="61"/>
      <c r="M115" s="61"/>
    </row>
    <row r="116" spans="1:13" ht="13" x14ac:dyDescent="0.3">
      <c r="A116" s="7" t="s">
        <v>47</v>
      </c>
      <c r="C116" s="61"/>
      <c r="D116" s="61"/>
      <c r="E116" s="61"/>
      <c r="F116" s="61"/>
      <c r="G116" s="61"/>
      <c r="H116" s="61"/>
      <c r="I116" s="61"/>
      <c r="J116" s="61"/>
      <c r="K116" s="61"/>
      <c r="L116" s="61"/>
      <c r="M116" s="61"/>
    </row>
    <row r="117" spans="1:13" ht="13" x14ac:dyDescent="0.3">
      <c r="A117" s="59"/>
      <c r="B117" s="176" t="s">
        <v>1</v>
      </c>
      <c r="C117" s="62">
        <v>1</v>
      </c>
      <c r="D117" s="62">
        <v>2</v>
      </c>
      <c r="E117" s="62">
        <v>3</v>
      </c>
      <c r="F117" s="62">
        <v>4</v>
      </c>
      <c r="G117" s="62">
        <v>5</v>
      </c>
      <c r="H117" s="62">
        <v>6</v>
      </c>
      <c r="I117" s="62">
        <v>7</v>
      </c>
      <c r="J117" s="62">
        <v>8</v>
      </c>
      <c r="K117" s="62">
        <v>9</v>
      </c>
      <c r="L117" s="62">
        <v>10</v>
      </c>
      <c r="M117" s="62" t="s">
        <v>5</v>
      </c>
    </row>
    <row r="118" spans="1:13" ht="13" x14ac:dyDescent="0.25">
      <c r="A118" s="82" t="s">
        <v>33</v>
      </c>
      <c r="B118" s="82"/>
      <c r="C118" s="229">
        <v>-0.05</v>
      </c>
      <c r="D118" s="229">
        <v>0</v>
      </c>
      <c r="E118" s="229">
        <v>0.25</v>
      </c>
      <c r="F118" s="229">
        <v>0.25</v>
      </c>
      <c r="G118" s="229">
        <v>0.5</v>
      </c>
      <c r="H118" s="229">
        <v>0.5</v>
      </c>
      <c r="I118" s="229">
        <v>0.75</v>
      </c>
      <c r="J118" s="229">
        <v>0.75</v>
      </c>
      <c r="K118" s="229">
        <v>1</v>
      </c>
      <c r="L118" s="229">
        <v>1</v>
      </c>
      <c r="M118" s="28"/>
    </row>
    <row r="119" spans="1:13" ht="13" x14ac:dyDescent="0.25">
      <c r="A119" s="290" t="s">
        <v>82</v>
      </c>
      <c r="B119" s="172" t="s">
        <v>84</v>
      </c>
      <c r="C119" s="187">
        <f>C$118*SUM('3.4.5 Hyödyt K5'!F8:F18)</f>
        <v>0</v>
      </c>
      <c r="D119" s="187">
        <f>D$118*SUM('3.4.5 Hyödyt K5'!G8:G18)</f>
        <v>0</v>
      </c>
      <c r="E119" s="187">
        <f>E$118*SUM('3.4.5 Hyödyt K5'!H8:H18)</f>
        <v>0</v>
      </c>
      <c r="F119" s="187">
        <f>F$118*SUM('3.4.5 Hyödyt K5'!I8:I18)</f>
        <v>0</v>
      </c>
      <c r="G119" s="187">
        <f>G$118*SUM('3.4.5 Hyödyt K5'!J8:J18)</f>
        <v>0</v>
      </c>
      <c r="H119" s="187">
        <f>H$118*SUM('3.4.5 Hyödyt K5'!K8:K18)</f>
        <v>0</v>
      </c>
      <c r="I119" s="187">
        <f>I$118*SUM('3.4.5 Hyödyt K5'!L8:L18)</f>
        <v>0</v>
      </c>
      <c r="J119" s="187">
        <f>J$118*SUM('3.4.5 Hyödyt K5'!M8:M18)</f>
        <v>0</v>
      </c>
      <c r="K119" s="187">
        <f>K$118*SUM('3.4.5 Hyödyt K5'!N8:N18)</f>
        <v>0</v>
      </c>
      <c r="L119" s="187">
        <f>L$118*SUM('3.4.5 Hyödyt K5'!O8:O18)</f>
        <v>0</v>
      </c>
      <c r="M119" s="188">
        <f>SUM(C119:L119)</f>
        <v>0</v>
      </c>
    </row>
    <row r="120" spans="1:13" ht="26" x14ac:dyDescent="0.25">
      <c r="A120" s="290"/>
      <c r="B120" s="172" t="s">
        <v>85</v>
      </c>
      <c r="C120" s="187">
        <f>C$118*SUM('3.4.5 Hyödyt K5'!F19:F20)</f>
        <v>0</v>
      </c>
      <c r="D120" s="187">
        <f>D$118*SUM('3.4.5 Hyödyt K5'!G19:G20)</f>
        <v>0</v>
      </c>
      <c r="E120" s="187">
        <f>E$118*SUM('3.4.5 Hyödyt K5'!H19:H20)</f>
        <v>0</v>
      </c>
      <c r="F120" s="187">
        <f>F$118*SUM('3.4.5 Hyödyt K5'!I19:I20)</f>
        <v>0</v>
      </c>
      <c r="G120" s="187">
        <f>G$118*SUM('3.4.5 Hyödyt K5'!J19:J20)</f>
        <v>0</v>
      </c>
      <c r="H120" s="187">
        <f>H$118*SUM('3.4.5 Hyödyt K5'!K19:K20)</f>
        <v>0</v>
      </c>
      <c r="I120" s="187">
        <f>I$118*SUM('3.4.5 Hyödyt K5'!L19:L20)</f>
        <v>0</v>
      </c>
      <c r="J120" s="187">
        <f>J$118*SUM('3.4.5 Hyödyt K5'!M19:M20)</f>
        <v>0</v>
      </c>
      <c r="K120" s="187">
        <f>K$118*SUM('3.4.5 Hyödyt K5'!N19:N20)</f>
        <v>0</v>
      </c>
      <c r="L120" s="187">
        <f>L$118*SUM('3.4.5 Hyödyt K5'!O19:O20)</f>
        <v>0</v>
      </c>
      <c r="M120" s="188">
        <f t="shared" ref="M120:M125" si="16">SUM(C120:L120)</f>
        <v>0</v>
      </c>
    </row>
    <row r="121" spans="1:13" ht="26" x14ac:dyDescent="0.25">
      <c r="A121" s="290"/>
      <c r="B121" s="172" t="s">
        <v>86</v>
      </c>
      <c r="C121" s="187">
        <f>C$118*SUM('3.4.5 Hyödyt K5'!F21)</f>
        <v>0</v>
      </c>
      <c r="D121" s="187">
        <f>D$118*SUM('3.4.5 Hyödyt K5'!G21)</f>
        <v>0</v>
      </c>
      <c r="E121" s="187">
        <f>E$118*SUM('3.4.5 Hyödyt K5'!H21)</f>
        <v>0</v>
      </c>
      <c r="F121" s="187">
        <f>F$118*SUM('3.4.5 Hyödyt K5'!I21)</f>
        <v>0</v>
      </c>
      <c r="G121" s="187">
        <f>G$118*SUM('3.4.5 Hyödyt K5'!J21)</f>
        <v>0</v>
      </c>
      <c r="H121" s="187">
        <f>H$118*SUM('3.4.5 Hyödyt K5'!K21)</f>
        <v>0</v>
      </c>
      <c r="I121" s="187">
        <f>I$118*SUM('3.4.5 Hyödyt K5'!L21)</f>
        <v>0</v>
      </c>
      <c r="J121" s="187">
        <f>J$118*SUM('3.4.5 Hyödyt K5'!M21)</f>
        <v>0</v>
      </c>
      <c r="K121" s="187">
        <f>K$118*SUM('3.4.5 Hyödyt K5'!N21)</f>
        <v>0</v>
      </c>
      <c r="L121" s="187">
        <f>L$118*SUM('3.4.5 Hyödyt K5'!O21)</f>
        <v>0</v>
      </c>
      <c r="M121" s="188">
        <f t="shared" si="16"/>
        <v>0</v>
      </c>
    </row>
    <row r="122" spans="1:13" ht="13" x14ac:dyDescent="0.25">
      <c r="A122" s="289" t="s">
        <v>83</v>
      </c>
      <c r="B122" s="173" t="s">
        <v>87</v>
      </c>
      <c r="C122" s="187">
        <f>C$118*SUM('3.4.5 Hyödyt K5'!F22:F25)</f>
        <v>0</v>
      </c>
      <c r="D122" s="187">
        <f>D$118*SUM('3.4.5 Hyödyt K5'!G22:G25)</f>
        <v>0</v>
      </c>
      <c r="E122" s="187">
        <f>E$118*SUM('3.4.5 Hyödyt K5'!H22:H25)</f>
        <v>0</v>
      </c>
      <c r="F122" s="187">
        <f>F$118*SUM('3.4.5 Hyödyt K5'!I22:I25)</f>
        <v>0</v>
      </c>
      <c r="G122" s="187">
        <f>G$118*SUM('3.4.5 Hyödyt K5'!J22:J25)</f>
        <v>0</v>
      </c>
      <c r="H122" s="187">
        <f>H$118*SUM('3.4.5 Hyödyt K5'!K22:K25)</f>
        <v>0</v>
      </c>
      <c r="I122" s="187">
        <f>I$118*SUM('3.4.5 Hyödyt K5'!L22:L25)</f>
        <v>0</v>
      </c>
      <c r="J122" s="187">
        <f>J$118*SUM('3.4.5 Hyödyt K5'!M22:M25)</f>
        <v>0</v>
      </c>
      <c r="K122" s="187">
        <f>K$118*SUM('3.4.5 Hyödyt K5'!N22:N25)</f>
        <v>0</v>
      </c>
      <c r="L122" s="187">
        <f>L$118*SUM('3.4.5 Hyödyt K5'!O22:O25)</f>
        <v>0</v>
      </c>
      <c r="M122" s="188">
        <f t="shared" si="16"/>
        <v>0</v>
      </c>
    </row>
    <row r="123" spans="1:13" ht="13" x14ac:dyDescent="0.25">
      <c r="A123" s="289"/>
      <c r="B123" s="173" t="s">
        <v>88</v>
      </c>
      <c r="C123" s="187">
        <f>C$118*SUM('3.4.5 Hyödyt K5'!F26:F28)</f>
        <v>0</v>
      </c>
      <c r="D123" s="187">
        <f>D$118*SUM('3.4.5 Hyödyt K5'!G26:G28)</f>
        <v>0</v>
      </c>
      <c r="E123" s="187">
        <f>E$118*SUM('3.4.5 Hyödyt K5'!H26:H28)</f>
        <v>0</v>
      </c>
      <c r="F123" s="187">
        <f>F$118*SUM('3.4.5 Hyödyt K5'!I26:I28)</f>
        <v>0</v>
      </c>
      <c r="G123" s="187">
        <f>G$118*SUM('3.4.5 Hyödyt K5'!J26:J28)</f>
        <v>0</v>
      </c>
      <c r="H123" s="187">
        <f>H$118*SUM('3.4.5 Hyödyt K5'!K26:K28)</f>
        <v>0</v>
      </c>
      <c r="I123" s="187">
        <f>I$118*SUM('3.4.5 Hyödyt K5'!L26:L28)</f>
        <v>0</v>
      </c>
      <c r="J123" s="187">
        <f>J$118*SUM('3.4.5 Hyödyt K5'!M26:M28)</f>
        <v>0</v>
      </c>
      <c r="K123" s="187">
        <f>K$118*SUM('3.4.5 Hyödyt K5'!N26:N28)</f>
        <v>0</v>
      </c>
      <c r="L123" s="187">
        <f>L$118*SUM('3.4.5 Hyödyt K5'!O26:O28)</f>
        <v>0</v>
      </c>
      <c r="M123" s="188">
        <f t="shared" si="16"/>
        <v>0</v>
      </c>
    </row>
    <row r="124" spans="1:13" ht="13" x14ac:dyDescent="0.25">
      <c r="A124" s="289"/>
      <c r="B124" s="173" t="s">
        <v>89</v>
      </c>
      <c r="C124" s="187">
        <f>C$118*SUM('3.4.5 Hyödyt K5'!F29:F30)</f>
        <v>0</v>
      </c>
      <c r="D124" s="187">
        <f>D$118*SUM('3.4.5 Hyödyt K5'!G29:G30)</f>
        <v>0</v>
      </c>
      <c r="E124" s="187">
        <f>E$118*SUM('3.4.5 Hyödyt K5'!H29:H30)</f>
        <v>0</v>
      </c>
      <c r="F124" s="187">
        <f>F$118*SUM('3.4.5 Hyödyt K5'!I29:I30)</f>
        <v>0</v>
      </c>
      <c r="G124" s="187">
        <f>G$118*SUM('3.4.5 Hyödyt K5'!J29:J30)</f>
        <v>0</v>
      </c>
      <c r="H124" s="187">
        <f>H$118*SUM('3.4.5 Hyödyt K5'!K29:K30)</f>
        <v>0</v>
      </c>
      <c r="I124" s="187">
        <f>I$118*SUM('3.4.5 Hyödyt K5'!L29:L30)</f>
        <v>0</v>
      </c>
      <c r="J124" s="187">
        <f>J$118*SUM('3.4.5 Hyödyt K5'!M29:M30)</f>
        <v>0</v>
      </c>
      <c r="K124" s="187">
        <f>K$118*SUM('3.4.5 Hyödyt K5'!N29:N30)</f>
        <v>0</v>
      </c>
      <c r="L124" s="187">
        <f>L$118*SUM('3.4.5 Hyödyt K5'!O29:O30)</f>
        <v>0</v>
      </c>
      <c r="M124" s="188">
        <f t="shared" si="16"/>
        <v>0</v>
      </c>
    </row>
    <row r="125" spans="1:13" ht="13" x14ac:dyDescent="0.25">
      <c r="A125" s="289"/>
      <c r="B125" s="204" t="s">
        <v>90</v>
      </c>
      <c r="C125" s="187">
        <f>C$118*SUM('3.4.5 Hyödyt K5'!F31:F33)</f>
        <v>0</v>
      </c>
      <c r="D125" s="187">
        <f>D$118*SUM('3.4.5 Hyödyt K5'!G31:G33)</f>
        <v>0</v>
      </c>
      <c r="E125" s="187">
        <f>E$118*SUM('3.4.5 Hyödyt K5'!H31:H33)</f>
        <v>0</v>
      </c>
      <c r="F125" s="187">
        <f>F$118*SUM('3.4.5 Hyödyt K5'!I31:I33)</f>
        <v>0</v>
      </c>
      <c r="G125" s="187">
        <f>G$118*SUM('3.4.5 Hyödyt K5'!J31:J33)</f>
        <v>0</v>
      </c>
      <c r="H125" s="187">
        <f>H$118*SUM('3.4.5 Hyödyt K5'!K31:K33)</f>
        <v>0</v>
      </c>
      <c r="I125" s="187">
        <f>I$118*SUM('3.4.5 Hyödyt K5'!L31:L33)</f>
        <v>0</v>
      </c>
      <c r="J125" s="187">
        <f>J$118*SUM('3.4.5 Hyödyt K5'!M31:M33)</f>
        <v>0</v>
      </c>
      <c r="K125" s="187">
        <f>K$118*SUM('3.4.5 Hyödyt K5'!N31:N33)</f>
        <v>0</v>
      </c>
      <c r="L125" s="187">
        <f>L$118*SUM('3.4.5 Hyödyt K5'!O31:O33)</f>
        <v>0</v>
      </c>
      <c r="M125" s="188">
        <f t="shared" si="16"/>
        <v>0</v>
      </c>
    </row>
    <row r="126" spans="1:13" ht="13" x14ac:dyDescent="0.3">
      <c r="A126" s="61"/>
      <c r="B126" s="26" t="s">
        <v>5</v>
      </c>
      <c r="C126" s="189">
        <f t="shared" ref="C126:M126" si="17">SUM(C119:C125)</f>
        <v>0</v>
      </c>
      <c r="D126" s="189">
        <f t="shared" si="17"/>
        <v>0</v>
      </c>
      <c r="E126" s="189">
        <f t="shared" si="17"/>
        <v>0</v>
      </c>
      <c r="F126" s="189">
        <f t="shared" si="17"/>
        <v>0</v>
      </c>
      <c r="G126" s="189">
        <f t="shared" si="17"/>
        <v>0</v>
      </c>
      <c r="H126" s="189">
        <f t="shared" si="17"/>
        <v>0</v>
      </c>
      <c r="I126" s="189">
        <f t="shared" si="17"/>
        <v>0</v>
      </c>
      <c r="J126" s="189">
        <f t="shared" si="17"/>
        <v>0</v>
      </c>
      <c r="K126" s="189">
        <f t="shared" si="17"/>
        <v>0</v>
      </c>
      <c r="L126" s="189">
        <f t="shared" si="17"/>
        <v>0</v>
      </c>
      <c r="M126" s="189">
        <f t="shared" si="17"/>
        <v>0</v>
      </c>
    </row>
    <row r="127" spans="1:13" ht="13" x14ac:dyDescent="0.3">
      <c r="A127" s="61"/>
      <c r="B127" s="7"/>
      <c r="C127" s="61"/>
      <c r="D127" s="61"/>
      <c r="E127" s="61"/>
      <c r="F127" s="61"/>
      <c r="G127" s="61"/>
      <c r="H127" s="61"/>
      <c r="I127" s="61"/>
      <c r="J127" s="61"/>
      <c r="K127" s="61"/>
      <c r="L127" s="61"/>
      <c r="M127" s="33"/>
    </row>
    <row r="128" spans="1:13" ht="13" x14ac:dyDescent="0.3">
      <c r="A128" s="7" t="s">
        <v>48</v>
      </c>
      <c r="C128" s="61"/>
      <c r="D128" s="61"/>
      <c r="E128" s="61"/>
      <c r="F128" s="61"/>
      <c r="G128" s="61"/>
      <c r="H128" s="61"/>
      <c r="I128" s="61"/>
      <c r="J128" s="61"/>
      <c r="K128" s="61"/>
      <c r="L128" s="61"/>
      <c r="M128" s="61"/>
    </row>
    <row r="129" spans="1:13" ht="13" x14ac:dyDescent="0.3">
      <c r="A129" s="59"/>
      <c r="B129" s="59"/>
      <c r="C129" s="62">
        <v>1</v>
      </c>
      <c r="D129" s="62">
        <v>2</v>
      </c>
      <c r="E129" s="62">
        <v>3</v>
      </c>
      <c r="F129" s="62">
        <v>4</v>
      </c>
      <c r="G129" s="62">
        <v>5</v>
      </c>
      <c r="H129" s="62">
        <v>6</v>
      </c>
      <c r="I129" s="62">
        <v>7</v>
      </c>
      <c r="J129" s="62">
        <v>8</v>
      </c>
      <c r="K129" s="62">
        <v>9</v>
      </c>
      <c r="L129" s="62">
        <v>10</v>
      </c>
      <c r="M129" s="62" t="s">
        <v>5</v>
      </c>
    </row>
    <row r="130" spans="1:13" ht="13" x14ac:dyDescent="0.25">
      <c r="A130" s="82" t="s">
        <v>33</v>
      </c>
      <c r="B130" s="82"/>
      <c r="C130" s="229">
        <v>-0.1</v>
      </c>
      <c r="D130" s="229">
        <v>-0.05</v>
      </c>
      <c r="E130" s="229">
        <v>0</v>
      </c>
      <c r="F130" s="229">
        <v>0.05</v>
      </c>
      <c r="G130" s="229">
        <v>0.25</v>
      </c>
      <c r="H130" s="229">
        <v>0.25</v>
      </c>
      <c r="I130" s="229">
        <v>0.5</v>
      </c>
      <c r="J130" s="229">
        <v>0.5</v>
      </c>
      <c r="K130" s="229">
        <v>0.75</v>
      </c>
      <c r="L130" s="229">
        <v>1</v>
      </c>
      <c r="M130" s="28"/>
    </row>
    <row r="131" spans="1:13" ht="13" x14ac:dyDescent="0.25">
      <c r="A131" s="290" t="s">
        <v>82</v>
      </c>
      <c r="B131" s="172" t="s">
        <v>84</v>
      </c>
      <c r="C131" s="187">
        <f>C$130*SUM('3.4.5 Hyödyt K5'!F8:F18)</f>
        <v>0</v>
      </c>
      <c r="D131" s="187">
        <f>D$130*SUM('3.4.5 Hyödyt K5'!G8:G18)</f>
        <v>0</v>
      </c>
      <c r="E131" s="187">
        <f>E$130*SUM('3.4.5 Hyödyt K5'!H8:H18)</f>
        <v>0</v>
      </c>
      <c r="F131" s="187">
        <f>F$130*SUM('3.4.5 Hyödyt K5'!I8:I18)</f>
        <v>0</v>
      </c>
      <c r="G131" s="187">
        <f>G$130*SUM('3.4.5 Hyödyt K5'!J8:J18)</f>
        <v>0</v>
      </c>
      <c r="H131" s="187">
        <f>H$130*SUM('3.4.5 Hyödyt K5'!K8:K18)</f>
        <v>0</v>
      </c>
      <c r="I131" s="187">
        <f>I$130*SUM('3.4.5 Hyödyt K5'!L8:L18)</f>
        <v>0</v>
      </c>
      <c r="J131" s="187">
        <f>J$130*SUM('3.4.5 Hyödyt K5'!M8:M18)</f>
        <v>0</v>
      </c>
      <c r="K131" s="187">
        <f>K$130*SUM('3.4.5 Hyödyt K5'!N8:N18)</f>
        <v>0</v>
      </c>
      <c r="L131" s="187">
        <f>L$130*SUM('3.4.5 Hyödyt K5'!O8:O18)</f>
        <v>0</v>
      </c>
      <c r="M131" s="188">
        <f>SUM(C131:L131)</f>
        <v>0</v>
      </c>
    </row>
    <row r="132" spans="1:13" ht="26" x14ac:dyDescent="0.25">
      <c r="A132" s="290"/>
      <c r="B132" s="172" t="s">
        <v>85</v>
      </c>
      <c r="C132" s="187">
        <f>C$130*SUM('3.4.5 Hyödyt K5'!F19:F20)</f>
        <v>0</v>
      </c>
      <c r="D132" s="187">
        <f>D$130*SUM('3.4.5 Hyödyt K5'!G19:G20)</f>
        <v>0</v>
      </c>
      <c r="E132" s="187">
        <f>E$130*SUM('3.4.5 Hyödyt K5'!H19:H20)</f>
        <v>0</v>
      </c>
      <c r="F132" s="187">
        <f>F$130*SUM('3.4.5 Hyödyt K5'!I19:I20)</f>
        <v>0</v>
      </c>
      <c r="G132" s="187">
        <f>G$130*SUM('3.4.5 Hyödyt K5'!J19:J20)</f>
        <v>0</v>
      </c>
      <c r="H132" s="187">
        <f>H$130*SUM('3.4.5 Hyödyt K5'!K19:K20)</f>
        <v>0</v>
      </c>
      <c r="I132" s="187">
        <f>I$130*SUM('3.4.5 Hyödyt K5'!L19:L20)</f>
        <v>0</v>
      </c>
      <c r="J132" s="187">
        <f>J$130*SUM('3.4.5 Hyödyt K5'!M19:M20)</f>
        <v>0</v>
      </c>
      <c r="K132" s="187">
        <f>K$130*SUM('3.4.5 Hyödyt K5'!N19:N20)</f>
        <v>0</v>
      </c>
      <c r="L132" s="187">
        <f>L$130*SUM('3.4.5 Hyödyt K5'!O19:O20)</f>
        <v>0</v>
      </c>
      <c r="M132" s="188">
        <f t="shared" ref="M132:M137" si="18">SUM(C132:L132)</f>
        <v>0</v>
      </c>
    </row>
    <row r="133" spans="1:13" ht="26" x14ac:dyDescent="0.25">
      <c r="A133" s="290"/>
      <c r="B133" s="172" t="s">
        <v>86</v>
      </c>
      <c r="C133" s="187">
        <f>C$130*SUM('3.4.5 Hyödyt K5'!F21)</f>
        <v>0</v>
      </c>
      <c r="D133" s="187">
        <f>D$130*SUM('3.4.5 Hyödyt K5'!G21)</f>
        <v>0</v>
      </c>
      <c r="E133" s="187">
        <f>E$130*SUM('3.4.5 Hyödyt K5'!H21)</f>
        <v>0</v>
      </c>
      <c r="F133" s="187">
        <f>F$130*SUM('3.4.5 Hyödyt K5'!I21)</f>
        <v>0</v>
      </c>
      <c r="G133" s="187">
        <f>G$130*SUM('3.4.5 Hyödyt K5'!J21)</f>
        <v>0</v>
      </c>
      <c r="H133" s="187">
        <f>H$130*SUM('3.4.5 Hyödyt K5'!K21)</f>
        <v>0</v>
      </c>
      <c r="I133" s="187">
        <f>I$130*SUM('3.4.5 Hyödyt K5'!L21)</f>
        <v>0</v>
      </c>
      <c r="J133" s="187">
        <f>J$130*SUM('3.4.5 Hyödyt K5'!M21)</f>
        <v>0</v>
      </c>
      <c r="K133" s="187">
        <f>K$130*SUM('3.4.5 Hyödyt K5'!N21)</f>
        <v>0</v>
      </c>
      <c r="L133" s="187">
        <f>L$130*SUM('3.4.5 Hyödyt K5'!O21)</f>
        <v>0</v>
      </c>
      <c r="M133" s="188">
        <f t="shared" si="18"/>
        <v>0</v>
      </c>
    </row>
    <row r="134" spans="1:13" ht="13" x14ac:dyDescent="0.25">
      <c r="A134" s="289" t="s">
        <v>83</v>
      </c>
      <c r="B134" s="173" t="s">
        <v>87</v>
      </c>
      <c r="C134" s="187">
        <f>C$130*SUM('3.4.5 Hyödyt K5'!F22:F25)</f>
        <v>0</v>
      </c>
      <c r="D134" s="187">
        <f>D$130*SUM('3.4.5 Hyödyt K5'!G22:G25)</f>
        <v>0</v>
      </c>
      <c r="E134" s="187">
        <f>E$130*SUM('3.4.5 Hyödyt K5'!H22:H25)</f>
        <v>0</v>
      </c>
      <c r="F134" s="187">
        <f>F$130*SUM('3.4.5 Hyödyt K5'!I22:I25)</f>
        <v>0</v>
      </c>
      <c r="G134" s="187">
        <f>G$130*SUM('3.4.5 Hyödyt K5'!J22:J25)</f>
        <v>0</v>
      </c>
      <c r="H134" s="187">
        <f>H$130*SUM('3.4.5 Hyödyt K5'!K22:K25)</f>
        <v>0</v>
      </c>
      <c r="I134" s="187">
        <f>I$130*SUM('3.4.5 Hyödyt K5'!L22:L25)</f>
        <v>0</v>
      </c>
      <c r="J134" s="187">
        <f>J$130*SUM('3.4.5 Hyödyt K5'!M22:M25)</f>
        <v>0</v>
      </c>
      <c r="K134" s="187">
        <f>K$130*SUM('3.4.5 Hyödyt K5'!N22:N25)</f>
        <v>0</v>
      </c>
      <c r="L134" s="187">
        <f>L$130*SUM('3.4.5 Hyödyt K5'!O22:O25)</f>
        <v>0</v>
      </c>
      <c r="M134" s="188">
        <f t="shared" si="18"/>
        <v>0</v>
      </c>
    </row>
    <row r="135" spans="1:13" ht="13" x14ac:dyDescent="0.25">
      <c r="A135" s="289"/>
      <c r="B135" s="173" t="s">
        <v>88</v>
      </c>
      <c r="C135" s="187">
        <f>C$130*SUM('3.4.5 Hyödyt K5'!F26:F28)</f>
        <v>0</v>
      </c>
      <c r="D135" s="187">
        <f>D$130*SUM('3.4.5 Hyödyt K5'!G26:G28)</f>
        <v>0</v>
      </c>
      <c r="E135" s="187">
        <f>E$130*SUM('3.4.5 Hyödyt K5'!H26:H28)</f>
        <v>0</v>
      </c>
      <c r="F135" s="187">
        <f>F$130*SUM('3.4.5 Hyödyt K5'!I26:I28)</f>
        <v>0</v>
      </c>
      <c r="G135" s="187">
        <f>G$130*SUM('3.4.5 Hyödyt K5'!J26:J28)</f>
        <v>0</v>
      </c>
      <c r="H135" s="187">
        <f>H$130*SUM('3.4.5 Hyödyt K5'!K26:K28)</f>
        <v>0</v>
      </c>
      <c r="I135" s="187">
        <f>I$130*SUM('3.4.5 Hyödyt K5'!L26:L28)</f>
        <v>0</v>
      </c>
      <c r="J135" s="187">
        <f>J$130*SUM('3.4.5 Hyödyt K5'!M26:M28)</f>
        <v>0</v>
      </c>
      <c r="K135" s="187">
        <f>K$130*SUM('3.4.5 Hyödyt K5'!N26:N28)</f>
        <v>0</v>
      </c>
      <c r="L135" s="187">
        <f>L$130*SUM('3.4.5 Hyödyt K5'!O26:O28)</f>
        <v>0</v>
      </c>
      <c r="M135" s="188">
        <f t="shared" si="18"/>
        <v>0</v>
      </c>
    </row>
    <row r="136" spans="1:13" ht="13" x14ac:dyDescent="0.25">
      <c r="A136" s="289"/>
      <c r="B136" s="173" t="s">
        <v>89</v>
      </c>
      <c r="C136" s="187">
        <f>C$130*SUM('3.4.5 Hyödyt K5'!F29:F30)</f>
        <v>0</v>
      </c>
      <c r="D136" s="187">
        <f>D$130*SUM('3.4.5 Hyödyt K5'!G29:G30)</f>
        <v>0</v>
      </c>
      <c r="E136" s="187">
        <f>E$130*SUM('3.4.5 Hyödyt K5'!H29:H30)</f>
        <v>0</v>
      </c>
      <c r="F136" s="187">
        <f>F$130*SUM('3.4.5 Hyödyt K5'!I29:I30)</f>
        <v>0</v>
      </c>
      <c r="G136" s="187">
        <f>G$130*SUM('3.4.5 Hyödyt K5'!J29:J30)</f>
        <v>0</v>
      </c>
      <c r="H136" s="187">
        <f>H$130*SUM('3.4.5 Hyödyt K5'!K29:K30)</f>
        <v>0</v>
      </c>
      <c r="I136" s="187">
        <f>I$130*SUM('3.4.5 Hyödyt K5'!L29:L30)</f>
        <v>0</v>
      </c>
      <c r="J136" s="187">
        <f>J$130*SUM('3.4.5 Hyödyt K5'!M29:M30)</f>
        <v>0</v>
      </c>
      <c r="K136" s="187">
        <f>K$130*SUM('3.4.5 Hyödyt K5'!N29:N30)</f>
        <v>0</v>
      </c>
      <c r="L136" s="187">
        <f>L$130*SUM('3.4.5 Hyödyt K5'!O29:O30)</f>
        <v>0</v>
      </c>
      <c r="M136" s="188">
        <f t="shared" si="18"/>
        <v>0</v>
      </c>
    </row>
    <row r="137" spans="1:13" ht="13" x14ac:dyDescent="0.25">
      <c r="A137" s="289"/>
      <c r="B137" s="204" t="s">
        <v>90</v>
      </c>
      <c r="C137" s="187">
        <f>C$130*SUM('3.4.5 Hyödyt K5'!F31:F33)</f>
        <v>0</v>
      </c>
      <c r="D137" s="187">
        <f>D$130*SUM('3.4.5 Hyödyt K5'!G31:G33)</f>
        <v>0</v>
      </c>
      <c r="E137" s="187">
        <f>E$130*SUM('3.4.5 Hyödyt K5'!H31:H33)</f>
        <v>0</v>
      </c>
      <c r="F137" s="187">
        <f>F$130*SUM('3.4.5 Hyödyt K5'!I31:I33)</f>
        <v>0</v>
      </c>
      <c r="G137" s="187">
        <f>G$130*SUM('3.4.5 Hyödyt K5'!J31:J33)</f>
        <v>0</v>
      </c>
      <c r="H137" s="187">
        <f>H$130*SUM('3.4.5 Hyödyt K5'!K31:K33)</f>
        <v>0</v>
      </c>
      <c r="I137" s="187">
        <f>I$130*SUM('3.4.5 Hyödyt K5'!L31:L33)</f>
        <v>0</v>
      </c>
      <c r="J137" s="187">
        <f>J$130*SUM('3.4.5 Hyödyt K5'!M31:M33)</f>
        <v>0</v>
      </c>
      <c r="K137" s="187">
        <f>K$130*SUM('3.4.5 Hyödyt K5'!N31:N33)</f>
        <v>0</v>
      </c>
      <c r="L137" s="187">
        <f>L$130*SUM('3.4.5 Hyödyt K5'!O31:O33)</f>
        <v>0</v>
      </c>
      <c r="M137" s="188">
        <f t="shared" si="18"/>
        <v>0</v>
      </c>
    </row>
    <row r="138" spans="1:13" ht="13" x14ac:dyDescent="0.3">
      <c r="A138" s="61"/>
      <c r="B138" s="26" t="s">
        <v>5</v>
      </c>
      <c r="C138" s="189">
        <f t="shared" ref="C138:M138" si="19">SUM(C131:C137)</f>
        <v>0</v>
      </c>
      <c r="D138" s="189">
        <f t="shared" si="19"/>
        <v>0</v>
      </c>
      <c r="E138" s="189">
        <f t="shared" si="19"/>
        <v>0</v>
      </c>
      <c r="F138" s="189">
        <f t="shared" si="19"/>
        <v>0</v>
      </c>
      <c r="G138" s="189">
        <f t="shared" si="19"/>
        <v>0</v>
      </c>
      <c r="H138" s="189">
        <f t="shared" si="19"/>
        <v>0</v>
      </c>
      <c r="I138" s="189">
        <f t="shared" si="19"/>
        <v>0</v>
      </c>
      <c r="J138" s="189">
        <f t="shared" si="19"/>
        <v>0</v>
      </c>
      <c r="K138" s="189">
        <f t="shared" si="19"/>
        <v>0</v>
      </c>
      <c r="L138" s="189">
        <f t="shared" si="19"/>
        <v>0</v>
      </c>
      <c r="M138" s="189">
        <f t="shared" si="19"/>
        <v>0</v>
      </c>
    </row>
    <row r="141" spans="1:13" ht="13" x14ac:dyDescent="0.3">
      <c r="A141" s="84" t="s">
        <v>174</v>
      </c>
      <c r="B141" s="85">
        <v>6</v>
      </c>
      <c r="C141" s="88"/>
      <c r="D141" s="88"/>
      <c r="E141" s="88"/>
      <c r="F141" s="88"/>
      <c r="G141" s="88"/>
      <c r="H141" s="88"/>
      <c r="I141" s="88"/>
      <c r="J141" s="88"/>
      <c r="K141" s="88"/>
      <c r="L141" s="88"/>
      <c r="M141" s="88"/>
    </row>
    <row r="142" spans="1:13" ht="13" x14ac:dyDescent="0.3">
      <c r="A142" s="61"/>
      <c r="B142" s="7"/>
      <c r="C142" s="61"/>
      <c r="D142" s="61"/>
      <c r="E142" s="61"/>
      <c r="F142" s="61"/>
      <c r="G142" s="61"/>
      <c r="H142" s="61"/>
      <c r="I142" s="61"/>
      <c r="J142" s="61"/>
      <c r="K142" s="61"/>
      <c r="L142" s="61"/>
      <c r="M142" s="61"/>
    </row>
    <row r="143" spans="1:13" ht="13" x14ac:dyDescent="0.3">
      <c r="A143" s="7" t="s">
        <v>47</v>
      </c>
      <c r="C143" s="61"/>
      <c r="D143" s="61"/>
      <c r="E143" s="61"/>
      <c r="F143" s="61"/>
      <c r="G143" s="61"/>
      <c r="H143" s="61"/>
      <c r="I143" s="61"/>
      <c r="J143" s="61"/>
      <c r="K143" s="61"/>
      <c r="L143" s="61"/>
      <c r="M143" s="61"/>
    </row>
    <row r="144" spans="1:13" ht="13" x14ac:dyDescent="0.3">
      <c r="A144" s="59"/>
      <c r="B144" s="176" t="s">
        <v>1</v>
      </c>
      <c r="C144" s="62">
        <v>1</v>
      </c>
      <c r="D144" s="62">
        <v>2</v>
      </c>
      <c r="E144" s="62">
        <v>3</v>
      </c>
      <c r="F144" s="62">
        <v>4</v>
      </c>
      <c r="G144" s="62">
        <v>5</v>
      </c>
      <c r="H144" s="62">
        <v>6</v>
      </c>
      <c r="I144" s="62">
        <v>7</v>
      </c>
      <c r="J144" s="62">
        <v>8</v>
      </c>
      <c r="K144" s="62">
        <v>9</v>
      </c>
      <c r="L144" s="62">
        <v>10</v>
      </c>
      <c r="M144" s="62" t="s">
        <v>5</v>
      </c>
    </row>
    <row r="145" spans="1:13" ht="13" x14ac:dyDescent="0.25">
      <c r="A145" s="82" t="s">
        <v>33</v>
      </c>
      <c r="B145" s="82"/>
      <c r="C145" s="229">
        <v>-0.05</v>
      </c>
      <c r="D145" s="229">
        <v>0</v>
      </c>
      <c r="E145" s="229">
        <v>0.25</v>
      </c>
      <c r="F145" s="229">
        <v>0.25</v>
      </c>
      <c r="G145" s="229">
        <v>0.5</v>
      </c>
      <c r="H145" s="229">
        <v>0.5</v>
      </c>
      <c r="I145" s="229">
        <v>0.75</v>
      </c>
      <c r="J145" s="229">
        <v>0.75</v>
      </c>
      <c r="K145" s="229">
        <v>1</v>
      </c>
      <c r="L145" s="229">
        <v>1</v>
      </c>
      <c r="M145" s="28"/>
    </row>
    <row r="146" spans="1:13" ht="13" x14ac:dyDescent="0.25">
      <c r="A146" s="290" t="s">
        <v>82</v>
      </c>
      <c r="B146" s="172" t="s">
        <v>84</v>
      </c>
      <c r="C146" s="187">
        <f>C$145*SUM('3.4.6 Hyödyt K6'!F8:F18)</f>
        <v>0</v>
      </c>
      <c r="D146" s="187">
        <f>D$145*SUM('3.4.6 Hyödyt K6'!G8:G18)</f>
        <v>0</v>
      </c>
      <c r="E146" s="187">
        <f>E$145*SUM('3.4.6 Hyödyt K6'!H8:H18)</f>
        <v>0</v>
      </c>
      <c r="F146" s="187">
        <f>F$145*SUM('3.4.6 Hyödyt K6'!I8:I18)</f>
        <v>0</v>
      </c>
      <c r="G146" s="187">
        <f>G$145*SUM('3.4.6 Hyödyt K6'!J8:J18)</f>
        <v>0</v>
      </c>
      <c r="H146" s="187">
        <f>H$145*SUM('3.4.6 Hyödyt K6'!K8:K18)</f>
        <v>0</v>
      </c>
      <c r="I146" s="187">
        <f>I$145*SUM('3.4.6 Hyödyt K6'!L8:L18)</f>
        <v>0</v>
      </c>
      <c r="J146" s="187">
        <f>J$145*SUM('3.4.6 Hyödyt K6'!M8:M18)</f>
        <v>0</v>
      </c>
      <c r="K146" s="187">
        <f>K$145*SUM('3.4.6 Hyödyt K6'!N8:N18)</f>
        <v>0</v>
      </c>
      <c r="L146" s="187">
        <f>L$145*SUM('3.4.6 Hyödyt K6'!O8:O18)</f>
        <v>0</v>
      </c>
      <c r="M146" s="188">
        <f>SUM(C146:L146)</f>
        <v>0</v>
      </c>
    </row>
    <row r="147" spans="1:13" ht="26" x14ac:dyDescent="0.25">
      <c r="A147" s="290"/>
      <c r="B147" s="172" t="s">
        <v>85</v>
      </c>
      <c r="C147" s="187">
        <f>C$145*SUM('3.4.6 Hyödyt K6'!F19:F20)</f>
        <v>0</v>
      </c>
      <c r="D147" s="187">
        <f>D$145*SUM('3.4.6 Hyödyt K6'!G19:G20)</f>
        <v>0</v>
      </c>
      <c r="E147" s="187">
        <f>E$145*SUM('3.4.6 Hyödyt K6'!H19:H20)</f>
        <v>0</v>
      </c>
      <c r="F147" s="187">
        <f>F$145*SUM('3.4.6 Hyödyt K6'!I19:I20)</f>
        <v>0</v>
      </c>
      <c r="G147" s="187">
        <f>G$145*SUM('3.4.6 Hyödyt K6'!J19:J20)</f>
        <v>0</v>
      </c>
      <c r="H147" s="187">
        <f>H$145*SUM('3.4.6 Hyödyt K6'!K19:K20)</f>
        <v>0</v>
      </c>
      <c r="I147" s="187">
        <f>I$145*SUM('3.4.6 Hyödyt K6'!L19:L20)</f>
        <v>0</v>
      </c>
      <c r="J147" s="187">
        <f>J$145*SUM('3.4.6 Hyödyt K6'!M19:M20)</f>
        <v>0</v>
      </c>
      <c r="K147" s="187">
        <f>K$145*SUM('3.4.6 Hyödyt K6'!N19:N20)</f>
        <v>0</v>
      </c>
      <c r="L147" s="187">
        <f>L$145*SUM('3.4.6 Hyödyt K6'!O19:O20)</f>
        <v>0</v>
      </c>
      <c r="M147" s="188">
        <f t="shared" ref="M147:M152" si="20">SUM(C147:L147)</f>
        <v>0</v>
      </c>
    </row>
    <row r="148" spans="1:13" ht="26" x14ac:dyDescent="0.25">
      <c r="A148" s="290"/>
      <c r="B148" s="172" t="s">
        <v>86</v>
      </c>
      <c r="C148" s="187">
        <f>C$145*SUM('3.4.6 Hyödyt K6'!F21)</f>
        <v>0</v>
      </c>
      <c r="D148" s="187">
        <f>D$145*SUM('3.4.6 Hyödyt K6'!G21)</f>
        <v>0</v>
      </c>
      <c r="E148" s="187">
        <f>E$145*SUM('3.4.6 Hyödyt K6'!H21)</f>
        <v>0</v>
      </c>
      <c r="F148" s="187">
        <f>F$145*SUM('3.4.6 Hyödyt K6'!I21)</f>
        <v>0</v>
      </c>
      <c r="G148" s="187">
        <f>G$145*SUM('3.4.6 Hyödyt K6'!J21)</f>
        <v>0</v>
      </c>
      <c r="H148" s="187">
        <f>H$145*SUM('3.4.6 Hyödyt K6'!K21)</f>
        <v>0</v>
      </c>
      <c r="I148" s="187">
        <f>I$145*SUM('3.4.6 Hyödyt K6'!L21)</f>
        <v>0</v>
      </c>
      <c r="J148" s="187">
        <f>J$145*SUM('3.4.6 Hyödyt K6'!M21)</f>
        <v>0</v>
      </c>
      <c r="K148" s="187">
        <f>K$145*SUM('3.4.6 Hyödyt K6'!N21)</f>
        <v>0</v>
      </c>
      <c r="L148" s="187">
        <f>L$145*SUM('3.4.6 Hyödyt K6'!O21)</f>
        <v>0</v>
      </c>
      <c r="M148" s="188">
        <f t="shared" si="20"/>
        <v>0</v>
      </c>
    </row>
    <row r="149" spans="1:13" ht="13" x14ac:dyDescent="0.25">
      <c r="A149" s="289" t="s">
        <v>83</v>
      </c>
      <c r="B149" s="173" t="s">
        <v>87</v>
      </c>
      <c r="C149" s="187">
        <f>C$145*SUM('3.4.6 Hyödyt K6'!F22:F25)</f>
        <v>0</v>
      </c>
      <c r="D149" s="187">
        <f>D$145*SUM('3.4.6 Hyödyt K6'!G22:G25)</f>
        <v>0</v>
      </c>
      <c r="E149" s="187">
        <f>E$145*SUM('3.4.6 Hyödyt K6'!H22:H25)</f>
        <v>0</v>
      </c>
      <c r="F149" s="187">
        <f>F$145*SUM('3.4.6 Hyödyt K6'!I22:I25)</f>
        <v>0</v>
      </c>
      <c r="G149" s="187">
        <f>G$145*SUM('3.4.6 Hyödyt K6'!J22:J25)</f>
        <v>0</v>
      </c>
      <c r="H149" s="187">
        <f>H$145*SUM('3.4.6 Hyödyt K6'!K22:K25)</f>
        <v>0</v>
      </c>
      <c r="I149" s="187">
        <f>I$145*SUM('3.4.6 Hyödyt K6'!L22:L25)</f>
        <v>0</v>
      </c>
      <c r="J149" s="187">
        <f>J$145*SUM('3.4.6 Hyödyt K6'!M22:M25)</f>
        <v>0</v>
      </c>
      <c r="K149" s="187">
        <f>K$145*SUM('3.4.6 Hyödyt K6'!N22:N25)</f>
        <v>0</v>
      </c>
      <c r="L149" s="187">
        <f>L$145*SUM('3.4.6 Hyödyt K6'!O22:O25)</f>
        <v>0</v>
      </c>
      <c r="M149" s="188">
        <f t="shared" si="20"/>
        <v>0</v>
      </c>
    </row>
    <row r="150" spans="1:13" ht="13" x14ac:dyDescent="0.25">
      <c r="A150" s="289"/>
      <c r="B150" s="173" t="s">
        <v>88</v>
      </c>
      <c r="C150" s="187">
        <f>C$145*SUM('3.4.6 Hyödyt K6'!F26:F28)</f>
        <v>0</v>
      </c>
      <c r="D150" s="187">
        <f>D$145*SUM('3.4.6 Hyödyt K6'!G26:G28)</f>
        <v>0</v>
      </c>
      <c r="E150" s="187">
        <f>E$145*SUM('3.4.6 Hyödyt K6'!H26:H28)</f>
        <v>0</v>
      </c>
      <c r="F150" s="187">
        <f>F$145*SUM('3.4.6 Hyödyt K6'!I26:I28)</f>
        <v>0</v>
      </c>
      <c r="G150" s="187">
        <f>G$145*SUM('3.4.6 Hyödyt K6'!J26:J28)</f>
        <v>0</v>
      </c>
      <c r="H150" s="187">
        <f>H$145*SUM('3.4.6 Hyödyt K6'!K26:K28)</f>
        <v>0</v>
      </c>
      <c r="I150" s="187">
        <f>I$145*SUM('3.4.6 Hyödyt K6'!L26:L28)</f>
        <v>0</v>
      </c>
      <c r="J150" s="187">
        <f>J$145*SUM('3.4.6 Hyödyt K6'!M26:M28)</f>
        <v>0</v>
      </c>
      <c r="K150" s="187">
        <f>K$145*SUM('3.4.6 Hyödyt K6'!N26:N28)</f>
        <v>0</v>
      </c>
      <c r="L150" s="187">
        <f>L$145*SUM('3.4.6 Hyödyt K6'!O26:O28)</f>
        <v>0</v>
      </c>
      <c r="M150" s="188">
        <f t="shared" si="20"/>
        <v>0</v>
      </c>
    </row>
    <row r="151" spans="1:13" ht="13" x14ac:dyDescent="0.25">
      <c r="A151" s="289"/>
      <c r="B151" s="173" t="s">
        <v>89</v>
      </c>
      <c r="C151" s="187">
        <f>C$145*SUM('3.4.6 Hyödyt K6'!F29:F30)</f>
        <v>0</v>
      </c>
      <c r="D151" s="187">
        <f>D$145*SUM('3.4.6 Hyödyt K6'!G29:G30)</f>
        <v>0</v>
      </c>
      <c r="E151" s="187">
        <f>E$145*SUM('3.4.6 Hyödyt K6'!H29:H30)</f>
        <v>0</v>
      </c>
      <c r="F151" s="187">
        <f>F$145*SUM('3.4.6 Hyödyt K6'!I29:I30)</f>
        <v>0</v>
      </c>
      <c r="G151" s="187">
        <f>G$145*SUM('3.4.6 Hyödyt K6'!J29:J30)</f>
        <v>0</v>
      </c>
      <c r="H151" s="187">
        <f>H$145*SUM('3.4.6 Hyödyt K6'!K29:K30)</f>
        <v>0</v>
      </c>
      <c r="I151" s="187">
        <f>I$145*SUM('3.4.6 Hyödyt K6'!L29:L30)</f>
        <v>0</v>
      </c>
      <c r="J151" s="187">
        <f>J$145*SUM('3.4.6 Hyödyt K6'!M29:M30)</f>
        <v>0</v>
      </c>
      <c r="K151" s="187">
        <f>K$145*SUM('3.4.6 Hyödyt K6'!N29:N30)</f>
        <v>0</v>
      </c>
      <c r="L151" s="187">
        <f>L$145*SUM('3.4.6 Hyödyt K6'!O29:O30)</f>
        <v>0</v>
      </c>
      <c r="M151" s="188">
        <f t="shared" si="20"/>
        <v>0</v>
      </c>
    </row>
    <row r="152" spans="1:13" ht="13" x14ac:dyDescent="0.25">
      <c r="A152" s="289"/>
      <c r="B152" s="204" t="s">
        <v>90</v>
      </c>
      <c r="C152" s="187">
        <f>C$145*SUM('3.4.6 Hyödyt K6'!F31:F33)</f>
        <v>0</v>
      </c>
      <c r="D152" s="187">
        <f>D$145*SUM('3.4.6 Hyödyt K6'!G31:G33)</f>
        <v>0</v>
      </c>
      <c r="E152" s="187">
        <f>E$145*SUM('3.4.6 Hyödyt K6'!H31:H33)</f>
        <v>0</v>
      </c>
      <c r="F152" s="187">
        <f>F$145*SUM('3.4.6 Hyödyt K6'!I31:I33)</f>
        <v>0</v>
      </c>
      <c r="G152" s="187">
        <f>G$145*SUM('3.4.6 Hyödyt K6'!J31:J33)</f>
        <v>0</v>
      </c>
      <c r="H152" s="187">
        <f>H$145*SUM('3.4.6 Hyödyt K6'!K31:K33)</f>
        <v>0</v>
      </c>
      <c r="I152" s="187">
        <f>I$145*SUM('3.4.6 Hyödyt K6'!L31:L33)</f>
        <v>0</v>
      </c>
      <c r="J152" s="187">
        <f>J$145*SUM('3.4.6 Hyödyt K6'!M31:M33)</f>
        <v>0</v>
      </c>
      <c r="K152" s="187">
        <f>K$145*SUM('3.4.6 Hyödyt K6'!N31:N33)</f>
        <v>0</v>
      </c>
      <c r="L152" s="187">
        <f>L$145*SUM('3.4.6 Hyödyt K6'!O31:O33)</f>
        <v>0</v>
      </c>
      <c r="M152" s="188">
        <f t="shared" si="20"/>
        <v>0</v>
      </c>
    </row>
    <row r="153" spans="1:13" ht="13" x14ac:dyDescent="0.3">
      <c r="A153" s="61"/>
      <c r="B153" s="26" t="s">
        <v>5</v>
      </c>
      <c r="C153" s="189">
        <f t="shared" ref="C153:M153" si="21">SUM(C146:C152)</f>
        <v>0</v>
      </c>
      <c r="D153" s="189">
        <f t="shared" si="21"/>
        <v>0</v>
      </c>
      <c r="E153" s="189">
        <f t="shared" si="21"/>
        <v>0</v>
      </c>
      <c r="F153" s="189">
        <f t="shared" si="21"/>
        <v>0</v>
      </c>
      <c r="G153" s="189">
        <f t="shared" si="21"/>
        <v>0</v>
      </c>
      <c r="H153" s="189">
        <f t="shared" si="21"/>
        <v>0</v>
      </c>
      <c r="I153" s="189">
        <f t="shared" si="21"/>
        <v>0</v>
      </c>
      <c r="J153" s="189">
        <f t="shared" si="21"/>
        <v>0</v>
      </c>
      <c r="K153" s="189">
        <f t="shared" si="21"/>
        <v>0</v>
      </c>
      <c r="L153" s="189">
        <f t="shared" si="21"/>
        <v>0</v>
      </c>
      <c r="M153" s="189">
        <f t="shared" si="21"/>
        <v>0</v>
      </c>
    </row>
    <row r="154" spans="1:13" ht="13" x14ac:dyDescent="0.3">
      <c r="A154" s="61"/>
      <c r="B154" s="7"/>
      <c r="C154" s="61"/>
      <c r="D154" s="61"/>
      <c r="E154" s="61"/>
      <c r="F154" s="61"/>
      <c r="G154" s="61"/>
      <c r="H154" s="61"/>
      <c r="I154" s="61"/>
      <c r="J154" s="61"/>
      <c r="K154" s="61"/>
      <c r="L154" s="61"/>
      <c r="M154" s="33"/>
    </row>
    <row r="155" spans="1:13" ht="13" x14ac:dyDescent="0.3">
      <c r="A155" s="7" t="s">
        <v>48</v>
      </c>
      <c r="C155" s="61"/>
      <c r="D155" s="61"/>
      <c r="E155" s="61"/>
      <c r="F155" s="61"/>
      <c r="G155" s="61"/>
      <c r="H155" s="61"/>
      <c r="I155" s="61"/>
      <c r="J155" s="61"/>
      <c r="K155" s="61"/>
      <c r="L155" s="61"/>
      <c r="M155" s="61"/>
    </row>
    <row r="156" spans="1:13" ht="13" x14ac:dyDescent="0.3">
      <c r="A156" s="59"/>
      <c r="B156" s="59"/>
      <c r="C156" s="62">
        <v>1</v>
      </c>
      <c r="D156" s="62">
        <v>2</v>
      </c>
      <c r="E156" s="62">
        <v>3</v>
      </c>
      <c r="F156" s="62">
        <v>4</v>
      </c>
      <c r="G156" s="62">
        <v>5</v>
      </c>
      <c r="H156" s="62">
        <v>6</v>
      </c>
      <c r="I156" s="62">
        <v>7</v>
      </c>
      <c r="J156" s="62">
        <v>8</v>
      </c>
      <c r="K156" s="62">
        <v>9</v>
      </c>
      <c r="L156" s="62">
        <v>10</v>
      </c>
      <c r="M156" s="62" t="s">
        <v>5</v>
      </c>
    </row>
    <row r="157" spans="1:13" ht="13" x14ac:dyDescent="0.25">
      <c r="A157" s="82" t="s">
        <v>33</v>
      </c>
      <c r="B157" s="82"/>
      <c r="C157" s="229">
        <v>-0.1</v>
      </c>
      <c r="D157" s="229">
        <v>-0.05</v>
      </c>
      <c r="E157" s="229">
        <v>0</v>
      </c>
      <c r="F157" s="229">
        <v>0.05</v>
      </c>
      <c r="G157" s="229">
        <v>0.25</v>
      </c>
      <c r="H157" s="229">
        <v>0.25</v>
      </c>
      <c r="I157" s="229">
        <v>0.5</v>
      </c>
      <c r="J157" s="229">
        <v>0.5</v>
      </c>
      <c r="K157" s="229">
        <v>0.75</v>
      </c>
      <c r="L157" s="229">
        <v>1</v>
      </c>
      <c r="M157" s="28"/>
    </row>
    <row r="158" spans="1:13" ht="13" x14ac:dyDescent="0.25">
      <c r="A158" s="290" t="s">
        <v>82</v>
      </c>
      <c r="B158" s="172" t="s">
        <v>84</v>
      </c>
      <c r="C158" s="187">
        <f>C$157*SUM('3.4.6 Hyödyt K6'!F8:F18)</f>
        <v>0</v>
      </c>
      <c r="D158" s="187">
        <f>D$157*SUM('3.4.6 Hyödyt K6'!G8:G18)</f>
        <v>0</v>
      </c>
      <c r="E158" s="187">
        <f>E$157*SUM('3.4.6 Hyödyt K6'!H8:H18)</f>
        <v>0</v>
      </c>
      <c r="F158" s="187">
        <f>F$157*SUM('3.4.6 Hyödyt K6'!I8:I18)</f>
        <v>0</v>
      </c>
      <c r="G158" s="187">
        <f>G$157*SUM('3.4.6 Hyödyt K6'!J8:J18)</f>
        <v>0</v>
      </c>
      <c r="H158" s="187">
        <f>H$157*SUM('3.4.6 Hyödyt K6'!K8:K18)</f>
        <v>0</v>
      </c>
      <c r="I158" s="187">
        <f>I$157*SUM('3.4.6 Hyödyt K6'!L8:L18)</f>
        <v>0</v>
      </c>
      <c r="J158" s="187">
        <f>J$157*SUM('3.4.6 Hyödyt K6'!M8:M18)</f>
        <v>0</v>
      </c>
      <c r="K158" s="187">
        <f>K$157*SUM('3.4.6 Hyödyt K6'!N8:N18)</f>
        <v>0</v>
      </c>
      <c r="L158" s="187">
        <f>L$157*SUM('3.4.6 Hyödyt K6'!O8:O18)</f>
        <v>0</v>
      </c>
      <c r="M158" s="188">
        <f>SUM(C158:L158)</f>
        <v>0</v>
      </c>
    </row>
    <row r="159" spans="1:13" ht="26" x14ac:dyDescent="0.25">
      <c r="A159" s="290"/>
      <c r="B159" s="172" t="s">
        <v>85</v>
      </c>
      <c r="C159" s="187">
        <f>C$157*SUM('3.4.6 Hyödyt K6'!F19:F20)</f>
        <v>0</v>
      </c>
      <c r="D159" s="187">
        <f>D$157*SUM('3.4.6 Hyödyt K6'!G19:G20)</f>
        <v>0</v>
      </c>
      <c r="E159" s="187">
        <f>E$157*SUM('3.4.6 Hyödyt K6'!H19:H20)</f>
        <v>0</v>
      </c>
      <c r="F159" s="187">
        <f>F$157*SUM('3.4.6 Hyödyt K6'!I19:I20)</f>
        <v>0</v>
      </c>
      <c r="G159" s="187">
        <f>G$157*SUM('3.4.6 Hyödyt K6'!J19:J20)</f>
        <v>0</v>
      </c>
      <c r="H159" s="187">
        <f>H$157*SUM('3.4.6 Hyödyt K6'!K19:K20)</f>
        <v>0</v>
      </c>
      <c r="I159" s="187">
        <f>I$157*SUM('3.4.6 Hyödyt K6'!L19:L20)</f>
        <v>0</v>
      </c>
      <c r="J159" s="187">
        <f>J$157*SUM('3.4.6 Hyödyt K6'!M19:M20)</f>
        <v>0</v>
      </c>
      <c r="K159" s="187">
        <f>K$157*SUM('3.4.6 Hyödyt K6'!N19:N20)</f>
        <v>0</v>
      </c>
      <c r="L159" s="187">
        <f>L$157*SUM('3.4.6 Hyödyt K6'!O19:O20)</f>
        <v>0</v>
      </c>
      <c r="M159" s="188">
        <f t="shared" ref="M159:M164" si="22">SUM(C159:L159)</f>
        <v>0</v>
      </c>
    </row>
    <row r="160" spans="1:13" ht="26" x14ac:dyDescent="0.25">
      <c r="A160" s="290"/>
      <c r="B160" s="172" t="s">
        <v>86</v>
      </c>
      <c r="C160" s="187">
        <f>C$157*SUM('3.4.6 Hyödyt K6'!F21)</f>
        <v>0</v>
      </c>
      <c r="D160" s="187">
        <f>D$157*SUM('3.4.6 Hyödyt K6'!G21)</f>
        <v>0</v>
      </c>
      <c r="E160" s="187">
        <f>E$157*SUM('3.4.6 Hyödyt K6'!H21)</f>
        <v>0</v>
      </c>
      <c r="F160" s="187">
        <f>F$157*SUM('3.4.6 Hyödyt K6'!I21)</f>
        <v>0</v>
      </c>
      <c r="G160" s="187">
        <f>G$157*SUM('3.4.6 Hyödyt K6'!J21)</f>
        <v>0</v>
      </c>
      <c r="H160" s="187">
        <f>H$157*SUM('3.4.6 Hyödyt K6'!K21)</f>
        <v>0</v>
      </c>
      <c r="I160" s="187">
        <f>I$157*SUM('3.4.6 Hyödyt K6'!L21)</f>
        <v>0</v>
      </c>
      <c r="J160" s="187">
        <f>J$157*SUM('3.4.6 Hyödyt K6'!M21)</f>
        <v>0</v>
      </c>
      <c r="K160" s="187">
        <f>K$157*SUM('3.4.6 Hyödyt K6'!N21)</f>
        <v>0</v>
      </c>
      <c r="L160" s="187">
        <f>L$157*SUM('3.4.6 Hyödyt K6'!O21)</f>
        <v>0</v>
      </c>
      <c r="M160" s="188">
        <f t="shared" si="22"/>
        <v>0</v>
      </c>
    </row>
    <row r="161" spans="1:13" ht="13" x14ac:dyDescent="0.25">
      <c r="A161" s="289" t="s">
        <v>83</v>
      </c>
      <c r="B161" s="173" t="s">
        <v>87</v>
      </c>
      <c r="C161" s="187">
        <f>C$157*SUM('3.4.6 Hyödyt K6'!F22:F25)</f>
        <v>0</v>
      </c>
      <c r="D161" s="187">
        <f>D$157*SUM('3.4.6 Hyödyt K6'!G22:G25)</f>
        <v>0</v>
      </c>
      <c r="E161" s="187">
        <f>E$157*SUM('3.4.6 Hyödyt K6'!H22:H25)</f>
        <v>0</v>
      </c>
      <c r="F161" s="187">
        <f>F$157*SUM('3.4.6 Hyödyt K6'!I22:I25)</f>
        <v>0</v>
      </c>
      <c r="G161" s="187">
        <f>G$157*SUM('3.4.6 Hyödyt K6'!J22:J25)</f>
        <v>0</v>
      </c>
      <c r="H161" s="187">
        <f>H$157*SUM('3.4.6 Hyödyt K6'!K22:K25)</f>
        <v>0</v>
      </c>
      <c r="I161" s="187">
        <f>I$157*SUM('3.4.6 Hyödyt K6'!L22:L25)</f>
        <v>0</v>
      </c>
      <c r="J161" s="187">
        <f>J$157*SUM('3.4.6 Hyödyt K6'!M22:M25)</f>
        <v>0</v>
      </c>
      <c r="K161" s="187">
        <f>K$157*SUM('3.4.6 Hyödyt K6'!N22:N25)</f>
        <v>0</v>
      </c>
      <c r="L161" s="187">
        <f>L$157*SUM('3.4.6 Hyödyt K6'!O22:O25)</f>
        <v>0</v>
      </c>
      <c r="M161" s="188">
        <f t="shared" si="22"/>
        <v>0</v>
      </c>
    </row>
    <row r="162" spans="1:13" ht="13" x14ac:dyDescent="0.25">
      <c r="A162" s="289"/>
      <c r="B162" s="173" t="s">
        <v>88</v>
      </c>
      <c r="C162" s="187">
        <f>C$157*SUM('3.4.6 Hyödyt K6'!F26:F28)</f>
        <v>0</v>
      </c>
      <c r="D162" s="187">
        <f>D$157*SUM('3.4.6 Hyödyt K6'!G26:G28)</f>
        <v>0</v>
      </c>
      <c r="E162" s="187">
        <f>E$157*SUM('3.4.6 Hyödyt K6'!H26:H28)</f>
        <v>0</v>
      </c>
      <c r="F162" s="187">
        <f>F$157*SUM('3.4.6 Hyödyt K6'!I26:I28)</f>
        <v>0</v>
      </c>
      <c r="G162" s="187">
        <f>G$157*SUM('3.4.6 Hyödyt K6'!J26:J28)</f>
        <v>0</v>
      </c>
      <c r="H162" s="187">
        <f>H$157*SUM('3.4.6 Hyödyt K6'!K26:K28)</f>
        <v>0</v>
      </c>
      <c r="I162" s="187">
        <f>I$157*SUM('3.4.6 Hyödyt K6'!L26:L28)</f>
        <v>0</v>
      </c>
      <c r="J162" s="187">
        <f>J$157*SUM('3.4.6 Hyödyt K6'!M26:M28)</f>
        <v>0</v>
      </c>
      <c r="K162" s="187">
        <f>K$157*SUM('3.4.6 Hyödyt K6'!N26:N28)</f>
        <v>0</v>
      </c>
      <c r="L162" s="187">
        <f>L$157*SUM('3.4.6 Hyödyt K6'!O26:O28)</f>
        <v>0</v>
      </c>
      <c r="M162" s="188">
        <f t="shared" si="22"/>
        <v>0</v>
      </c>
    </row>
    <row r="163" spans="1:13" ht="13" x14ac:dyDescent="0.25">
      <c r="A163" s="289"/>
      <c r="B163" s="173" t="s">
        <v>89</v>
      </c>
      <c r="C163" s="187">
        <f>C$157*SUM('3.4.6 Hyödyt K6'!F29:F30)</f>
        <v>0</v>
      </c>
      <c r="D163" s="187">
        <f>D$157*SUM('3.4.6 Hyödyt K6'!G29:G30)</f>
        <v>0</v>
      </c>
      <c r="E163" s="187">
        <f>E$157*SUM('3.4.6 Hyödyt K6'!H29:H30)</f>
        <v>0</v>
      </c>
      <c r="F163" s="187">
        <f>F$157*SUM('3.4.6 Hyödyt K6'!I29:I30)</f>
        <v>0</v>
      </c>
      <c r="G163" s="187">
        <f>G$157*SUM('3.4.6 Hyödyt K6'!J29:J30)</f>
        <v>0</v>
      </c>
      <c r="H163" s="187">
        <f>H$157*SUM('3.4.6 Hyödyt K6'!K29:K30)</f>
        <v>0</v>
      </c>
      <c r="I163" s="187">
        <f>I$157*SUM('3.4.6 Hyödyt K6'!L29:L30)</f>
        <v>0</v>
      </c>
      <c r="J163" s="187">
        <f>J$157*SUM('3.4.6 Hyödyt K6'!M29:M30)</f>
        <v>0</v>
      </c>
      <c r="K163" s="187">
        <f>K$157*SUM('3.4.6 Hyödyt K6'!N29:N30)</f>
        <v>0</v>
      </c>
      <c r="L163" s="187">
        <f>L$157*SUM('3.4.6 Hyödyt K6'!O29:O30)</f>
        <v>0</v>
      </c>
      <c r="M163" s="188">
        <f t="shared" si="22"/>
        <v>0</v>
      </c>
    </row>
    <row r="164" spans="1:13" ht="13" x14ac:dyDescent="0.25">
      <c r="A164" s="289"/>
      <c r="B164" s="204" t="s">
        <v>90</v>
      </c>
      <c r="C164" s="187">
        <f>C$157*SUM('3.4.6 Hyödyt K6'!F31:F33)</f>
        <v>0</v>
      </c>
      <c r="D164" s="187">
        <f>D$157*SUM('3.4.6 Hyödyt K6'!G31:G33)</f>
        <v>0</v>
      </c>
      <c r="E164" s="187">
        <f>E$157*SUM('3.4.6 Hyödyt K6'!H31:H33)</f>
        <v>0</v>
      </c>
      <c r="F164" s="187">
        <f>F$157*SUM('3.4.6 Hyödyt K6'!I31:I33)</f>
        <v>0</v>
      </c>
      <c r="G164" s="187">
        <f>G$157*SUM('3.4.6 Hyödyt K6'!J31:J33)</f>
        <v>0</v>
      </c>
      <c r="H164" s="187">
        <f>H$157*SUM('3.4.6 Hyödyt K6'!K31:K33)</f>
        <v>0</v>
      </c>
      <c r="I164" s="187">
        <f>I$157*SUM('3.4.6 Hyödyt K6'!L31:L33)</f>
        <v>0</v>
      </c>
      <c r="J164" s="187">
        <f>J$157*SUM('3.4.6 Hyödyt K6'!M31:M33)</f>
        <v>0</v>
      </c>
      <c r="K164" s="187">
        <f>K$157*SUM('3.4.6 Hyödyt K6'!N31:N33)</f>
        <v>0</v>
      </c>
      <c r="L164" s="187">
        <f>L$157*SUM('3.4.6 Hyödyt K6'!O31:O33)</f>
        <v>0</v>
      </c>
      <c r="M164" s="188">
        <f t="shared" si="22"/>
        <v>0</v>
      </c>
    </row>
    <row r="165" spans="1:13" ht="13" x14ac:dyDescent="0.3">
      <c r="A165" s="61"/>
      <c r="B165" s="26" t="s">
        <v>5</v>
      </c>
      <c r="C165" s="189">
        <f t="shared" ref="C165:M165" si="23">SUM(C158:C164)</f>
        <v>0</v>
      </c>
      <c r="D165" s="189">
        <f t="shared" si="23"/>
        <v>0</v>
      </c>
      <c r="E165" s="189">
        <f t="shared" si="23"/>
        <v>0</v>
      </c>
      <c r="F165" s="189">
        <f t="shared" si="23"/>
        <v>0</v>
      </c>
      <c r="G165" s="189">
        <f t="shared" si="23"/>
        <v>0</v>
      </c>
      <c r="H165" s="189">
        <f t="shared" si="23"/>
        <v>0</v>
      </c>
      <c r="I165" s="189">
        <f t="shared" si="23"/>
        <v>0</v>
      </c>
      <c r="J165" s="189">
        <f t="shared" si="23"/>
        <v>0</v>
      </c>
      <c r="K165" s="189">
        <f t="shared" si="23"/>
        <v>0</v>
      </c>
      <c r="L165" s="189">
        <f t="shared" si="23"/>
        <v>0</v>
      </c>
      <c r="M165" s="189">
        <f t="shared" si="23"/>
        <v>0</v>
      </c>
    </row>
    <row r="168" spans="1:13" ht="13" x14ac:dyDescent="0.3">
      <c r="A168" s="84" t="s">
        <v>174</v>
      </c>
      <c r="B168" s="85">
        <v>7</v>
      </c>
      <c r="C168" s="88"/>
      <c r="D168" s="88"/>
      <c r="E168" s="88"/>
      <c r="F168" s="88"/>
      <c r="G168" s="88"/>
      <c r="H168" s="88"/>
      <c r="I168" s="88"/>
      <c r="J168" s="88"/>
      <c r="K168" s="88"/>
      <c r="L168" s="88"/>
      <c r="M168" s="88"/>
    </row>
    <row r="169" spans="1:13" ht="13" x14ac:dyDescent="0.3">
      <c r="A169" s="61"/>
      <c r="B169" s="7"/>
      <c r="C169" s="61"/>
      <c r="D169" s="61"/>
      <c r="E169" s="61"/>
      <c r="F169" s="61"/>
      <c r="G169" s="61"/>
      <c r="H169" s="61"/>
      <c r="I169" s="61"/>
      <c r="J169" s="61"/>
      <c r="K169" s="61"/>
      <c r="L169" s="61"/>
      <c r="M169" s="61"/>
    </row>
    <row r="170" spans="1:13" ht="13" x14ac:dyDescent="0.3">
      <c r="A170" s="7" t="s">
        <v>47</v>
      </c>
      <c r="C170" s="61"/>
      <c r="D170" s="61"/>
      <c r="E170" s="61"/>
      <c r="F170" s="61"/>
      <c r="G170" s="61"/>
      <c r="H170" s="61"/>
      <c r="I170" s="61"/>
      <c r="J170" s="61"/>
      <c r="K170" s="61"/>
      <c r="L170" s="61"/>
      <c r="M170" s="61"/>
    </row>
    <row r="171" spans="1:13" ht="13" x14ac:dyDescent="0.3">
      <c r="A171" s="59"/>
      <c r="B171" s="176" t="s">
        <v>1</v>
      </c>
      <c r="C171" s="62">
        <v>1</v>
      </c>
      <c r="D171" s="62">
        <v>2</v>
      </c>
      <c r="E171" s="62">
        <v>3</v>
      </c>
      <c r="F171" s="62">
        <v>4</v>
      </c>
      <c r="G171" s="62">
        <v>5</v>
      </c>
      <c r="H171" s="62">
        <v>6</v>
      </c>
      <c r="I171" s="62">
        <v>7</v>
      </c>
      <c r="J171" s="62">
        <v>8</v>
      </c>
      <c r="K171" s="62">
        <v>9</v>
      </c>
      <c r="L171" s="62">
        <v>10</v>
      </c>
      <c r="M171" s="62" t="s">
        <v>5</v>
      </c>
    </row>
    <row r="172" spans="1:13" ht="13" x14ac:dyDescent="0.25">
      <c r="A172" s="82" t="s">
        <v>33</v>
      </c>
      <c r="B172" s="82"/>
      <c r="C172" s="229">
        <v>-0.05</v>
      </c>
      <c r="D172" s="229">
        <v>0</v>
      </c>
      <c r="E172" s="229">
        <v>0.25</v>
      </c>
      <c r="F172" s="229">
        <v>0.25</v>
      </c>
      <c r="G172" s="229">
        <v>0.5</v>
      </c>
      <c r="H172" s="229">
        <v>0.5</v>
      </c>
      <c r="I172" s="229">
        <v>0.75</v>
      </c>
      <c r="J172" s="229">
        <v>0.75</v>
      </c>
      <c r="K172" s="229">
        <v>1</v>
      </c>
      <c r="L172" s="229">
        <v>1</v>
      </c>
      <c r="M172" s="28"/>
    </row>
    <row r="173" spans="1:13" ht="13" x14ac:dyDescent="0.25">
      <c r="A173" s="290" t="s">
        <v>82</v>
      </c>
      <c r="B173" s="172" t="s">
        <v>84</v>
      </c>
      <c r="C173" s="187">
        <f>C$172*SUM('3.4.7 Hyödyt K7'!F8:F18)</f>
        <v>0</v>
      </c>
      <c r="D173" s="187">
        <f>D$172*SUM('3.4.7 Hyödyt K7'!G8:G18)</f>
        <v>0</v>
      </c>
      <c r="E173" s="187">
        <f>E$172*SUM('3.4.7 Hyödyt K7'!H8:H18)</f>
        <v>0</v>
      </c>
      <c r="F173" s="187">
        <f>F$172*SUM('3.4.7 Hyödyt K7'!I8:I18)</f>
        <v>0</v>
      </c>
      <c r="G173" s="187">
        <f>G$172*SUM('3.4.7 Hyödyt K7'!J8:J18)</f>
        <v>0</v>
      </c>
      <c r="H173" s="187">
        <f>H$172*SUM('3.4.7 Hyödyt K7'!K8:K18)</f>
        <v>0</v>
      </c>
      <c r="I173" s="187">
        <f>I$172*SUM('3.4.7 Hyödyt K7'!L8:L18)</f>
        <v>0</v>
      </c>
      <c r="J173" s="187">
        <f>J$172*SUM('3.4.7 Hyödyt K7'!M8:M18)</f>
        <v>0</v>
      </c>
      <c r="K173" s="187">
        <f>K$172*SUM('3.4.7 Hyödyt K7'!N8:N18)</f>
        <v>0</v>
      </c>
      <c r="L173" s="187">
        <f>L$172*SUM('3.4.7 Hyödyt K7'!O8:O18)</f>
        <v>0</v>
      </c>
      <c r="M173" s="188">
        <f>SUM(C173:L173)</f>
        <v>0</v>
      </c>
    </row>
    <row r="174" spans="1:13" ht="26" x14ac:dyDescent="0.25">
      <c r="A174" s="290"/>
      <c r="B174" s="172" t="s">
        <v>85</v>
      </c>
      <c r="C174" s="187">
        <f>C$172*SUM('3.4.7 Hyödyt K7'!F19:F20)</f>
        <v>0</v>
      </c>
      <c r="D174" s="187">
        <f>D$172*SUM('3.4.7 Hyödyt K7'!G19:G20)</f>
        <v>0</v>
      </c>
      <c r="E174" s="187">
        <f>E$172*SUM('3.4.7 Hyödyt K7'!H19:H20)</f>
        <v>0</v>
      </c>
      <c r="F174" s="187">
        <f>F$172*SUM('3.4.7 Hyödyt K7'!I19:I20)</f>
        <v>0</v>
      </c>
      <c r="G174" s="187">
        <f>G$172*SUM('3.4.7 Hyödyt K7'!J19:J20)</f>
        <v>0</v>
      </c>
      <c r="H174" s="187">
        <f>H$172*SUM('3.4.7 Hyödyt K7'!K19:K20)</f>
        <v>0</v>
      </c>
      <c r="I174" s="187">
        <f>I$172*SUM('3.4.7 Hyödyt K7'!L19:L20)</f>
        <v>0</v>
      </c>
      <c r="J174" s="187">
        <f>J$172*SUM('3.4.7 Hyödyt K7'!M19:M20)</f>
        <v>0</v>
      </c>
      <c r="K174" s="187">
        <f>K$172*SUM('3.4.7 Hyödyt K7'!N19:N20)</f>
        <v>0</v>
      </c>
      <c r="L174" s="187">
        <f>L$172*SUM('3.4.7 Hyödyt K7'!O19:O20)</f>
        <v>0</v>
      </c>
      <c r="M174" s="188">
        <f t="shared" ref="M174:M179" si="24">SUM(C174:L174)</f>
        <v>0</v>
      </c>
    </row>
    <row r="175" spans="1:13" ht="26" x14ac:dyDescent="0.25">
      <c r="A175" s="290"/>
      <c r="B175" s="172" t="s">
        <v>86</v>
      </c>
      <c r="C175" s="187">
        <f>C$172*SUM('3.4.7 Hyödyt K7'!F21)</f>
        <v>0</v>
      </c>
      <c r="D175" s="187">
        <f>D$172*SUM('3.4.7 Hyödyt K7'!G21)</f>
        <v>0</v>
      </c>
      <c r="E175" s="187">
        <f>E$172*SUM('3.4.7 Hyödyt K7'!H21)</f>
        <v>0</v>
      </c>
      <c r="F175" s="187">
        <f>F$172*SUM('3.4.7 Hyödyt K7'!I21)</f>
        <v>0</v>
      </c>
      <c r="G175" s="187">
        <f>G$172*SUM('3.4.7 Hyödyt K7'!J21)</f>
        <v>0</v>
      </c>
      <c r="H175" s="187">
        <f>H$172*SUM('3.4.7 Hyödyt K7'!K21)</f>
        <v>0</v>
      </c>
      <c r="I175" s="187">
        <f>I$172*SUM('3.4.7 Hyödyt K7'!L21)</f>
        <v>0</v>
      </c>
      <c r="J175" s="187">
        <f>J$172*SUM('3.4.7 Hyödyt K7'!M21)</f>
        <v>0</v>
      </c>
      <c r="K175" s="187">
        <f>K$172*SUM('3.4.7 Hyödyt K7'!N21)</f>
        <v>0</v>
      </c>
      <c r="L175" s="187">
        <f>L$172*SUM('3.4.7 Hyödyt K7'!O21)</f>
        <v>0</v>
      </c>
      <c r="M175" s="188">
        <f t="shared" si="24"/>
        <v>0</v>
      </c>
    </row>
    <row r="176" spans="1:13" ht="13" x14ac:dyDescent="0.25">
      <c r="A176" s="289" t="s">
        <v>83</v>
      </c>
      <c r="B176" s="173" t="s">
        <v>87</v>
      </c>
      <c r="C176" s="187">
        <f>C$172*SUM('3.4.7 Hyödyt K7'!F22:F25)</f>
        <v>0</v>
      </c>
      <c r="D176" s="187">
        <f>D$172*SUM('3.4.7 Hyödyt K7'!G22:G25)</f>
        <v>0</v>
      </c>
      <c r="E176" s="187">
        <f>E$172*SUM('3.4.7 Hyödyt K7'!H22:H25)</f>
        <v>0</v>
      </c>
      <c r="F176" s="187">
        <f>F$172*SUM('3.4.7 Hyödyt K7'!I22:I25)</f>
        <v>0</v>
      </c>
      <c r="G176" s="187">
        <f>G$172*SUM('3.4.7 Hyödyt K7'!J22:J25)</f>
        <v>0</v>
      </c>
      <c r="H176" s="187">
        <f>H$172*SUM('3.4.7 Hyödyt K7'!K22:K25)</f>
        <v>0</v>
      </c>
      <c r="I176" s="187">
        <f>I$172*SUM('3.4.7 Hyödyt K7'!L22:L25)</f>
        <v>0</v>
      </c>
      <c r="J176" s="187">
        <f>J$172*SUM('3.4.7 Hyödyt K7'!M22:M25)</f>
        <v>0</v>
      </c>
      <c r="K176" s="187">
        <f>K$172*SUM('3.4.7 Hyödyt K7'!N22:N25)</f>
        <v>0</v>
      </c>
      <c r="L176" s="187">
        <f>L$172*SUM('3.4.7 Hyödyt K7'!O22:O25)</f>
        <v>0</v>
      </c>
      <c r="M176" s="188">
        <f t="shared" si="24"/>
        <v>0</v>
      </c>
    </row>
    <row r="177" spans="1:13" ht="13" x14ac:dyDescent="0.25">
      <c r="A177" s="289"/>
      <c r="B177" s="173" t="s">
        <v>88</v>
      </c>
      <c r="C177" s="187">
        <f>C$172*SUM('3.4.7 Hyödyt K7'!F26:F28)</f>
        <v>0</v>
      </c>
      <c r="D177" s="187">
        <f>D$172*SUM('3.4.7 Hyödyt K7'!G26:G28)</f>
        <v>0</v>
      </c>
      <c r="E177" s="187">
        <f>E$172*SUM('3.4.7 Hyödyt K7'!H26:H28)</f>
        <v>0</v>
      </c>
      <c r="F177" s="187">
        <f>F$172*SUM('3.4.7 Hyödyt K7'!I26:I28)</f>
        <v>0</v>
      </c>
      <c r="G177" s="187">
        <f>G$172*SUM('3.4.7 Hyödyt K7'!J26:J28)</f>
        <v>0</v>
      </c>
      <c r="H177" s="187">
        <f>H$172*SUM('3.4.7 Hyödyt K7'!K26:K28)</f>
        <v>0</v>
      </c>
      <c r="I177" s="187">
        <f>I$172*SUM('3.4.7 Hyödyt K7'!L26:L28)</f>
        <v>0</v>
      </c>
      <c r="J177" s="187">
        <f>J$172*SUM('3.4.7 Hyödyt K7'!M26:M28)</f>
        <v>0</v>
      </c>
      <c r="K177" s="187">
        <f>K$172*SUM('3.4.7 Hyödyt K7'!N26:N28)</f>
        <v>0</v>
      </c>
      <c r="L177" s="187">
        <f>L$172*SUM('3.4.7 Hyödyt K7'!O26:O28)</f>
        <v>0</v>
      </c>
      <c r="M177" s="188">
        <f t="shared" si="24"/>
        <v>0</v>
      </c>
    </row>
    <row r="178" spans="1:13" ht="13" x14ac:dyDescent="0.25">
      <c r="A178" s="289"/>
      <c r="B178" s="173" t="s">
        <v>89</v>
      </c>
      <c r="C178" s="187">
        <f>C$172*SUM('3.4.7 Hyödyt K7'!F29:F30)</f>
        <v>0</v>
      </c>
      <c r="D178" s="187">
        <f>D$172*SUM('3.4.7 Hyödyt K7'!G29:G30)</f>
        <v>0</v>
      </c>
      <c r="E178" s="187">
        <f>E$172*SUM('3.4.7 Hyödyt K7'!H29:H30)</f>
        <v>0</v>
      </c>
      <c r="F178" s="187">
        <f>F$172*SUM('3.4.7 Hyödyt K7'!I29:I30)</f>
        <v>0</v>
      </c>
      <c r="G178" s="187">
        <f>G$172*SUM('3.4.7 Hyödyt K7'!J29:J30)</f>
        <v>0</v>
      </c>
      <c r="H178" s="187">
        <f>H$172*SUM('3.4.7 Hyödyt K7'!K29:K30)</f>
        <v>0</v>
      </c>
      <c r="I178" s="187">
        <f>I$172*SUM('3.4.7 Hyödyt K7'!L29:L30)</f>
        <v>0</v>
      </c>
      <c r="J178" s="187">
        <f>J$172*SUM('3.4.7 Hyödyt K7'!M29:M30)</f>
        <v>0</v>
      </c>
      <c r="K178" s="187">
        <f>K$172*SUM('3.4.7 Hyödyt K7'!N29:N30)</f>
        <v>0</v>
      </c>
      <c r="L178" s="187">
        <f>L$172*SUM('3.4.7 Hyödyt K7'!O29:O30)</f>
        <v>0</v>
      </c>
      <c r="M178" s="188">
        <f t="shared" si="24"/>
        <v>0</v>
      </c>
    </row>
    <row r="179" spans="1:13" ht="13" x14ac:dyDescent="0.25">
      <c r="A179" s="289"/>
      <c r="B179" s="204" t="s">
        <v>90</v>
      </c>
      <c r="C179" s="187">
        <f>C$172*SUM('3.4.7 Hyödyt K7'!F31:F33)</f>
        <v>0</v>
      </c>
      <c r="D179" s="187">
        <f>D$172*SUM('3.4.7 Hyödyt K7'!G31:G33)</f>
        <v>0</v>
      </c>
      <c r="E179" s="187">
        <f>E$172*SUM('3.4.7 Hyödyt K7'!H31:H33)</f>
        <v>0</v>
      </c>
      <c r="F179" s="187">
        <f>F$172*SUM('3.4.7 Hyödyt K7'!I31:I33)</f>
        <v>0</v>
      </c>
      <c r="G179" s="187">
        <f>G$172*SUM('3.4.7 Hyödyt K7'!J31:J33)</f>
        <v>0</v>
      </c>
      <c r="H179" s="187">
        <f>H$172*SUM('3.4.7 Hyödyt K7'!K31:K33)</f>
        <v>0</v>
      </c>
      <c r="I179" s="187">
        <f>I$172*SUM('3.4.7 Hyödyt K7'!L31:L33)</f>
        <v>0</v>
      </c>
      <c r="J179" s="187">
        <f>J$172*SUM('3.4.7 Hyödyt K7'!M31:M33)</f>
        <v>0</v>
      </c>
      <c r="K179" s="187">
        <f>K$172*SUM('3.4.7 Hyödyt K7'!N31:N33)</f>
        <v>0</v>
      </c>
      <c r="L179" s="187">
        <f>L$172*SUM('3.4.7 Hyödyt K7'!O31:O33)</f>
        <v>0</v>
      </c>
      <c r="M179" s="188">
        <f t="shared" si="24"/>
        <v>0</v>
      </c>
    </row>
    <row r="180" spans="1:13" ht="13" x14ac:dyDescent="0.3">
      <c r="A180" s="61"/>
      <c r="B180" s="26" t="s">
        <v>5</v>
      </c>
      <c r="C180" s="189">
        <f t="shared" ref="C180:M180" si="25">SUM(C173:C179)</f>
        <v>0</v>
      </c>
      <c r="D180" s="189">
        <f t="shared" si="25"/>
        <v>0</v>
      </c>
      <c r="E180" s="189">
        <f t="shared" si="25"/>
        <v>0</v>
      </c>
      <c r="F180" s="189">
        <f t="shared" si="25"/>
        <v>0</v>
      </c>
      <c r="G180" s="189">
        <f t="shared" si="25"/>
        <v>0</v>
      </c>
      <c r="H180" s="189">
        <f t="shared" si="25"/>
        <v>0</v>
      </c>
      <c r="I180" s="189">
        <f t="shared" si="25"/>
        <v>0</v>
      </c>
      <c r="J180" s="189">
        <f t="shared" si="25"/>
        <v>0</v>
      </c>
      <c r="K180" s="189">
        <f t="shared" si="25"/>
        <v>0</v>
      </c>
      <c r="L180" s="189">
        <f t="shared" si="25"/>
        <v>0</v>
      </c>
      <c r="M180" s="189">
        <f t="shared" si="25"/>
        <v>0</v>
      </c>
    </row>
    <row r="181" spans="1:13" ht="13" x14ac:dyDescent="0.3">
      <c r="A181" s="61"/>
      <c r="B181" s="7"/>
      <c r="C181" s="61"/>
      <c r="D181" s="61"/>
      <c r="E181" s="61"/>
      <c r="F181" s="61"/>
      <c r="G181" s="61"/>
      <c r="H181" s="61"/>
      <c r="I181" s="61"/>
      <c r="J181" s="61"/>
      <c r="K181" s="61"/>
      <c r="L181" s="61"/>
      <c r="M181" s="33"/>
    </row>
    <row r="182" spans="1:13" ht="13" x14ac:dyDescent="0.3">
      <c r="A182" s="7" t="s">
        <v>48</v>
      </c>
      <c r="C182" s="61"/>
      <c r="D182" s="61"/>
      <c r="E182" s="61"/>
      <c r="F182" s="61"/>
      <c r="G182" s="61"/>
      <c r="H182" s="61"/>
      <c r="I182" s="61"/>
      <c r="J182" s="61"/>
      <c r="K182" s="61"/>
      <c r="L182" s="61"/>
      <c r="M182" s="61"/>
    </row>
    <row r="183" spans="1:13" ht="13" x14ac:dyDescent="0.3">
      <c r="A183" s="59"/>
      <c r="B183" s="59"/>
      <c r="C183" s="62">
        <v>1</v>
      </c>
      <c r="D183" s="62">
        <v>2</v>
      </c>
      <c r="E183" s="62">
        <v>3</v>
      </c>
      <c r="F183" s="62">
        <v>4</v>
      </c>
      <c r="G183" s="62">
        <v>5</v>
      </c>
      <c r="H183" s="62">
        <v>6</v>
      </c>
      <c r="I183" s="62">
        <v>7</v>
      </c>
      <c r="J183" s="62">
        <v>8</v>
      </c>
      <c r="K183" s="62">
        <v>9</v>
      </c>
      <c r="L183" s="62">
        <v>10</v>
      </c>
      <c r="M183" s="62" t="s">
        <v>5</v>
      </c>
    </row>
    <row r="184" spans="1:13" ht="13" x14ac:dyDescent="0.25">
      <c r="A184" s="82" t="s">
        <v>33</v>
      </c>
      <c r="B184" s="82"/>
      <c r="C184" s="229">
        <v>-0.1</v>
      </c>
      <c r="D184" s="229">
        <v>-0.05</v>
      </c>
      <c r="E184" s="229">
        <v>0</v>
      </c>
      <c r="F184" s="229">
        <v>0.05</v>
      </c>
      <c r="G184" s="229">
        <v>0.25</v>
      </c>
      <c r="H184" s="229">
        <v>0.25</v>
      </c>
      <c r="I184" s="229">
        <v>0.5</v>
      </c>
      <c r="J184" s="229">
        <v>0.5</v>
      </c>
      <c r="K184" s="229">
        <v>0.75</v>
      </c>
      <c r="L184" s="229">
        <v>1</v>
      </c>
      <c r="M184" s="28"/>
    </row>
    <row r="185" spans="1:13" ht="13" x14ac:dyDescent="0.25">
      <c r="A185" s="290" t="s">
        <v>82</v>
      </c>
      <c r="B185" s="172" t="s">
        <v>84</v>
      </c>
      <c r="C185" s="187">
        <f>C$184*SUM('3.4.7 Hyödyt K7'!F8:F18)</f>
        <v>0</v>
      </c>
      <c r="D185" s="187">
        <f>D$184*SUM('3.4.7 Hyödyt K7'!G8:G18)</f>
        <v>0</v>
      </c>
      <c r="E185" s="187">
        <f>E$184*SUM('3.4.7 Hyödyt K7'!H8:H18)</f>
        <v>0</v>
      </c>
      <c r="F185" s="187">
        <f>F$184*SUM('3.4.7 Hyödyt K7'!I8:I18)</f>
        <v>0</v>
      </c>
      <c r="G185" s="187">
        <f>G$184*SUM('3.4.7 Hyödyt K7'!J8:J18)</f>
        <v>0</v>
      </c>
      <c r="H185" s="187">
        <f>H$184*SUM('3.4.7 Hyödyt K7'!K8:K18)</f>
        <v>0</v>
      </c>
      <c r="I185" s="187">
        <f>I$184*SUM('3.4.7 Hyödyt K7'!L8:L18)</f>
        <v>0</v>
      </c>
      <c r="J185" s="187">
        <f>J$184*SUM('3.4.7 Hyödyt K7'!M8:M18)</f>
        <v>0</v>
      </c>
      <c r="K185" s="187">
        <f>K$184*SUM('3.4.7 Hyödyt K7'!N8:N18)</f>
        <v>0</v>
      </c>
      <c r="L185" s="187">
        <f>L$184*SUM('3.4.7 Hyödyt K7'!O8:O18)</f>
        <v>0</v>
      </c>
      <c r="M185" s="188">
        <f>SUM(C185:L185)</f>
        <v>0</v>
      </c>
    </row>
    <row r="186" spans="1:13" ht="26" x14ac:dyDescent="0.25">
      <c r="A186" s="290"/>
      <c r="B186" s="172" t="s">
        <v>85</v>
      </c>
      <c r="C186" s="187">
        <f>C$184*SUM('3.4.7 Hyödyt K7'!F19:F20)</f>
        <v>0</v>
      </c>
      <c r="D186" s="187">
        <f>D$184*SUM('3.4.7 Hyödyt K7'!G19:G20)</f>
        <v>0</v>
      </c>
      <c r="E186" s="187">
        <f>E$184*SUM('3.4.7 Hyödyt K7'!H19:H20)</f>
        <v>0</v>
      </c>
      <c r="F186" s="187">
        <f>F$184*SUM('3.4.7 Hyödyt K7'!I19:I20)</f>
        <v>0</v>
      </c>
      <c r="G186" s="187">
        <f>G$184*SUM('3.4.7 Hyödyt K7'!J19:J20)</f>
        <v>0</v>
      </c>
      <c r="H186" s="187">
        <f>H$184*SUM('3.4.7 Hyödyt K7'!K19:K20)</f>
        <v>0</v>
      </c>
      <c r="I186" s="187">
        <f>I$184*SUM('3.4.7 Hyödyt K7'!L19:L20)</f>
        <v>0</v>
      </c>
      <c r="J186" s="187">
        <f>J$184*SUM('3.4.7 Hyödyt K7'!M19:M20)</f>
        <v>0</v>
      </c>
      <c r="K186" s="187">
        <f>K$184*SUM('3.4.7 Hyödyt K7'!N19:N20)</f>
        <v>0</v>
      </c>
      <c r="L186" s="187">
        <f>L$184*SUM('3.4.7 Hyödyt K7'!O19:O20)</f>
        <v>0</v>
      </c>
      <c r="M186" s="188">
        <f t="shared" ref="M186:M191" si="26">SUM(C186:L186)</f>
        <v>0</v>
      </c>
    </row>
    <row r="187" spans="1:13" ht="26" x14ac:dyDescent="0.25">
      <c r="A187" s="290"/>
      <c r="B187" s="172" t="s">
        <v>86</v>
      </c>
      <c r="C187" s="187">
        <f>C$184*SUM('3.4.7 Hyödyt K7'!F21)</f>
        <v>0</v>
      </c>
      <c r="D187" s="187">
        <f>D$184*SUM('3.4.7 Hyödyt K7'!G21)</f>
        <v>0</v>
      </c>
      <c r="E187" s="187">
        <f>E$184*SUM('3.4.7 Hyödyt K7'!H21)</f>
        <v>0</v>
      </c>
      <c r="F187" s="187">
        <f>F$184*SUM('3.4.7 Hyödyt K7'!I21)</f>
        <v>0</v>
      </c>
      <c r="G187" s="187">
        <f>G$184*SUM('3.4.7 Hyödyt K7'!J21)</f>
        <v>0</v>
      </c>
      <c r="H187" s="187">
        <f>H$184*SUM('3.4.7 Hyödyt K7'!K21)</f>
        <v>0</v>
      </c>
      <c r="I187" s="187">
        <f>I$184*SUM('3.4.7 Hyödyt K7'!L21)</f>
        <v>0</v>
      </c>
      <c r="J187" s="187">
        <f>J$184*SUM('3.4.7 Hyödyt K7'!M21)</f>
        <v>0</v>
      </c>
      <c r="K187" s="187">
        <f>K$184*SUM('3.4.7 Hyödyt K7'!N21)</f>
        <v>0</v>
      </c>
      <c r="L187" s="187">
        <f>L$184*SUM('3.4.7 Hyödyt K7'!O21)</f>
        <v>0</v>
      </c>
      <c r="M187" s="188">
        <f t="shared" si="26"/>
        <v>0</v>
      </c>
    </row>
    <row r="188" spans="1:13" ht="13" x14ac:dyDescent="0.25">
      <c r="A188" s="289" t="s">
        <v>83</v>
      </c>
      <c r="B188" s="173" t="s">
        <v>87</v>
      </c>
      <c r="C188" s="187">
        <f>C$184*SUM('3.4.7 Hyödyt K7'!F22:F25)</f>
        <v>0</v>
      </c>
      <c r="D188" s="187">
        <f>D$184*SUM('3.4.7 Hyödyt K7'!G22:G25)</f>
        <v>0</v>
      </c>
      <c r="E188" s="187">
        <f>E$184*SUM('3.4.7 Hyödyt K7'!H22:H25)</f>
        <v>0</v>
      </c>
      <c r="F188" s="187">
        <f>F$184*SUM('3.4.7 Hyödyt K7'!I22:I25)</f>
        <v>0</v>
      </c>
      <c r="G188" s="187">
        <f>G$184*SUM('3.4.7 Hyödyt K7'!J22:J25)</f>
        <v>0</v>
      </c>
      <c r="H188" s="187">
        <f>H$184*SUM('3.4.7 Hyödyt K7'!K22:K25)</f>
        <v>0</v>
      </c>
      <c r="I188" s="187">
        <f>I$184*SUM('3.4.7 Hyödyt K7'!L22:L25)</f>
        <v>0</v>
      </c>
      <c r="J188" s="187">
        <f>J$184*SUM('3.4.7 Hyödyt K7'!M22:M25)</f>
        <v>0</v>
      </c>
      <c r="K188" s="187">
        <f>K$184*SUM('3.4.7 Hyödyt K7'!N22:N25)</f>
        <v>0</v>
      </c>
      <c r="L188" s="187">
        <f>L$184*SUM('3.4.7 Hyödyt K7'!O22:O25)</f>
        <v>0</v>
      </c>
      <c r="M188" s="188">
        <f t="shared" si="26"/>
        <v>0</v>
      </c>
    </row>
    <row r="189" spans="1:13" ht="13" x14ac:dyDescent="0.25">
      <c r="A189" s="289"/>
      <c r="B189" s="173" t="s">
        <v>88</v>
      </c>
      <c r="C189" s="187">
        <f>C$184*SUM('3.4.7 Hyödyt K7'!F26:F28)</f>
        <v>0</v>
      </c>
      <c r="D189" s="187">
        <f>D$184*SUM('3.4.7 Hyödyt K7'!G26:G28)</f>
        <v>0</v>
      </c>
      <c r="E189" s="187">
        <f>E$184*SUM('3.4.7 Hyödyt K7'!H26:H28)</f>
        <v>0</v>
      </c>
      <c r="F189" s="187">
        <f>F$184*SUM('3.4.7 Hyödyt K7'!I26:I28)</f>
        <v>0</v>
      </c>
      <c r="G189" s="187">
        <f>G$184*SUM('3.4.7 Hyödyt K7'!J26:J28)</f>
        <v>0</v>
      </c>
      <c r="H189" s="187">
        <f>H$184*SUM('3.4.7 Hyödyt K7'!K26:K28)</f>
        <v>0</v>
      </c>
      <c r="I189" s="187">
        <f>I$184*SUM('3.4.7 Hyödyt K7'!L26:L28)</f>
        <v>0</v>
      </c>
      <c r="J189" s="187">
        <f>J$184*SUM('3.4.7 Hyödyt K7'!M26:M28)</f>
        <v>0</v>
      </c>
      <c r="K189" s="187">
        <f>K$184*SUM('3.4.7 Hyödyt K7'!N26:N28)</f>
        <v>0</v>
      </c>
      <c r="L189" s="187">
        <f>L$184*SUM('3.4.7 Hyödyt K7'!O26:O28)</f>
        <v>0</v>
      </c>
      <c r="M189" s="188">
        <f t="shared" si="26"/>
        <v>0</v>
      </c>
    </row>
    <row r="190" spans="1:13" ht="13" x14ac:dyDescent="0.25">
      <c r="A190" s="289"/>
      <c r="B190" s="173" t="s">
        <v>89</v>
      </c>
      <c r="C190" s="187">
        <f>C$184*SUM('3.4.7 Hyödyt K7'!F29:F30)</f>
        <v>0</v>
      </c>
      <c r="D190" s="187">
        <f>D$184*SUM('3.4.7 Hyödyt K7'!G29:G30)</f>
        <v>0</v>
      </c>
      <c r="E190" s="187">
        <f>E$184*SUM('3.4.7 Hyödyt K7'!H29:H30)</f>
        <v>0</v>
      </c>
      <c r="F190" s="187">
        <f>F$184*SUM('3.4.7 Hyödyt K7'!I29:I30)</f>
        <v>0</v>
      </c>
      <c r="G190" s="187">
        <f>G$184*SUM('3.4.7 Hyödyt K7'!J29:J30)</f>
        <v>0</v>
      </c>
      <c r="H190" s="187">
        <f>H$184*SUM('3.4.7 Hyödyt K7'!K29:K30)</f>
        <v>0</v>
      </c>
      <c r="I190" s="187">
        <f>I$184*SUM('3.4.7 Hyödyt K7'!L29:L30)</f>
        <v>0</v>
      </c>
      <c r="J190" s="187">
        <f>J$184*SUM('3.4.7 Hyödyt K7'!M29:M30)</f>
        <v>0</v>
      </c>
      <c r="K190" s="187">
        <f>K$184*SUM('3.4.7 Hyödyt K7'!N29:N30)</f>
        <v>0</v>
      </c>
      <c r="L190" s="187">
        <f>L$184*SUM('3.4.7 Hyödyt K7'!O29:O30)</f>
        <v>0</v>
      </c>
      <c r="M190" s="188">
        <f t="shared" si="26"/>
        <v>0</v>
      </c>
    </row>
    <row r="191" spans="1:13" ht="13" x14ac:dyDescent="0.25">
      <c r="A191" s="289"/>
      <c r="B191" s="204" t="s">
        <v>90</v>
      </c>
      <c r="C191" s="187">
        <f>C$184*SUM('3.4.7 Hyödyt K7'!F31:F33)</f>
        <v>0</v>
      </c>
      <c r="D191" s="187">
        <f>D$184*SUM('3.4.7 Hyödyt K7'!G31:G33)</f>
        <v>0</v>
      </c>
      <c r="E191" s="187">
        <f>E$184*SUM('3.4.7 Hyödyt K7'!H31:H33)</f>
        <v>0</v>
      </c>
      <c r="F191" s="187">
        <f>F$184*SUM('3.4.7 Hyödyt K7'!I31:I33)</f>
        <v>0</v>
      </c>
      <c r="G191" s="187">
        <f>G$184*SUM('3.4.7 Hyödyt K7'!J31:J33)</f>
        <v>0</v>
      </c>
      <c r="H191" s="187">
        <f>H$184*SUM('3.4.7 Hyödyt K7'!K31:K33)</f>
        <v>0</v>
      </c>
      <c r="I191" s="187">
        <f>I$184*SUM('3.4.7 Hyödyt K7'!L31:L33)</f>
        <v>0</v>
      </c>
      <c r="J191" s="187">
        <f>J$184*SUM('3.4.7 Hyödyt K7'!M31:M33)</f>
        <v>0</v>
      </c>
      <c r="K191" s="187">
        <f>K$184*SUM('3.4.7 Hyödyt K7'!N31:N33)</f>
        <v>0</v>
      </c>
      <c r="L191" s="187">
        <f>L$184*SUM('3.4.7 Hyödyt K7'!O31:O33)</f>
        <v>0</v>
      </c>
      <c r="M191" s="188">
        <f t="shared" si="26"/>
        <v>0</v>
      </c>
    </row>
    <row r="192" spans="1:13" ht="13" x14ac:dyDescent="0.3">
      <c r="A192" s="61"/>
      <c r="B192" s="26" t="s">
        <v>5</v>
      </c>
      <c r="C192" s="189">
        <f t="shared" ref="C192:M192" si="27">SUM(C185:C191)</f>
        <v>0</v>
      </c>
      <c r="D192" s="189">
        <f t="shared" si="27"/>
        <v>0</v>
      </c>
      <c r="E192" s="189">
        <f t="shared" si="27"/>
        <v>0</v>
      </c>
      <c r="F192" s="189">
        <f t="shared" si="27"/>
        <v>0</v>
      </c>
      <c r="G192" s="189">
        <f t="shared" si="27"/>
        <v>0</v>
      </c>
      <c r="H192" s="189">
        <f t="shared" si="27"/>
        <v>0</v>
      </c>
      <c r="I192" s="189">
        <f t="shared" si="27"/>
        <v>0</v>
      </c>
      <c r="J192" s="189">
        <f t="shared" si="27"/>
        <v>0</v>
      </c>
      <c r="K192" s="189">
        <f t="shared" si="27"/>
        <v>0</v>
      </c>
      <c r="L192" s="189">
        <f t="shared" si="27"/>
        <v>0</v>
      </c>
      <c r="M192" s="189">
        <f t="shared" si="27"/>
        <v>0</v>
      </c>
    </row>
    <row r="195" spans="1:13" ht="13" x14ac:dyDescent="0.3">
      <c r="A195" s="84" t="s">
        <v>174</v>
      </c>
      <c r="B195" s="85">
        <v>8</v>
      </c>
      <c r="C195" s="88"/>
      <c r="D195" s="88"/>
      <c r="E195" s="88"/>
      <c r="F195" s="88"/>
      <c r="G195" s="88"/>
      <c r="H195" s="88"/>
      <c r="I195" s="88"/>
      <c r="J195" s="88"/>
      <c r="K195" s="88"/>
      <c r="L195" s="88"/>
      <c r="M195" s="88"/>
    </row>
    <row r="196" spans="1:13" ht="13" x14ac:dyDescent="0.3">
      <c r="A196" s="61"/>
      <c r="B196" s="7"/>
      <c r="C196" s="61"/>
      <c r="D196" s="61"/>
      <c r="E196" s="61"/>
      <c r="F196" s="61"/>
      <c r="G196" s="61"/>
      <c r="H196" s="61"/>
      <c r="I196" s="61"/>
      <c r="J196" s="61"/>
      <c r="K196" s="61"/>
      <c r="L196" s="61"/>
      <c r="M196" s="61"/>
    </row>
    <row r="197" spans="1:13" ht="13" x14ac:dyDescent="0.3">
      <c r="A197" s="7" t="s">
        <v>47</v>
      </c>
      <c r="C197" s="61"/>
      <c r="D197" s="61"/>
      <c r="E197" s="61"/>
      <c r="F197" s="61"/>
      <c r="G197" s="61"/>
      <c r="H197" s="61"/>
      <c r="I197" s="61"/>
      <c r="J197" s="61"/>
      <c r="K197" s="61"/>
      <c r="L197" s="61"/>
      <c r="M197" s="61"/>
    </row>
    <row r="198" spans="1:13" ht="13" x14ac:dyDescent="0.3">
      <c r="A198" s="59"/>
      <c r="B198" s="176" t="s">
        <v>1</v>
      </c>
      <c r="C198" s="62">
        <v>1</v>
      </c>
      <c r="D198" s="62">
        <v>2</v>
      </c>
      <c r="E198" s="62">
        <v>3</v>
      </c>
      <c r="F198" s="62">
        <v>4</v>
      </c>
      <c r="G198" s="62">
        <v>5</v>
      </c>
      <c r="H198" s="62">
        <v>6</v>
      </c>
      <c r="I198" s="62">
        <v>7</v>
      </c>
      <c r="J198" s="62">
        <v>8</v>
      </c>
      <c r="K198" s="62">
        <v>9</v>
      </c>
      <c r="L198" s="62">
        <v>10</v>
      </c>
      <c r="M198" s="62" t="s">
        <v>5</v>
      </c>
    </row>
    <row r="199" spans="1:13" ht="13" x14ac:dyDescent="0.25">
      <c r="A199" s="82" t="s">
        <v>33</v>
      </c>
      <c r="B199" s="82"/>
      <c r="C199" s="229">
        <v>-0.05</v>
      </c>
      <c r="D199" s="229">
        <v>0</v>
      </c>
      <c r="E199" s="229">
        <v>0.25</v>
      </c>
      <c r="F199" s="229">
        <v>0.25</v>
      </c>
      <c r="G199" s="229">
        <v>0.5</v>
      </c>
      <c r="H199" s="229">
        <v>0.5</v>
      </c>
      <c r="I199" s="229">
        <v>0.75</v>
      </c>
      <c r="J199" s="229">
        <v>0.75</v>
      </c>
      <c r="K199" s="229">
        <v>1</v>
      </c>
      <c r="L199" s="229">
        <v>1</v>
      </c>
      <c r="M199" s="28"/>
    </row>
    <row r="200" spans="1:13" ht="13" x14ac:dyDescent="0.25">
      <c r="A200" s="290" t="s">
        <v>82</v>
      </c>
      <c r="B200" s="172" t="s">
        <v>84</v>
      </c>
      <c r="C200" s="187">
        <f>C$199*SUM('3.4.8 Hyödyt K8'!F8:F18)</f>
        <v>0</v>
      </c>
      <c r="D200" s="187">
        <f>D$199*SUM('3.4.8 Hyödyt K8'!G8:G18)</f>
        <v>0</v>
      </c>
      <c r="E200" s="187">
        <f>E$199*SUM('3.4.8 Hyödyt K8'!H8:H18)</f>
        <v>0</v>
      </c>
      <c r="F200" s="187">
        <f>F$199*SUM('3.4.8 Hyödyt K8'!I8:I18)</f>
        <v>0</v>
      </c>
      <c r="G200" s="187">
        <f>G$199*SUM('3.4.8 Hyödyt K8'!J8:J18)</f>
        <v>0</v>
      </c>
      <c r="H200" s="187">
        <f>H$199*SUM('3.4.8 Hyödyt K8'!K8:K18)</f>
        <v>0</v>
      </c>
      <c r="I200" s="187">
        <f>I$199*SUM('3.4.8 Hyödyt K8'!L8:L18)</f>
        <v>0</v>
      </c>
      <c r="J200" s="187">
        <f>J$199*SUM('3.4.8 Hyödyt K8'!M8:M18)</f>
        <v>0</v>
      </c>
      <c r="K200" s="187">
        <f>K$199*SUM('3.4.8 Hyödyt K8'!N8:N18)</f>
        <v>0</v>
      </c>
      <c r="L200" s="187">
        <f>L$199*SUM('3.4.8 Hyödyt K8'!O8:O18)</f>
        <v>0</v>
      </c>
      <c r="M200" s="188">
        <f>SUM(C200:L200)</f>
        <v>0</v>
      </c>
    </row>
    <row r="201" spans="1:13" ht="26" x14ac:dyDescent="0.25">
      <c r="A201" s="290"/>
      <c r="B201" s="172" t="s">
        <v>85</v>
      </c>
      <c r="C201" s="187">
        <f>C$199*SUM('3.4.8 Hyödyt K8'!F19:F20)</f>
        <v>0</v>
      </c>
      <c r="D201" s="187">
        <f>D$199*SUM('3.4.8 Hyödyt K8'!G19:G20)</f>
        <v>0</v>
      </c>
      <c r="E201" s="187">
        <f>E$199*SUM('3.4.8 Hyödyt K8'!H19:H20)</f>
        <v>0</v>
      </c>
      <c r="F201" s="187">
        <f>F$199*SUM('3.4.8 Hyödyt K8'!I19:I20)</f>
        <v>0</v>
      </c>
      <c r="G201" s="187">
        <f>G$199*SUM('3.4.8 Hyödyt K8'!J19:J20)</f>
        <v>0</v>
      </c>
      <c r="H201" s="187">
        <f>H$199*SUM('3.4.8 Hyödyt K8'!K19:K20)</f>
        <v>0</v>
      </c>
      <c r="I201" s="187">
        <f>I$199*SUM('3.4.8 Hyödyt K8'!L19:L20)</f>
        <v>0</v>
      </c>
      <c r="J201" s="187">
        <f>J$199*SUM('3.4.8 Hyödyt K8'!M19:M20)</f>
        <v>0</v>
      </c>
      <c r="K201" s="187">
        <f>K$199*SUM('3.4.8 Hyödyt K8'!N19:N20)</f>
        <v>0</v>
      </c>
      <c r="L201" s="187">
        <f>L$199*SUM('3.4.8 Hyödyt K8'!O19:O20)</f>
        <v>0</v>
      </c>
      <c r="M201" s="188">
        <f t="shared" ref="M201:M206" si="28">SUM(C201:L201)</f>
        <v>0</v>
      </c>
    </row>
    <row r="202" spans="1:13" ht="26" x14ac:dyDescent="0.25">
      <c r="A202" s="290"/>
      <c r="B202" s="172" t="s">
        <v>86</v>
      </c>
      <c r="C202" s="187">
        <f>C$199*SUM('3.4.8 Hyödyt K8'!F21)</f>
        <v>0</v>
      </c>
      <c r="D202" s="187">
        <f>D$199*SUM('3.4.8 Hyödyt K8'!G21)</f>
        <v>0</v>
      </c>
      <c r="E202" s="187">
        <f>E$199*SUM('3.4.8 Hyödyt K8'!H21)</f>
        <v>0</v>
      </c>
      <c r="F202" s="187">
        <f>F$199*SUM('3.4.8 Hyödyt K8'!I21)</f>
        <v>0</v>
      </c>
      <c r="G202" s="187">
        <f>G$199*SUM('3.4.8 Hyödyt K8'!J21)</f>
        <v>0</v>
      </c>
      <c r="H202" s="187">
        <f>H$199*SUM('3.4.8 Hyödyt K8'!K21)</f>
        <v>0</v>
      </c>
      <c r="I202" s="187">
        <f>I$199*SUM('3.4.8 Hyödyt K8'!L21)</f>
        <v>0</v>
      </c>
      <c r="J202" s="187">
        <f>J$199*SUM('3.4.8 Hyödyt K8'!M21)</f>
        <v>0</v>
      </c>
      <c r="K202" s="187">
        <f>K$199*SUM('3.4.8 Hyödyt K8'!N21)</f>
        <v>0</v>
      </c>
      <c r="L202" s="187">
        <f>L$199*SUM('3.4.8 Hyödyt K8'!O21)</f>
        <v>0</v>
      </c>
      <c r="M202" s="188">
        <f t="shared" si="28"/>
        <v>0</v>
      </c>
    </row>
    <row r="203" spans="1:13" ht="13" x14ac:dyDescent="0.25">
      <c r="A203" s="289" t="s">
        <v>83</v>
      </c>
      <c r="B203" s="173" t="s">
        <v>87</v>
      </c>
      <c r="C203" s="187">
        <f>C$199*SUM('3.4.8 Hyödyt K8'!F22:F25)</f>
        <v>0</v>
      </c>
      <c r="D203" s="187">
        <f>D$199*SUM('3.4.8 Hyödyt K8'!G22:G25)</f>
        <v>0</v>
      </c>
      <c r="E203" s="187">
        <f>E$199*SUM('3.4.8 Hyödyt K8'!H22:H25)</f>
        <v>0</v>
      </c>
      <c r="F203" s="187">
        <f>F$199*SUM('3.4.8 Hyödyt K8'!I22:I25)</f>
        <v>0</v>
      </c>
      <c r="G203" s="187">
        <f>G$199*SUM('3.4.8 Hyödyt K8'!J22:J25)</f>
        <v>0</v>
      </c>
      <c r="H203" s="187">
        <f>H$199*SUM('3.4.8 Hyödyt K8'!K22:K25)</f>
        <v>0</v>
      </c>
      <c r="I203" s="187">
        <f>I$199*SUM('3.4.8 Hyödyt K8'!L22:L25)</f>
        <v>0</v>
      </c>
      <c r="J203" s="187">
        <f>J$199*SUM('3.4.8 Hyödyt K8'!M22:M25)</f>
        <v>0</v>
      </c>
      <c r="K203" s="187">
        <f>K$199*SUM('3.4.8 Hyödyt K8'!N22:N25)</f>
        <v>0</v>
      </c>
      <c r="L203" s="187">
        <f>L$199*SUM('3.4.8 Hyödyt K8'!O22:O25)</f>
        <v>0</v>
      </c>
      <c r="M203" s="188">
        <f t="shared" si="28"/>
        <v>0</v>
      </c>
    </row>
    <row r="204" spans="1:13" ht="13" x14ac:dyDescent="0.25">
      <c r="A204" s="289"/>
      <c r="B204" s="173" t="s">
        <v>88</v>
      </c>
      <c r="C204" s="187">
        <f>C$199*SUM('3.4.8 Hyödyt K8'!F26:F28)</f>
        <v>0</v>
      </c>
      <c r="D204" s="187">
        <f>D$199*SUM('3.4.8 Hyödyt K8'!G26:G28)</f>
        <v>0</v>
      </c>
      <c r="E204" s="187">
        <f>E$199*SUM('3.4.8 Hyödyt K8'!H26:H28)</f>
        <v>0</v>
      </c>
      <c r="F204" s="187">
        <f>F$199*SUM('3.4.8 Hyödyt K8'!I26:I28)</f>
        <v>0</v>
      </c>
      <c r="G204" s="187">
        <f>G$199*SUM('3.4.8 Hyödyt K8'!J26:J28)</f>
        <v>0</v>
      </c>
      <c r="H204" s="187">
        <f>H$199*SUM('3.4.8 Hyödyt K8'!K26:K28)</f>
        <v>0</v>
      </c>
      <c r="I204" s="187">
        <f>I$199*SUM('3.4.8 Hyödyt K8'!L26:L28)</f>
        <v>0</v>
      </c>
      <c r="J204" s="187">
        <f>J$199*SUM('3.4.8 Hyödyt K8'!M26:M28)</f>
        <v>0</v>
      </c>
      <c r="K204" s="187">
        <f>K$199*SUM('3.4.8 Hyödyt K8'!N26:N28)</f>
        <v>0</v>
      </c>
      <c r="L204" s="187">
        <f>L$199*SUM('3.4.8 Hyödyt K8'!O26:O28)</f>
        <v>0</v>
      </c>
      <c r="M204" s="188">
        <f t="shared" si="28"/>
        <v>0</v>
      </c>
    </row>
    <row r="205" spans="1:13" ht="13" x14ac:dyDescent="0.25">
      <c r="A205" s="289"/>
      <c r="B205" s="173" t="s">
        <v>89</v>
      </c>
      <c r="C205" s="187">
        <f>C$199*SUM('3.4.8 Hyödyt K8'!F29:F30)</f>
        <v>0</v>
      </c>
      <c r="D205" s="187">
        <f>D$199*SUM('3.4.8 Hyödyt K8'!G29:G30)</f>
        <v>0</v>
      </c>
      <c r="E205" s="187">
        <f>E$199*SUM('3.4.8 Hyödyt K8'!H29:H30)</f>
        <v>0</v>
      </c>
      <c r="F205" s="187">
        <f>F$199*SUM('3.4.8 Hyödyt K8'!I29:I30)</f>
        <v>0</v>
      </c>
      <c r="G205" s="187">
        <f>G$199*SUM('3.4.8 Hyödyt K8'!J29:J30)</f>
        <v>0</v>
      </c>
      <c r="H205" s="187">
        <f>H$199*SUM('3.4.8 Hyödyt K8'!K29:K30)</f>
        <v>0</v>
      </c>
      <c r="I205" s="187">
        <f>I$199*SUM('3.4.8 Hyödyt K8'!L29:L30)</f>
        <v>0</v>
      </c>
      <c r="J205" s="187">
        <f>J$199*SUM('3.4.8 Hyödyt K8'!M29:M30)</f>
        <v>0</v>
      </c>
      <c r="K205" s="187">
        <f>K$199*SUM('3.4.8 Hyödyt K8'!N29:N30)</f>
        <v>0</v>
      </c>
      <c r="L205" s="187">
        <f>L$199*SUM('3.4.8 Hyödyt K8'!O29:O30)</f>
        <v>0</v>
      </c>
      <c r="M205" s="188">
        <f t="shared" si="28"/>
        <v>0</v>
      </c>
    </row>
    <row r="206" spans="1:13" ht="13" x14ac:dyDescent="0.25">
      <c r="A206" s="289"/>
      <c r="B206" s="204" t="s">
        <v>90</v>
      </c>
      <c r="C206" s="187">
        <f>C$199*SUM('3.4.8 Hyödyt K8'!F31:F33)</f>
        <v>0</v>
      </c>
      <c r="D206" s="187">
        <f>D$199*SUM('3.4.8 Hyödyt K8'!G31:G33)</f>
        <v>0</v>
      </c>
      <c r="E206" s="187">
        <f>E$199*SUM('3.4.8 Hyödyt K8'!H31:H33)</f>
        <v>0</v>
      </c>
      <c r="F206" s="187">
        <f>F$199*SUM('3.4.8 Hyödyt K8'!I31:I33)</f>
        <v>0</v>
      </c>
      <c r="G206" s="187">
        <f>G$199*SUM('3.4.8 Hyödyt K8'!J31:J33)</f>
        <v>0</v>
      </c>
      <c r="H206" s="187">
        <f>H$199*SUM('3.4.8 Hyödyt K8'!K31:K33)</f>
        <v>0</v>
      </c>
      <c r="I206" s="187">
        <f>I$199*SUM('3.4.8 Hyödyt K8'!L31:L33)</f>
        <v>0</v>
      </c>
      <c r="J206" s="187">
        <f>J$199*SUM('3.4.8 Hyödyt K8'!M31:M33)</f>
        <v>0</v>
      </c>
      <c r="K206" s="187">
        <f>K$199*SUM('3.4.8 Hyödyt K8'!N31:N33)</f>
        <v>0</v>
      </c>
      <c r="L206" s="187">
        <f>L$199*SUM('3.4.8 Hyödyt K8'!O31:O33)</f>
        <v>0</v>
      </c>
      <c r="M206" s="188">
        <f t="shared" si="28"/>
        <v>0</v>
      </c>
    </row>
    <row r="207" spans="1:13" ht="13" x14ac:dyDescent="0.3">
      <c r="A207" s="61"/>
      <c r="B207" s="26" t="s">
        <v>5</v>
      </c>
      <c r="C207" s="189">
        <f t="shared" ref="C207:M207" si="29">SUM(C200:C206)</f>
        <v>0</v>
      </c>
      <c r="D207" s="189">
        <f t="shared" si="29"/>
        <v>0</v>
      </c>
      <c r="E207" s="189">
        <f t="shared" si="29"/>
        <v>0</v>
      </c>
      <c r="F207" s="189">
        <f t="shared" si="29"/>
        <v>0</v>
      </c>
      <c r="G207" s="189">
        <f t="shared" si="29"/>
        <v>0</v>
      </c>
      <c r="H207" s="189">
        <f t="shared" si="29"/>
        <v>0</v>
      </c>
      <c r="I207" s="189">
        <f t="shared" si="29"/>
        <v>0</v>
      </c>
      <c r="J207" s="189">
        <f t="shared" si="29"/>
        <v>0</v>
      </c>
      <c r="K207" s="189">
        <f t="shared" si="29"/>
        <v>0</v>
      </c>
      <c r="L207" s="189">
        <f t="shared" si="29"/>
        <v>0</v>
      </c>
      <c r="M207" s="189">
        <f t="shared" si="29"/>
        <v>0</v>
      </c>
    </row>
    <row r="208" spans="1:13" ht="13" x14ac:dyDescent="0.3">
      <c r="A208" s="61"/>
      <c r="B208" s="7"/>
      <c r="C208" s="61"/>
      <c r="D208" s="61"/>
      <c r="E208" s="61"/>
      <c r="F208" s="61"/>
      <c r="G208" s="61"/>
      <c r="H208" s="61"/>
      <c r="I208" s="61"/>
      <c r="J208" s="61"/>
      <c r="K208" s="61"/>
      <c r="L208" s="61"/>
      <c r="M208" s="33"/>
    </row>
    <row r="209" spans="1:13" ht="13" x14ac:dyDescent="0.3">
      <c r="A209" s="7" t="s">
        <v>48</v>
      </c>
      <c r="C209" s="61"/>
      <c r="D209" s="61"/>
      <c r="E209" s="61"/>
      <c r="F209" s="61"/>
      <c r="G209" s="61"/>
      <c r="H209" s="61"/>
      <c r="I209" s="61"/>
      <c r="J209" s="61"/>
      <c r="K209" s="61"/>
      <c r="L209" s="61"/>
      <c r="M209" s="61"/>
    </row>
    <row r="210" spans="1:13" ht="13" x14ac:dyDescent="0.3">
      <c r="A210" s="59"/>
      <c r="B210" s="59"/>
      <c r="C210" s="62">
        <v>1</v>
      </c>
      <c r="D210" s="62">
        <v>2</v>
      </c>
      <c r="E210" s="62">
        <v>3</v>
      </c>
      <c r="F210" s="62">
        <v>4</v>
      </c>
      <c r="G210" s="62">
        <v>5</v>
      </c>
      <c r="H210" s="62">
        <v>6</v>
      </c>
      <c r="I210" s="62">
        <v>7</v>
      </c>
      <c r="J210" s="62">
        <v>8</v>
      </c>
      <c r="K210" s="62">
        <v>9</v>
      </c>
      <c r="L210" s="62">
        <v>10</v>
      </c>
      <c r="M210" s="62" t="s">
        <v>5</v>
      </c>
    </row>
    <row r="211" spans="1:13" ht="13" x14ac:dyDescent="0.25">
      <c r="A211" s="82" t="s">
        <v>33</v>
      </c>
      <c r="B211" s="82"/>
      <c r="C211" s="229">
        <v>-0.1</v>
      </c>
      <c r="D211" s="229">
        <v>-0.05</v>
      </c>
      <c r="E211" s="229">
        <v>0</v>
      </c>
      <c r="F211" s="229">
        <v>0.05</v>
      </c>
      <c r="G211" s="229">
        <v>0.25</v>
      </c>
      <c r="H211" s="229">
        <v>0.25</v>
      </c>
      <c r="I211" s="229">
        <v>0.5</v>
      </c>
      <c r="J211" s="229">
        <v>0.5</v>
      </c>
      <c r="K211" s="229">
        <v>0.75</v>
      </c>
      <c r="L211" s="229">
        <v>1</v>
      </c>
      <c r="M211" s="28"/>
    </row>
    <row r="212" spans="1:13" ht="13" x14ac:dyDescent="0.25">
      <c r="A212" s="290" t="s">
        <v>82</v>
      </c>
      <c r="B212" s="172" t="s">
        <v>84</v>
      </c>
      <c r="C212" s="187">
        <f>C$211*SUM('3.4.8 Hyödyt K8'!F8:F18)</f>
        <v>0</v>
      </c>
      <c r="D212" s="187">
        <f>D$211*SUM('3.4.8 Hyödyt K8'!G8:G18)</f>
        <v>0</v>
      </c>
      <c r="E212" s="187">
        <f>E$211*SUM('3.4.8 Hyödyt K8'!H8:H18)</f>
        <v>0</v>
      </c>
      <c r="F212" s="187">
        <f>F$211*SUM('3.4.8 Hyödyt K8'!I8:I18)</f>
        <v>0</v>
      </c>
      <c r="G212" s="187">
        <f>G$211*SUM('3.4.8 Hyödyt K8'!J8:J18)</f>
        <v>0</v>
      </c>
      <c r="H212" s="187">
        <f>H$211*SUM('3.4.8 Hyödyt K8'!K8:K18)</f>
        <v>0</v>
      </c>
      <c r="I212" s="187">
        <f>I$211*SUM('3.4.8 Hyödyt K8'!L8:L18)</f>
        <v>0</v>
      </c>
      <c r="J212" s="187">
        <f>J$211*SUM('3.4.8 Hyödyt K8'!M8:M18)</f>
        <v>0</v>
      </c>
      <c r="K212" s="187">
        <f>K$211*SUM('3.4.8 Hyödyt K8'!N8:N18)</f>
        <v>0</v>
      </c>
      <c r="L212" s="187">
        <f>L$211*SUM('3.4.8 Hyödyt K8'!O8:O18)</f>
        <v>0</v>
      </c>
      <c r="M212" s="188">
        <f>SUM(C212:L212)</f>
        <v>0</v>
      </c>
    </row>
    <row r="213" spans="1:13" ht="26" x14ac:dyDescent="0.25">
      <c r="A213" s="290"/>
      <c r="B213" s="172" t="s">
        <v>85</v>
      </c>
      <c r="C213" s="187">
        <f>C$211*SUM('3.4.8 Hyödyt K8'!F19:F20)</f>
        <v>0</v>
      </c>
      <c r="D213" s="187">
        <f>D$211*SUM('3.4.8 Hyödyt K8'!G19:G20)</f>
        <v>0</v>
      </c>
      <c r="E213" s="187">
        <f>E$211*SUM('3.4.8 Hyödyt K8'!H19:H20)</f>
        <v>0</v>
      </c>
      <c r="F213" s="187">
        <f>F$211*SUM('3.4.8 Hyödyt K8'!I19:I20)</f>
        <v>0</v>
      </c>
      <c r="G213" s="187">
        <f>G$211*SUM('3.4.8 Hyödyt K8'!J19:J20)</f>
        <v>0</v>
      </c>
      <c r="H213" s="187">
        <f>H$211*SUM('3.4.8 Hyödyt K8'!K19:K20)</f>
        <v>0</v>
      </c>
      <c r="I213" s="187">
        <f>I$211*SUM('3.4.8 Hyödyt K8'!L19:L20)</f>
        <v>0</v>
      </c>
      <c r="J213" s="187">
        <f>J$211*SUM('3.4.8 Hyödyt K8'!M19:M20)</f>
        <v>0</v>
      </c>
      <c r="K213" s="187">
        <f>K$211*SUM('3.4.8 Hyödyt K8'!N19:N20)</f>
        <v>0</v>
      </c>
      <c r="L213" s="187">
        <f>L$211*SUM('3.4.8 Hyödyt K8'!O19:O20)</f>
        <v>0</v>
      </c>
      <c r="M213" s="188">
        <f t="shared" ref="M213:M218" si="30">SUM(C213:L213)</f>
        <v>0</v>
      </c>
    </row>
    <row r="214" spans="1:13" ht="26" x14ac:dyDescent="0.25">
      <c r="A214" s="290"/>
      <c r="B214" s="172" t="s">
        <v>86</v>
      </c>
      <c r="C214" s="187">
        <f>C$211*SUM('3.4.8 Hyödyt K8'!F21)</f>
        <v>0</v>
      </c>
      <c r="D214" s="187">
        <f>D$211*SUM('3.4.8 Hyödyt K8'!G21)</f>
        <v>0</v>
      </c>
      <c r="E214" s="187">
        <f>E$211*SUM('3.4.8 Hyödyt K8'!H21)</f>
        <v>0</v>
      </c>
      <c r="F214" s="187">
        <f>F$211*SUM('3.4.8 Hyödyt K8'!I21)</f>
        <v>0</v>
      </c>
      <c r="G214" s="187">
        <f>G$211*SUM('3.4.8 Hyödyt K8'!J21)</f>
        <v>0</v>
      </c>
      <c r="H214" s="187">
        <f>H$211*SUM('3.4.8 Hyödyt K8'!K21)</f>
        <v>0</v>
      </c>
      <c r="I214" s="187">
        <f>I$211*SUM('3.4.8 Hyödyt K8'!L21)</f>
        <v>0</v>
      </c>
      <c r="J214" s="187">
        <f>J$211*SUM('3.4.8 Hyödyt K8'!M21)</f>
        <v>0</v>
      </c>
      <c r="K214" s="187">
        <f>K$211*SUM('3.4.8 Hyödyt K8'!N21)</f>
        <v>0</v>
      </c>
      <c r="L214" s="187">
        <f>L$211*SUM('3.4.8 Hyödyt K8'!O21)</f>
        <v>0</v>
      </c>
      <c r="M214" s="188">
        <f t="shared" si="30"/>
        <v>0</v>
      </c>
    </row>
    <row r="215" spans="1:13" ht="13" x14ac:dyDescent="0.25">
      <c r="A215" s="289" t="s">
        <v>83</v>
      </c>
      <c r="B215" s="173" t="s">
        <v>87</v>
      </c>
      <c r="C215" s="187">
        <f>C$211*SUM('3.4.8 Hyödyt K8'!F22:F25)</f>
        <v>0</v>
      </c>
      <c r="D215" s="187">
        <f>D$211*SUM('3.4.8 Hyödyt K8'!G22:G25)</f>
        <v>0</v>
      </c>
      <c r="E215" s="187">
        <f>E$211*SUM('3.4.8 Hyödyt K8'!H22:H25)</f>
        <v>0</v>
      </c>
      <c r="F215" s="187">
        <f>F$211*SUM('3.4.8 Hyödyt K8'!I22:I25)</f>
        <v>0</v>
      </c>
      <c r="G215" s="187">
        <f>G$211*SUM('3.4.8 Hyödyt K8'!J22:J25)</f>
        <v>0</v>
      </c>
      <c r="H215" s="187">
        <f>H$211*SUM('3.4.8 Hyödyt K8'!K22:K25)</f>
        <v>0</v>
      </c>
      <c r="I215" s="187">
        <f>I$211*SUM('3.4.8 Hyödyt K8'!L22:L25)</f>
        <v>0</v>
      </c>
      <c r="J215" s="187">
        <f>J$211*SUM('3.4.8 Hyödyt K8'!M22:M25)</f>
        <v>0</v>
      </c>
      <c r="K215" s="187">
        <f>K$211*SUM('3.4.8 Hyödyt K8'!N22:N25)</f>
        <v>0</v>
      </c>
      <c r="L215" s="187">
        <f>L$211*SUM('3.4.8 Hyödyt K8'!O22:O25)</f>
        <v>0</v>
      </c>
      <c r="M215" s="188">
        <f t="shared" si="30"/>
        <v>0</v>
      </c>
    </row>
    <row r="216" spans="1:13" ht="13" x14ac:dyDescent="0.25">
      <c r="A216" s="289"/>
      <c r="B216" s="173" t="s">
        <v>88</v>
      </c>
      <c r="C216" s="187">
        <f>C$211*SUM('3.4.8 Hyödyt K8'!F26:F28)</f>
        <v>0</v>
      </c>
      <c r="D216" s="187">
        <f>D$211*SUM('3.4.8 Hyödyt K8'!G26:G28)</f>
        <v>0</v>
      </c>
      <c r="E216" s="187">
        <f>E$211*SUM('3.4.8 Hyödyt K8'!H26:H28)</f>
        <v>0</v>
      </c>
      <c r="F216" s="187">
        <f>F$211*SUM('3.4.8 Hyödyt K8'!I26:I28)</f>
        <v>0</v>
      </c>
      <c r="G216" s="187">
        <f>G$211*SUM('3.4.8 Hyödyt K8'!J26:J28)</f>
        <v>0</v>
      </c>
      <c r="H216" s="187">
        <f>H$211*SUM('3.4.8 Hyödyt K8'!K26:K28)</f>
        <v>0</v>
      </c>
      <c r="I216" s="187">
        <f>I$211*SUM('3.4.8 Hyödyt K8'!L26:L28)</f>
        <v>0</v>
      </c>
      <c r="J216" s="187">
        <f>J$211*SUM('3.4.8 Hyödyt K8'!M26:M28)</f>
        <v>0</v>
      </c>
      <c r="K216" s="187">
        <f>K$211*SUM('3.4.8 Hyödyt K8'!N26:N28)</f>
        <v>0</v>
      </c>
      <c r="L216" s="187">
        <f>L$211*SUM('3.4.8 Hyödyt K8'!O26:O28)</f>
        <v>0</v>
      </c>
      <c r="M216" s="188">
        <f t="shared" si="30"/>
        <v>0</v>
      </c>
    </row>
    <row r="217" spans="1:13" ht="13" x14ac:dyDescent="0.25">
      <c r="A217" s="289"/>
      <c r="B217" s="173" t="s">
        <v>89</v>
      </c>
      <c r="C217" s="187">
        <f>C$211*SUM('3.4.8 Hyödyt K8'!F29:F30)</f>
        <v>0</v>
      </c>
      <c r="D217" s="187">
        <f>D$211*SUM('3.4.8 Hyödyt K8'!G29:G30)</f>
        <v>0</v>
      </c>
      <c r="E217" s="187">
        <f>E$211*SUM('3.4.8 Hyödyt K8'!H29:H30)</f>
        <v>0</v>
      </c>
      <c r="F217" s="187">
        <f>F$211*SUM('3.4.8 Hyödyt K8'!I29:I30)</f>
        <v>0</v>
      </c>
      <c r="G217" s="187">
        <f>G$211*SUM('3.4.8 Hyödyt K8'!J29:J30)</f>
        <v>0</v>
      </c>
      <c r="H217" s="187">
        <f>H$211*SUM('3.4.8 Hyödyt K8'!K29:K30)</f>
        <v>0</v>
      </c>
      <c r="I217" s="187">
        <f>I$211*SUM('3.4.8 Hyödyt K8'!L29:L30)</f>
        <v>0</v>
      </c>
      <c r="J217" s="187">
        <f>J$211*SUM('3.4.8 Hyödyt K8'!M29:M30)</f>
        <v>0</v>
      </c>
      <c r="K217" s="187">
        <f>K$211*SUM('3.4.8 Hyödyt K8'!N29:N30)</f>
        <v>0</v>
      </c>
      <c r="L217" s="187">
        <f>L$211*SUM('3.4.8 Hyödyt K8'!O29:O30)</f>
        <v>0</v>
      </c>
      <c r="M217" s="188">
        <f t="shared" si="30"/>
        <v>0</v>
      </c>
    </row>
    <row r="218" spans="1:13" ht="13" x14ac:dyDescent="0.25">
      <c r="A218" s="289"/>
      <c r="B218" s="204" t="s">
        <v>90</v>
      </c>
      <c r="C218" s="187">
        <f>C$211*SUM('3.4.8 Hyödyt K8'!F31:F33)</f>
        <v>0</v>
      </c>
      <c r="D218" s="187">
        <f>D$211*SUM('3.4.8 Hyödyt K8'!G31:G33)</f>
        <v>0</v>
      </c>
      <c r="E218" s="187">
        <f>E$211*SUM('3.4.8 Hyödyt K8'!H31:H33)</f>
        <v>0</v>
      </c>
      <c r="F218" s="187">
        <f>F$211*SUM('3.4.8 Hyödyt K8'!I31:I33)</f>
        <v>0</v>
      </c>
      <c r="G218" s="187">
        <f>G$211*SUM('3.4.8 Hyödyt K8'!J31:J33)</f>
        <v>0</v>
      </c>
      <c r="H218" s="187">
        <f>H$211*SUM('3.4.8 Hyödyt K8'!K31:K33)</f>
        <v>0</v>
      </c>
      <c r="I218" s="187">
        <f>I$211*SUM('3.4.8 Hyödyt K8'!L31:L33)</f>
        <v>0</v>
      </c>
      <c r="J218" s="187">
        <f>J$211*SUM('3.4.8 Hyödyt K8'!M31:M33)</f>
        <v>0</v>
      </c>
      <c r="K218" s="187">
        <f>K$211*SUM('3.4.8 Hyödyt K8'!N31:N33)</f>
        <v>0</v>
      </c>
      <c r="L218" s="187">
        <f>L$211*SUM('3.4.8 Hyödyt K8'!O31:O33)</f>
        <v>0</v>
      </c>
      <c r="M218" s="188">
        <f t="shared" si="30"/>
        <v>0</v>
      </c>
    </row>
    <row r="219" spans="1:13" ht="13" x14ac:dyDescent="0.3">
      <c r="A219" s="61"/>
      <c r="B219" s="26" t="s">
        <v>5</v>
      </c>
      <c r="C219" s="189">
        <f t="shared" ref="C219:M219" si="31">SUM(C212:C218)</f>
        <v>0</v>
      </c>
      <c r="D219" s="189">
        <f t="shared" si="31"/>
        <v>0</v>
      </c>
      <c r="E219" s="189">
        <f t="shared" si="31"/>
        <v>0</v>
      </c>
      <c r="F219" s="189">
        <f t="shared" si="31"/>
        <v>0</v>
      </c>
      <c r="G219" s="189">
        <f t="shared" si="31"/>
        <v>0</v>
      </c>
      <c r="H219" s="189">
        <f t="shared" si="31"/>
        <v>0</v>
      </c>
      <c r="I219" s="189">
        <f t="shared" si="31"/>
        <v>0</v>
      </c>
      <c r="J219" s="189">
        <f t="shared" si="31"/>
        <v>0</v>
      </c>
      <c r="K219" s="189">
        <f t="shared" si="31"/>
        <v>0</v>
      </c>
      <c r="L219" s="189">
        <f t="shared" si="31"/>
        <v>0</v>
      </c>
      <c r="M219" s="189">
        <f t="shared" si="31"/>
        <v>0</v>
      </c>
    </row>
    <row r="222" spans="1:13" ht="13" x14ac:dyDescent="0.3">
      <c r="A222" s="84" t="s">
        <v>174</v>
      </c>
      <c r="B222" s="85">
        <v>9</v>
      </c>
      <c r="C222" s="88"/>
      <c r="D222" s="88"/>
      <c r="E222" s="88"/>
      <c r="F222" s="88"/>
      <c r="G222" s="88"/>
      <c r="H222" s="88"/>
      <c r="I222" s="88"/>
      <c r="J222" s="88"/>
      <c r="K222" s="88"/>
      <c r="L222" s="88"/>
      <c r="M222" s="88"/>
    </row>
    <row r="223" spans="1:13" ht="13" x14ac:dyDescent="0.3">
      <c r="A223" s="61"/>
      <c r="B223" s="7"/>
      <c r="C223" s="61"/>
      <c r="D223" s="61"/>
      <c r="E223" s="61"/>
      <c r="F223" s="61"/>
      <c r="G223" s="61"/>
      <c r="H223" s="61"/>
      <c r="I223" s="61"/>
      <c r="J223" s="61"/>
      <c r="K223" s="61"/>
      <c r="L223" s="61"/>
      <c r="M223" s="61"/>
    </row>
    <row r="224" spans="1:13" ht="13" x14ac:dyDescent="0.3">
      <c r="A224" s="7" t="s">
        <v>47</v>
      </c>
      <c r="C224" s="61"/>
      <c r="D224" s="61"/>
      <c r="E224" s="61"/>
      <c r="F224" s="61"/>
      <c r="G224" s="61"/>
      <c r="H224" s="61"/>
      <c r="I224" s="61"/>
      <c r="J224" s="61"/>
      <c r="K224" s="61"/>
      <c r="L224" s="61"/>
      <c r="M224" s="61"/>
    </row>
    <row r="225" spans="1:13" ht="13" x14ac:dyDescent="0.3">
      <c r="A225" s="59"/>
      <c r="B225" s="176" t="s">
        <v>1</v>
      </c>
      <c r="C225" s="62">
        <v>1</v>
      </c>
      <c r="D225" s="62">
        <v>2</v>
      </c>
      <c r="E225" s="62">
        <v>3</v>
      </c>
      <c r="F225" s="62">
        <v>4</v>
      </c>
      <c r="G225" s="62">
        <v>5</v>
      </c>
      <c r="H225" s="62">
        <v>6</v>
      </c>
      <c r="I225" s="62">
        <v>7</v>
      </c>
      <c r="J225" s="62">
        <v>8</v>
      </c>
      <c r="K225" s="62">
        <v>9</v>
      </c>
      <c r="L225" s="62">
        <v>10</v>
      </c>
      <c r="M225" s="62" t="s">
        <v>5</v>
      </c>
    </row>
    <row r="226" spans="1:13" ht="13" x14ac:dyDescent="0.25">
      <c r="A226" s="82" t="s">
        <v>33</v>
      </c>
      <c r="B226" s="82"/>
      <c r="C226" s="229">
        <v>-0.05</v>
      </c>
      <c r="D226" s="229">
        <v>0</v>
      </c>
      <c r="E226" s="229">
        <v>0.25</v>
      </c>
      <c r="F226" s="229">
        <v>0.25</v>
      </c>
      <c r="G226" s="229">
        <v>0.5</v>
      </c>
      <c r="H226" s="229">
        <v>0.5</v>
      </c>
      <c r="I226" s="229">
        <v>0.75</v>
      </c>
      <c r="J226" s="229">
        <v>0.75</v>
      </c>
      <c r="K226" s="229">
        <v>1</v>
      </c>
      <c r="L226" s="229">
        <v>1</v>
      </c>
      <c r="M226" s="28"/>
    </row>
    <row r="227" spans="1:13" ht="13" x14ac:dyDescent="0.25">
      <c r="A227" s="290" t="s">
        <v>82</v>
      </c>
      <c r="B227" s="172" t="s">
        <v>84</v>
      </c>
      <c r="C227" s="187">
        <f>C$226*SUM('3.4.9 Hyödyt K9'!F8:F18)</f>
        <v>0</v>
      </c>
      <c r="D227" s="187">
        <f>D$226*SUM('3.4.9 Hyödyt K9'!G8:G18)</f>
        <v>0</v>
      </c>
      <c r="E227" s="187">
        <f>E$226*SUM('3.4.9 Hyödyt K9'!H8:H18)</f>
        <v>0</v>
      </c>
      <c r="F227" s="187">
        <f>F$226*SUM('3.4.9 Hyödyt K9'!I8:I18)</f>
        <v>0</v>
      </c>
      <c r="G227" s="187">
        <f>G$226*SUM('3.4.9 Hyödyt K9'!J8:J18)</f>
        <v>0</v>
      </c>
      <c r="H227" s="187">
        <f>H$226*SUM('3.4.9 Hyödyt K9'!K8:K18)</f>
        <v>0</v>
      </c>
      <c r="I227" s="187">
        <f>I$226*SUM('3.4.9 Hyödyt K9'!L8:L18)</f>
        <v>0</v>
      </c>
      <c r="J227" s="187">
        <f>J$226*SUM('3.4.9 Hyödyt K9'!M8:M18)</f>
        <v>0</v>
      </c>
      <c r="K227" s="187">
        <f>K$226*SUM('3.4.9 Hyödyt K9'!N8:N18)</f>
        <v>0</v>
      </c>
      <c r="L227" s="187">
        <f>L$226*SUM('3.4.9 Hyödyt K9'!O8:O18)</f>
        <v>0</v>
      </c>
      <c r="M227" s="188">
        <f>SUM(C227:L227)</f>
        <v>0</v>
      </c>
    </row>
    <row r="228" spans="1:13" ht="26" x14ac:dyDescent="0.25">
      <c r="A228" s="290"/>
      <c r="B228" s="172" t="s">
        <v>85</v>
      </c>
      <c r="C228" s="187">
        <f>C$226*SUM('3.4.9 Hyödyt K9'!F19:F20)</f>
        <v>0</v>
      </c>
      <c r="D228" s="187">
        <f>D$226*SUM('3.4.9 Hyödyt K9'!G19:G20)</f>
        <v>0</v>
      </c>
      <c r="E228" s="187">
        <f>E$226*SUM('3.4.9 Hyödyt K9'!H19:H20)</f>
        <v>0</v>
      </c>
      <c r="F228" s="187">
        <f>F$226*SUM('3.4.9 Hyödyt K9'!I19:I20)</f>
        <v>0</v>
      </c>
      <c r="G228" s="187">
        <f>G$226*SUM('3.4.9 Hyödyt K9'!J19:J20)</f>
        <v>0</v>
      </c>
      <c r="H228" s="187">
        <f>H$226*SUM('3.4.9 Hyödyt K9'!K19:K20)</f>
        <v>0</v>
      </c>
      <c r="I228" s="187">
        <f>I$226*SUM('3.4.9 Hyödyt K9'!L19:L20)</f>
        <v>0</v>
      </c>
      <c r="J228" s="187">
        <f>J$226*SUM('3.4.9 Hyödyt K9'!M19:M20)</f>
        <v>0</v>
      </c>
      <c r="K228" s="187">
        <f>K$226*SUM('3.4.9 Hyödyt K9'!N19:N20)</f>
        <v>0</v>
      </c>
      <c r="L228" s="187">
        <f>L$226*SUM('3.4.9 Hyödyt K9'!O19:O20)</f>
        <v>0</v>
      </c>
      <c r="M228" s="188">
        <f t="shared" ref="M228:M233" si="32">SUM(C228:L228)</f>
        <v>0</v>
      </c>
    </row>
    <row r="229" spans="1:13" ht="26" x14ac:dyDescent="0.25">
      <c r="A229" s="290"/>
      <c r="B229" s="172" t="s">
        <v>86</v>
      </c>
      <c r="C229" s="187">
        <f>C$226*SUM('3.4.9 Hyödyt K9'!F21)</f>
        <v>0</v>
      </c>
      <c r="D229" s="187">
        <f>D$226*SUM('3.4.9 Hyödyt K9'!G21)</f>
        <v>0</v>
      </c>
      <c r="E229" s="187">
        <f>E$226*SUM('3.4.9 Hyödyt K9'!H21)</f>
        <v>0</v>
      </c>
      <c r="F229" s="187">
        <f>F$226*SUM('3.4.9 Hyödyt K9'!I21)</f>
        <v>0</v>
      </c>
      <c r="G229" s="187">
        <f>G$226*SUM('3.4.9 Hyödyt K9'!J21)</f>
        <v>0</v>
      </c>
      <c r="H229" s="187">
        <f>H$226*SUM('3.4.9 Hyödyt K9'!K21)</f>
        <v>0</v>
      </c>
      <c r="I229" s="187">
        <f>I$226*SUM('3.4.9 Hyödyt K9'!L21)</f>
        <v>0</v>
      </c>
      <c r="J229" s="187">
        <f>J$226*SUM('3.4.9 Hyödyt K9'!M21)</f>
        <v>0</v>
      </c>
      <c r="K229" s="187">
        <f>K$226*SUM('3.4.9 Hyödyt K9'!N21)</f>
        <v>0</v>
      </c>
      <c r="L229" s="187">
        <f>L$226*SUM('3.4.9 Hyödyt K9'!O21)</f>
        <v>0</v>
      </c>
      <c r="M229" s="188">
        <f t="shared" si="32"/>
        <v>0</v>
      </c>
    </row>
    <row r="230" spans="1:13" ht="13" x14ac:dyDescent="0.25">
      <c r="A230" s="289" t="s">
        <v>83</v>
      </c>
      <c r="B230" s="173" t="s">
        <v>87</v>
      </c>
      <c r="C230" s="187">
        <f>C$226*SUM('3.4.9 Hyödyt K9'!F22:F25)</f>
        <v>0</v>
      </c>
      <c r="D230" s="187">
        <f>D$226*SUM('3.4.9 Hyödyt K9'!G22:G25)</f>
        <v>0</v>
      </c>
      <c r="E230" s="187">
        <f>E$226*SUM('3.4.9 Hyödyt K9'!H22:H25)</f>
        <v>0</v>
      </c>
      <c r="F230" s="187">
        <f>F$226*SUM('3.4.9 Hyödyt K9'!I22:I25)</f>
        <v>0</v>
      </c>
      <c r="G230" s="187">
        <f>G$226*SUM('3.4.9 Hyödyt K9'!J22:J25)</f>
        <v>0</v>
      </c>
      <c r="H230" s="187">
        <f>H$226*SUM('3.4.9 Hyödyt K9'!K22:K25)</f>
        <v>0</v>
      </c>
      <c r="I230" s="187">
        <f>I$226*SUM('3.4.9 Hyödyt K9'!L22:L25)</f>
        <v>0</v>
      </c>
      <c r="J230" s="187">
        <f>J$226*SUM('3.4.9 Hyödyt K9'!M22:M25)</f>
        <v>0</v>
      </c>
      <c r="K230" s="187">
        <f>K$226*SUM('3.4.9 Hyödyt K9'!N22:N25)</f>
        <v>0</v>
      </c>
      <c r="L230" s="187">
        <f>L$226*SUM('3.4.9 Hyödyt K9'!O22:O25)</f>
        <v>0</v>
      </c>
      <c r="M230" s="188">
        <f t="shared" si="32"/>
        <v>0</v>
      </c>
    </row>
    <row r="231" spans="1:13" ht="13" x14ac:dyDescent="0.25">
      <c r="A231" s="289"/>
      <c r="B231" s="173" t="s">
        <v>88</v>
      </c>
      <c r="C231" s="187">
        <f>C$226*SUM('3.4.9 Hyödyt K9'!F26:F28)</f>
        <v>0</v>
      </c>
      <c r="D231" s="187">
        <f>D$226*SUM('3.4.9 Hyödyt K9'!G26:G28)</f>
        <v>0</v>
      </c>
      <c r="E231" s="187">
        <f>E$226*SUM('3.4.9 Hyödyt K9'!H26:H28)</f>
        <v>0</v>
      </c>
      <c r="F231" s="187">
        <f>F$226*SUM('3.4.9 Hyödyt K9'!I26:I28)</f>
        <v>0</v>
      </c>
      <c r="G231" s="187">
        <f>G$226*SUM('3.4.9 Hyödyt K9'!J26:J28)</f>
        <v>0</v>
      </c>
      <c r="H231" s="187">
        <f>H$226*SUM('3.4.9 Hyödyt K9'!K26:K28)</f>
        <v>0</v>
      </c>
      <c r="I231" s="187">
        <f>I$226*SUM('3.4.9 Hyödyt K9'!L26:L28)</f>
        <v>0</v>
      </c>
      <c r="J231" s="187">
        <f>J$226*SUM('3.4.9 Hyödyt K9'!M26:M28)</f>
        <v>0</v>
      </c>
      <c r="K231" s="187">
        <f>K$226*SUM('3.4.9 Hyödyt K9'!N26:N28)</f>
        <v>0</v>
      </c>
      <c r="L231" s="187">
        <f>L$226*SUM('3.4.9 Hyödyt K9'!O26:O28)</f>
        <v>0</v>
      </c>
      <c r="M231" s="188">
        <f t="shared" si="32"/>
        <v>0</v>
      </c>
    </row>
    <row r="232" spans="1:13" ht="13" x14ac:dyDescent="0.25">
      <c r="A232" s="289"/>
      <c r="B232" s="173" t="s">
        <v>89</v>
      </c>
      <c r="C232" s="187">
        <f>C$226*SUM('3.4.9 Hyödyt K9'!F29:F30)</f>
        <v>0</v>
      </c>
      <c r="D232" s="187">
        <f>D$226*SUM('3.4.9 Hyödyt K9'!G29:G30)</f>
        <v>0</v>
      </c>
      <c r="E232" s="187">
        <f>E$226*SUM('3.4.9 Hyödyt K9'!H29:H30)</f>
        <v>0</v>
      </c>
      <c r="F232" s="187">
        <f>F$226*SUM('3.4.9 Hyödyt K9'!I29:I30)</f>
        <v>0</v>
      </c>
      <c r="G232" s="187">
        <f>G$226*SUM('3.4.9 Hyödyt K9'!J29:J30)</f>
        <v>0</v>
      </c>
      <c r="H232" s="187">
        <f>H$226*SUM('3.4.9 Hyödyt K9'!K29:K30)</f>
        <v>0</v>
      </c>
      <c r="I232" s="187">
        <f>I$226*SUM('3.4.9 Hyödyt K9'!L29:L30)</f>
        <v>0</v>
      </c>
      <c r="J232" s="187">
        <f>J$226*SUM('3.4.9 Hyödyt K9'!M29:M30)</f>
        <v>0</v>
      </c>
      <c r="K232" s="187">
        <f>K$226*SUM('3.4.9 Hyödyt K9'!N29:N30)</f>
        <v>0</v>
      </c>
      <c r="L232" s="187">
        <f>L$226*SUM('3.4.9 Hyödyt K9'!O29:O30)</f>
        <v>0</v>
      </c>
      <c r="M232" s="188">
        <f t="shared" si="32"/>
        <v>0</v>
      </c>
    </row>
    <row r="233" spans="1:13" ht="13" x14ac:dyDescent="0.25">
      <c r="A233" s="289"/>
      <c r="B233" s="204" t="s">
        <v>90</v>
      </c>
      <c r="C233" s="187">
        <f>C$226*SUM('3.4.9 Hyödyt K9'!F31:F33)</f>
        <v>0</v>
      </c>
      <c r="D233" s="187">
        <f>D$226*SUM('3.4.9 Hyödyt K9'!G31:G33)</f>
        <v>0</v>
      </c>
      <c r="E233" s="187">
        <f>E$226*SUM('3.4.9 Hyödyt K9'!H31:H33)</f>
        <v>0</v>
      </c>
      <c r="F233" s="187">
        <f>F$226*SUM('3.4.9 Hyödyt K9'!I31:I33)</f>
        <v>0</v>
      </c>
      <c r="G233" s="187">
        <f>G$226*SUM('3.4.9 Hyödyt K9'!J31:J33)</f>
        <v>0</v>
      </c>
      <c r="H233" s="187">
        <f>H$226*SUM('3.4.9 Hyödyt K9'!K31:K33)</f>
        <v>0</v>
      </c>
      <c r="I233" s="187">
        <f>I$226*SUM('3.4.9 Hyödyt K9'!L31:L33)</f>
        <v>0</v>
      </c>
      <c r="J233" s="187">
        <f>J$226*SUM('3.4.9 Hyödyt K9'!M31:M33)</f>
        <v>0</v>
      </c>
      <c r="K233" s="187">
        <f>K$226*SUM('3.4.9 Hyödyt K9'!N31:N33)</f>
        <v>0</v>
      </c>
      <c r="L233" s="187">
        <f>L$226*SUM('3.4.9 Hyödyt K9'!O31:O33)</f>
        <v>0</v>
      </c>
      <c r="M233" s="188">
        <f t="shared" si="32"/>
        <v>0</v>
      </c>
    </row>
    <row r="234" spans="1:13" ht="13" x14ac:dyDescent="0.3">
      <c r="A234" s="61"/>
      <c r="B234" s="26" t="s">
        <v>5</v>
      </c>
      <c r="C234" s="189">
        <f t="shared" ref="C234:M234" si="33">SUM(C227:C233)</f>
        <v>0</v>
      </c>
      <c r="D234" s="189">
        <f t="shared" si="33"/>
        <v>0</v>
      </c>
      <c r="E234" s="189">
        <f t="shared" si="33"/>
        <v>0</v>
      </c>
      <c r="F234" s="189">
        <f t="shared" si="33"/>
        <v>0</v>
      </c>
      <c r="G234" s="189">
        <f t="shared" si="33"/>
        <v>0</v>
      </c>
      <c r="H234" s="189">
        <f t="shared" si="33"/>
        <v>0</v>
      </c>
      <c r="I234" s="189">
        <f t="shared" si="33"/>
        <v>0</v>
      </c>
      <c r="J234" s="189">
        <f t="shared" si="33"/>
        <v>0</v>
      </c>
      <c r="K234" s="189">
        <f t="shared" si="33"/>
        <v>0</v>
      </c>
      <c r="L234" s="189">
        <f t="shared" si="33"/>
        <v>0</v>
      </c>
      <c r="M234" s="189">
        <f t="shared" si="33"/>
        <v>0</v>
      </c>
    </row>
    <row r="235" spans="1:13" ht="13" x14ac:dyDescent="0.3">
      <c r="A235" s="61"/>
      <c r="B235" s="7"/>
      <c r="C235" s="61"/>
      <c r="D235" s="61"/>
      <c r="E235" s="61"/>
      <c r="F235" s="61"/>
      <c r="G235" s="61"/>
      <c r="H235" s="61"/>
      <c r="I235" s="61"/>
      <c r="J235" s="61"/>
      <c r="K235" s="61"/>
      <c r="L235" s="61"/>
      <c r="M235" s="33"/>
    </row>
    <row r="236" spans="1:13" ht="13" x14ac:dyDescent="0.3">
      <c r="A236" s="7" t="s">
        <v>48</v>
      </c>
      <c r="C236" s="61"/>
      <c r="D236" s="61"/>
      <c r="E236" s="61"/>
      <c r="F236" s="61"/>
      <c r="G236" s="61"/>
      <c r="H236" s="61"/>
      <c r="I236" s="61"/>
      <c r="J236" s="61"/>
      <c r="K236" s="61"/>
      <c r="L236" s="61"/>
      <c r="M236" s="61"/>
    </row>
    <row r="237" spans="1:13" ht="13" x14ac:dyDescent="0.3">
      <c r="A237" s="59"/>
      <c r="B237" s="59"/>
      <c r="C237" s="62">
        <v>1</v>
      </c>
      <c r="D237" s="62">
        <v>2</v>
      </c>
      <c r="E237" s="62">
        <v>3</v>
      </c>
      <c r="F237" s="62">
        <v>4</v>
      </c>
      <c r="G237" s="62">
        <v>5</v>
      </c>
      <c r="H237" s="62">
        <v>6</v>
      </c>
      <c r="I237" s="62">
        <v>7</v>
      </c>
      <c r="J237" s="62">
        <v>8</v>
      </c>
      <c r="K237" s="62">
        <v>9</v>
      </c>
      <c r="L237" s="62">
        <v>10</v>
      </c>
      <c r="M237" s="62" t="s">
        <v>5</v>
      </c>
    </row>
    <row r="238" spans="1:13" ht="13" x14ac:dyDescent="0.25">
      <c r="A238" s="82" t="s">
        <v>33</v>
      </c>
      <c r="B238" s="82"/>
      <c r="C238" s="229">
        <v>-0.1</v>
      </c>
      <c r="D238" s="229">
        <v>-0.05</v>
      </c>
      <c r="E238" s="229">
        <v>0</v>
      </c>
      <c r="F238" s="229">
        <v>0.05</v>
      </c>
      <c r="G238" s="229">
        <v>0.25</v>
      </c>
      <c r="H238" s="229">
        <v>0.25</v>
      </c>
      <c r="I238" s="229">
        <v>0.5</v>
      </c>
      <c r="J238" s="229">
        <v>0.5</v>
      </c>
      <c r="K238" s="229">
        <v>0.75</v>
      </c>
      <c r="L238" s="229">
        <v>1</v>
      </c>
      <c r="M238" s="28"/>
    </row>
    <row r="239" spans="1:13" ht="13" x14ac:dyDescent="0.25">
      <c r="A239" s="290" t="s">
        <v>82</v>
      </c>
      <c r="B239" s="172" t="s">
        <v>84</v>
      </c>
      <c r="C239" s="187">
        <f>C$238*SUM('3.4.9 Hyödyt K9'!F8:F18)</f>
        <v>0</v>
      </c>
      <c r="D239" s="187">
        <f>D$238*SUM('3.4.9 Hyödyt K9'!G8:G18)</f>
        <v>0</v>
      </c>
      <c r="E239" s="187">
        <f>E$238*SUM('3.4.9 Hyödyt K9'!H8:H18)</f>
        <v>0</v>
      </c>
      <c r="F239" s="187">
        <f>F$238*SUM('3.4.9 Hyödyt K9'!I8:I18)</f>
        <v>0</v>
      </c>
      <c r="G239" s="187">
        <f>G$238*SUM('3.4.9 Hyödyt K9'!J8:J18)</f>
        <v>0</v>
      </c>
      <c r="H239" s="187">
        <f>H$238*SUM('3.4.9 Hyödyt K9'!K8:K18)</f>
        <v>0</v>
      </c>
      <c r="I239" s="187">
        <f>I$238*SUM('3.4.9 Hyödyt K9'!L8:L18)</f>
        <v>0</v>
      </c>
      <c r="J239" s="187">
        <f>J$238*SUM('3.4.9 Hyödyt K9'!M8:M18)</f>
        <v>0</v>
      </c>
      <c r="K239" s="187">
        <f>K$238*SUM('3.4.9 Hyödyt K9'!N8:N18)</f>
        <v>0</v>
      </c>
      <c r="L239" s="187">
        <f>L$238*SUM('3.4.9 Hyödyt K9'!O8:O18)</f>
        <v>0</v>
      </c>
      <c r="M239" s="188">
        <f>SUM(C239:L239)</f>
        <v>0</v>
      </c>
    </row>
    <row r="240" spans="1:13" ht="26" x14ac:dyDescent="0.25">
      <c r="A240" s="290"/>
      <c r="B240" s="172" t="s">
        <v>85</v>
      </c>
      <c r="C240" s="187">
        <f>C$238*SUM('3.4.9 Hyödyt K9'!F19:F20)</f>
        <v>0</v>
      </c>
      <c r="D240" s="187">
        <f>D$238*SUM('3.4.9 Hyödyt K9'!G19:G20)</f>
        <v>0</v>
      </c>
      <c r="E240" s="187">
        <f>E$238*SUM('3.4.9 Hyödyt K9'!H19:H20)</f>
        <v>0</v>
      </c>
      <c r="F240" s="187">
        <f>F$238*SUM('3.4.9 Hyödyt K9'!I19:I20)</f>
        <v>0</v>
      </c>
      <c r="G240" s="187">
        <f>G$238*SUM('3.4.9 Hyödyt K9'!J19:J20)</f>
        <v>0</v>
      </c>
      <c r="H240" s="187">
        <f>H$238*SUM('3.4.9 Hyödyt K9'!K19:K20)</f>
        <v>0</v>
      </c>
      <c r="I240" s="187">
        <f>I$238*SUM('3.4.9 Hyödyt K9'!L19:L20)</f>
        <v>0</v>
      </c>
      <c r="J240" s="187">
        <f>J$238*SUM('3.4.9 Hyödyt K9'!M19:M20)</f>
        <v>0</v>
      </c>
      <c r="K240" s="187">
        <f>K$238*SUM('3.4.9 Hyödyt K9'!N19:N20)</f>
        <v>0</v>
      </c>
      <c r="L240" s="187">
        <f>L$238*SUM('3.4.9 Hyödyt K9'!O19:O20)</f>
        <v>0</v>
      </c>
      <c r="M240" s="188">
        <f t="shared" ref="M240:M245" si="34">SUM(C240:L240)</f>
        <v>0</v>
      </c>
    </row>
    <row r="241" spans="1:13" ht="26" x14ac:dyDescent="0.25">
      <c r="A241" s="290"/>
      <c r="B241" s="172" t="s">
        <v>86</v>
      </c>
      <c r="C241" s="187">
        <f>C$238*SUM('3.4.9 Hyödyt K9'!F21)</f>
        <v>0</v>
      </c>
      <c r="D241" s="187">
        <f>D$238*SUM('3.4.9 Hyödyt K9'!G21)</f>
        <v>0</v>
      </c>
      <c r="E241" s="187">
        <f>E$238*SUM('3.4.9 Hyödyt K9'!H21)</f>
        <v>0</v>
      </c>
      <c r="F241" s="187">
        <f>F$238*SUM('3.4.9 Hyödyt K9'!I21)</f>
        <v>0</v>
      </c>
      <c r="G241" s="187">
        <f>G$238*SUM('3.4.9 Hyödyt K9'!J21)</f>
        <v>0</v>
      </c>
      <c r="H241" s="187">
        <f>H$238*SUM('3.4.9 Hyödyt K9'!K21)</f>
        <v>0</v>
      </c>
      <c r="I241" s="187">
        <f>I$238*SUM('3.4.9 Hyödyt K9'!L21)</f>
        <v>0</v>
      </c>
      <c r="J241" s="187">
        <f>J$238*SUM('3.4.9 Hyödyt K9'!M21)</f>
        <v>0</v>
      </c>
      <c r="K241" s="187">
        <f>K$238*SUM('3.4.9 Hyödyt K9'!N21)</f>
        <v>0</v>
      </c>
      <c r="L241" s="187">
        <f>L$238*SUM('3.4.9 Hyödyt K9'!O21)</f>
        <v>0</v>
      </c>
      <c r="M241" s="188">
        <f t="shared" si="34"/>
        <v>0</v>
      </c>
    </row>
    <row r="242" spans="1:13" ht="13" x14ac:dyDescent="0.25">
      <c r="A242" s="289" t="s">
        <v>83</v>
      </c>
      <c r="B242" s="173" t="s">
        <v>87</v>
      </c>
      <c r="C242" s="187">
        <f>C$238*SUM('3.4.9 Hyödyt K9'!F22:F25)</f>
        <v>0</v>
      </c>
      <c r="D242" s="187">
        <f>D$238*SUM('3.4.9 Hyödyt K9'!G22:G25)</f>
        <v>0</v>
      </c>
      <c r="E242" s="187">
        <f>E$238*SUM('3.4.9 Hyödyt K9'!H22:H25)</f>
        <v>0</v>
      </c>
      <c r="F242" s="187">
        <f>F$238*SUM('3.4.9 Hyödyt K9'!I22:I25)</f>
        <v>0</v>
      </c>
      <c r="G242" s="187">
        <f>G$238*SUM('3.4.9 Hyödyt K9'!J22:J25)</f>
        <v>0</v>
      </c>
      <c r="H242" s="187">
        <f>H$238*SUM('3.4.9 Hyödyt K9'!K22:K25)</f>
        <v>0</v>
      </c>
      <c r="I242" s="187">
        <f>I$238*SUM('3.4.9 Hyödyt K9'!L22:L25)</f>
        <v>0</v>
      </c>
      <c r="J242" s="187">
        <f>J$238*SUM('3.4.9 Hyödyt K9'!M22:M25)</f>
        <v>0</v>
      </c>
      <c r="K242" s="187">
        <f>K$238*SUM('3.4.9 Hyödyt K9'!N22:N25)</f>
        <v>0</v>
      </c>
      <c r="L242" s="187">
        <f>L$238*SUM('3.4.9 Hyödyt K9'!O22:O25)</f>
        <v>0</v>
      </c>
      <c r="M242" s="188">
        <f t="shared" si="34"/>
        <v>0</v>
      </c>
    </row>
    <row r="243" spans="1:13" ht="13" x14ac:dyDescent="0.25">
      <c r="A243" s="289"/>
      <c r="B243" s="173" t="s">
        <v>88</v>
      </c>
      <c r="C243" s="187">
        <f>C$238*SUM('3.4.9 Hyödyt K9'!F26:F28)</f>
        <v>0</v>
      </c>
      <c r="D243" s="187">
        <f>D$238*SUM('3.4.9 Hyödyt K9'!G26:G28)</f>
        <v>0</v>
      </c>
      <c r="E243" s="187">
        <f>E$238*SUM('3.4.9 Hyödyt K9'!H26:H28)</f>
        <v>0</v>
      </c>
      <c r="F243" s="187">
        <f>F$238*SUM('3.4.9 Hyödyt K9'!I26:I28)</f>
        <v>0</v>
      </c>
      <c r="G243" s="187">
        <f>G$238*SUM('3.4.9 Hyödyt K9'!J26:J28)</f>
        <v>0</v>
      </c>
      <c r="H243" s="187">
        <f>H$238*SUM('3.4.9 Hyödyt K9'!K26:K28)</f>
        <v>0</v>
      </c>
      <c r="I243" s="187">
        <f>I$238*SUM('3.4.9 Hyödyt K9'!L26:L28)</f>
        <v>0</v>
      </c>
      <c r="J243" s="187">
        <f>J$238*SUM('3.4.9 Hyödyt K9'!M26:M28)</f>
        <v>0</v>
      </c>
      <c r="K243" s="187">
        <f>K$238*SUM('3.4.9 Hyödyt K9'!N26:N28)</f>
        <v>0</v>
      </c>
      <c r="L243" s="187">
        <f>L$238*SUM('3.4.9 Hyödyt K9'!O26:O28)</f>
        <v>0</v>
      </c>
      <c r="M243" s="188">
        <f t="shared" si="34"/>
        <v>0</v>
      </c>
    </row>
    <row r="244" spans="1:13" ht="13" x14ac:dyDescent="0.25">
      <c r="A244" s="289"/>
      <c r="B244" s="173" t="s">
        <v>89</v>
      </c>
      <c r="C244" s="187">
        <f>C$238*SUM('3.4.9 Hyödyt K9'!F29:F30)</f>
        <v>0</v>
      </c>
      <c r="D244" s="187">
        <f>D$238*SUM('3.4.9 Hyödyt K9'!G29:G30)</f>
        <v>0</v>
      </c>
      <c r="E244" s="187">
        <f>E$238*SUM('3.4.9 Hyödyt K9'!H29:H30)</f>
        <v>0</v>
      </c>
      <c r="F244" s="187">
        <f>F$238*SUM('3.4.9 Hyödyt K9'!I29:I30)</f>
        <v>0</v>
      </c>
      <c r="G244" s="187">
        <f>G$238*SUM('3.4.9 Hyödyt K9'!J29:J30)</f>
        <v>0</v>
      </c>
      <c r="H244" s="187">
        <f>H$238*SUM('3.4.9 Hyödyt K9'!K29:K30)</f>
        <v>0</v>
      </c>
      <c r="I244" s="187">
        <f>I$238*SUM('3.4.9 Hyödyt K9'!L29:L30)</f>
        <v>0</v>
      </c>
      <c r="J244" s="187">
        <f>J$238*SUM('3.4.9 Hyödyt K9'!M29:M30)</f>
        <v>0</v>
      </c>
      <c r="K244" s="187">
        <f>K$238*SUM('3.4.9 Hyödyt K9'!N29:N30)</f>
        <v>0</v>
      </c>
      <c r="L244" s="187">
        <f>L$238*SUM('3.4.9 Hyödyt K9'!O29:O30)</f>
        <v>0</v>
      </c>
      <c r="M244" s="188">
        <f t="shared" si="34"/>
        <v>0</v>
      </c>
    </row>
    <row r="245" spans="1:13" ht="13" x14ac:dyDescent="0.25">
      <c r="A245" s="289"/>
      <c r="B245" s="204" t="s">
        <v>90</v>
      </c>
      <c r="C245" s="187">
        <f>C$238*SUM('3.4.9 Hyödyt K9'!F31:F33)</f>
        <v>0</v>
      </c>
      <c r="D245" s="187">
        <f>D$238*SUM('3.4.9 Hyödyt K9'!G31:G33)</f>
        <v>0</v>
      </c>
      <c r="E245" s="187">
        <f>E$238*SUM('3.4.9 Hyödyt K9'!H31:H33)</f>
        <v>0</v>
      </c>
      <c r="F245" s="187">
        <f>F$238*SUM('3.4.9 Hyödyt K9'!I31:I33)</f>
        <v>0</v>
      </c>
      <c r="G245" s="187">
        <f>G$238*SUM('3.4.9 Hyödyt K9'!J31:J33)</f>
        <v>0</v>
      </c>
      <c r="H245" s="187">
        <f>H$238*SUM('3.4.9 Hyödyt K9'!K31:K33)</f>
        <v>0</v>
      </c>
      <c r="I245" s="187">
        <f>I$238*SUM('3.4.9 Hyödyt K9'!L31:L33)</f>
        <v>0</v>
      </c>
      <c r="J245" s="187">
        <f>J$238*SUM('3.4.9 Hyödyt K9'!M31:M33)</f>
        <v>0</v>
      </c>
      <c r="K245" s="187">
        <f>K$238*SUM('3.4.9 Hyödyt K9'!N31:N33)</f>
        <v>0</v>
      </c>
      <c r="L245" s="187">
        <f>L$238*SUM('3.4.9 Hyödyt K9'!O31:O33)</f>
        <v>0</v>
      </c>
      <c r="M245" s="188">
        <f t="shared" si="34"/>
        <v>0</v>
      </c>
    </row>
    <row r="246" spans="1:13" ht="13" x14ac:dyDescent="0.3">
      <c r="A246" s="61"/>
      <c r="B246" s="26" t="s">
        <v>5</v>
      </c>
      <c r="C246" s="189">
        <f t="shared" ref="C246:M246" si="35">SUM(C239:C245)</f>
        <v>0</v>
      </c>
      <c r="D246" s="189">
        <f t="shared" si="35"/>
        <v>0</v>
      </c>
      <c r="E246" s="189">
        <f t="shared" si="35"/>
        <v>0</v>
      </c>
      <c r="F246" s="189">
        <f t="shared" si="35"/>
        <v>0</v>
      </c>
      <c r="G246" s="189">
        <f t="shared" si="35"/>
        <v>0</v>
      </c>
      <c r="H246" s="189">
        <f t="shared" si="35"/>
        <v>0</v>
      </c>
      <c r="I246" s="189">
        <f t="shared" si="35"/>
        <v>0</v>
      </c>
      <c r="J246" s="189">
        <f t="shared" si="35"/>
        <v>0</v>
      </c>
      <c r="K246" s="189">
        <f t="shared" si="35"/>
        <v>0</v>
      </c>
      <c r="L246" s="189">
        <f t="shared" si="35"/>
        <v>0</v>
      </c>
      <c r="M246" s="189">
        <f t="shared" si="35"/>
        <v>0</v>
      </c>
    </row>
  </sheetData>
  <sheetProtection sheet="1" objects="1" scenarios="1"/>
  <mergeCells count="36">
    <mergeCell ref="A23:A25"/>
    <mergeCell ref="A26:A29"/>
    <mergeCell ref="A14:A17"/>
    <mergeCell ref="A11:A13"/>
    <mergeCell ref="A38:A40"/>
    <mergeCell ref="A41:A44"/>
    <mergeCell ref="A50:A52"/>
    <mergeCell ref="A53:A56"/>
    <mergeCell ref="A65:A67"/>
    <mergeCell ref="A68:A71"/>
    <mergeCell ref="A77:A79"/>
    <mergeCell ref="A80:A83"/>
    <mergeCell ref="A92:A94"/>
    <mergeCell ref="A95:A98"/>
    <mergeCell ref="A104:A106"/>
    <mergeCell ref="A107:A110"/>
    <mergeCell ref="A119:A121"/>
    <mergeCell ref="A122:A125"/>
    <mergeCell ref="A131:A133"/>
    <mergeCell ref="A134:A137"/>
    <mergeCell ref="A146:A148"/>
    <mergeCell ref="A149:A152"/>
    <mergeCell ref="A158:A160"/>
    <mergeCell ref="A161:A164"/>
    <mergeCell ref="A173:A175"/>
    <mergeCell ref="A176:A179"/>
    <mergeCell ref="A185:A187"/>
    <mergeCell ref="A188:A191"/>
    <mergeCell ref="A200:A202"/>
    <mergeCell ref="A203:A206"/>
    <mergeCell ref="A242:A245"/>
    <mergeCell ref="A212:A214"/>
    <mergeCell ref="A215:A218"/>
    <mergeCell ref="A227:A229"/>
    <mergeCell ref="A230:A233"/>
    <mergeCell ref="A239:A241"/>
  </mergeCells>
  <pageMargins left="0.75" right="0.75" top="1" bottom="1" header="0.5" footer="0.5"/>
  <pageSetup paperSize="9" orientation="portrait" verticalDpi="0" r:id="rId1"/>
  <headerFooter alignWithMargins="0"/>
  <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00B050"/>
  </sheetPr>
  <dimension ref="A1:P86"/>
  <sheetViews>
    <sheetView zoomScale="85" zoomScaleNormal="85" workbookViewId="0">
      <selection activeCell="B5" sqref="B5"/>
    </sheetView>
  </sheetViews>
  <sheetFormatPr defaultColWidth="9.1796875" defaultRowHeight="14.5" outlineLevelCol="1" x14ac:dyDescent="0.35"/>
  <cols>
    <col min="1" max="1" width="23.7265625" customWidth="1"/>
    <col min="2" max="3" width="25.54296875" customWidth="1"/>
    <col min="4" max="4" width="41.7265625" style="168" customWidth="1"/>
    <col min="5" max="5" width="41.7265625" style="168" customWidth="1" outlineLevel="1"/>
    <col min="6" max="6" width="11.453125" customWidth="1"/>
    <col min="7" max="7" width="10.26953125" customWidth="1"/>
    <col min="8" max="15" width="13.7265625" customWidth="1"/>
    <col min="16" max="16" width="14.26953125" customWidth="1"/>
  </cols>
  <sheetData>
    <row r="1" spans="1:16" s="98" customFormat="1" ht="18" x14ac:dyDescent="0.4">
      <c r="A1" s="98" t="s">
        <v>236</v>
      </c>
      <c r="D1" s="164"/>
      <c r="E1" s="164"/>
    </row>
    <row r="2" spans="1:16" s="99" customFormat="1" ht="18" x14ac:dyDescent="0.4">
      <c r="A2" s="22"/>
      <c r="B2" s="22"/>
      <c r="C2" s="22"/>
      <c r="D2" s="165"/>
      <c r="E2" s="165"/>
      <c r="F2" s="24"/>
      <c r="G2" s="24"/>
      <c r="H2" s="24"/>
      <c r="I2" s="24"/>
      <c r="J2" s="24"/>
      <c r="K2" s="24"/>
    </row>
    <row r="3" spans="1:16" s="101" customFormat="1" ht="14" x14ac:dyDescent="0.3">
      <c r="A3" s="100"/>
      <c r="B3" s="100"/>
      <c r="C3" s="100"/>
      <c r="D3" s="166"/>
      <c r="E3" s="166"/>
      <c r="F3" s="100"/>
      <c r="G3" s="100"/>
      <c r="H3" s="100"/>
      <c r="I3" s="100"/>
      <c r="J3" s="100"/>
      <c r="K3" s="100"/>
    </row>
    <row r="4" spans="1:16" s="101" customFormat="1" ht="14" x14ac:dyDescent="0.3">
      <c r="A4" s="7"/>
      <c r="B4" s="100"/>
      <c r="C4" s="100"/>
      <c r="D4" s="166"/>
      <c r="E4" s="166"/>
      <c r="F4" s="101" t="s">
        <v>102</v>
      </c>
      <c r="G4" s="100"/>
      <c r="H4" s="100"/>
      <c r="I4" s="100"/>
      <c r="J4" s="100"/>
      <c r="K4" s="100"/>
    </row>
    <row r="5" spans="1:16" s="101" customFormat="1" ht="14" x14ac:dyDescent="0.3">
      <c r="A5" s="7" t="s">
        <v>174</v>
      </c>
      <c r="B5" s="100">
        <v>1</v>
      </c>
      <c r="C5" s="100"/>
      <c r="D5" s="166"/>
      <c r="E5" s="166"/>
      <c r="F5" s="100"/>
      <c r="G5" s="100"/>
      <c r="H5" s="100"/>
      <c r="I5" s="100"/>
      <c r="J5" s="100"/>
      <c r="K5" s="100"/>
    </row>
    <row r="6" spans="1:16" s="101" customFormat="1" thickBot="1" x14ac:dyDescent="0.35">
      <c r="B6" s="115"/>
      <c r="C6" s="116"/>
      <c r="D6" s="167"/>
      <c r="E6" s="167"/>
      <c r="F6" s="101" t="s">
        <v>195</v>
      </c>
    </row>
    <row r="7" spans="1:16" s="101" customFormat="1" ht="24" thickTop="1" x14ac:dyDescent="0.3">
      <c r="A7" s="117"/>
      <c r="B7" s="117" t="s">
        <v>197</v>
      </c>
      <c r="C7" s="117" t="s">
        <v>196</v>
      </c>
      <c r="D7" s="117" t="s">
        <v>198</v>
      </c>
      <c r="E7" s="170" t="s">
        <v>219</v>
      </c>
      <c r="F7" s="118">
        <f>'3.3 Muutoksen ja uudet kust.'!B5</f>
        <v>2018</v>
      </c>
      <c r="G7" s="118">
        <f>F7+1</f>
        <v>2019</v>
      </c>
      <c r="H7" s="118">
        <f t="shared" ref="H7:O7" si="0">G7+1</f>
        <v>2020</v>
      </c>
      <c r="I7" s="118">
        <f t="shared" si="0"/>
        <v>2021</v>
      </c>
      <c r="J7" s="118">
        <f t="shared" si="0"/>
        <v>2022</v>
      </c>
      <c r="K7" s="118">
        <f t="shared" si="0"/>
        <v>2023</v>
      </c>
      <c r="L7" s="118">
        <f t="shared" si="0"/>
        <v>2024</v>
      </c>
      <c r="M7" s="118">
        <f t="shared" si="0"/>
        <v>2025</v>
      </c>
      <c r="N7" s="118">
        <f t="shared" si="0"/>
        <v>2026</v>
      </c>
      <c r="O7" s="118">
        <f t="shared" si="0"/>
        <v>2027</v>
      </c>
      <c r="P7" s="118" t="s">
        <v>199</v>
      </c>
    </row>
    <row r="8" spans="1:16" s="169" customFormat="1" ht="58" x14ac:dyDescent="0.35">
      <c r="B8" s="290" t="s">
        <v>200</v>
      </c>
      <c r="C8" s="291" t="s">
        <v>201</v>
      </c>
      <c r="D8" s="70" t="s">
        <v>243</v>
      </c>
      <c r="E8" s="70" t="s">
        <v>220</v>
      </c>
      <c r="F8" s="211"/>
      <c r="G8" s="211"/>
      <c r="H8" s="211"/>
      <c r="I8" s="211"/>
      <c r="J8" s="211"/>
      <c r="K8" s="211"/>
      <c r="L8" s="211"/>
      <c r="M8" s="211"/>
      <c r="N8" s="211"/>
      <c r="O8" s="211"/>
      <c r="P8" s="211">
        <f>SUM(F8:O8)</f>
        <v>0</v>
      </c>
    </row>
    <row r="9" spans="1:16" s="169" customFormat="1" ht="58" x14ac:dyDescent="0.35">
      <c r="B9" s="290"/>
      <c r="C9" s="291"/>
      <c r="D9" s="70" t="s">
        <v>244</v>
      </c>
      <c r="E9" s="70" t="s">
        <v>221</v>
      </c>
      <c r="F9" s="211"/>
      <c r="G9" s="211"/>
      <c r="H9" s="211"/>
      <c r="I9" s="211"/>
      <c r="J9" s="211"/>
      <c r="K9" s="211"/>
      <c r="L9" s="211"/>
      <c r="M9" s="211"/>
      <c r="N9" s="211"/>
      <c r="O9" s="211"/>
      <c r="P9" s="211">
        <f>SUM(F9:O9)</f>
        <v>0</v>
      </c>
    </row>
    <row r="10" spans="1:16" s="169" customFormat="1" ht="43.5" x14ac:dyDescent="0.35">
      <c r="B10" s="290"/>
      <c r="C10" s="291"/>
      <c r="D10" s="70" t="s">
        <v>202</v>
      </c>
      <c r="E10" s="70" t="s">
        <v>222</v>
      </c>
      <c r="F10" s="211"/>
      <c r="G10" s="211"/>
      <c r="H10" s="211"/>
      <c r="I10" s="211"/>
      <c r="J10" s="211"/>
      <c r="K10" s="211"/>
      <c r="L10" s="211"/>
      <c r="M10" s="211"/>
      <c r="N10" s="211"/>
      <c r="O10" s="211"/>
      <c r="P10" s="211">
        <f t="shared" ref="P10:P33" si="1">SUM(F10:O10)</f>
        <v>0</v>
      </c>
    </row>
    <row r="11" spans="1:16" s="169" customFormat="1" ht="58" x14ac:dyDescent="0.35">
      <c r="B11" s="290"/>
      <c r="C11" s="291"/>
      <c r="D11" s="70" t="s">
        <v>203</v>
      </c>
      <c r="E11" s="70" t="s">
        <v>223</v>
      </c>
      <c r="F11" s="211"/>
      <c r="G11" s="211"/>
      <c r="H11" s="211">
        <f>'3.4.1.2 Tal.hyöty K1.2'!A30</f>
        <v>0</v>
      </c>
      <c r="I11" s="211">
        <f>H11</f>
        <v>0</v>
      </c>
      <c r="J11" s="211">
        <f t="shared" ref="J11:O11" si="2">I11</f>
        <v>0</v>
      </c>
      <c r="K11" s="211">
        <f t="shared" si="2"/>
        <v>0</v>
      </c>
      <c r="L11" s="211">
        <f t="shared" si="2"/>
        <v>0</v>
      </c>
      <c r="M11" s="211">
        <f t="shared" si="2"/>
        <v>0</v>
      </c>
      <c r="N11" s="211">
        <f t="shared" si="2"/>
        <v>0</v>
      </c>
      <c r="O11" s="211">
        <f t="shared" si="2"/>
        <v>0</v>
      </c>
      <c r="P11" s="211">
        <f t="shared" si="1"/>
        <v>0</v>
      </c>
    </row>
    <row r="12" spans="1:16" s="169" customFormat="1" ht="58" x14ac:dyDescent="0.35">
      <c r="B12" s="290"/>
      <c r="C12" s="291"/>
      <c r="D12" s="175" t="s">
        <v>224</v>
      </c>
      <c r="E12" s="70" t="s">
        <v>220</v>
      </c>
      <c r="F12" s="211"/>
      <c r="G12" s="211"/>
      <c r="H12" s="211"/>
      <c r="I12" s="211"/>
      <c r="J12" s="211"/>
      <c r="K12" s="211"/>
      <c r="L12" s="211"/>
      <c r="M12" s="211"/>
      <c r="N12" s="211"/>
      <c r="O12" s="211"/>
      <c r="P12" s="211">
        <f t="shared" si="1"/>
        <v>0</v>
      </c>
    </row>
    <row r="13" spans="1:16" s="169" customFormat="1" ht="58" x14ac:dyDescent="0.35">
      <c r="B13" s="290"/>
      <c r="C13" s="291"/>
      <c r="D13" s="175" t="s">
        <v>245</v>
      </c>
      <c r="E13" s="70" t="s">
        <v>220</v>
      </c>
      <c r="F13" s="211"/>
      <c r="G13" s="211"/>
      <c r="H13" s="211">
        <f>'3.4.1.1 Tal.hyöty K1.1'!$A$33</f>
        <v>0</v>
      </c>
      <c r="I13" s="211">
        <f>'3.4.1.1 Tal.hyöty K1.1'!$A$33</f>
        <v>0</v>
      </c>
      <c r="J13" s="211">
        <f>'3.4.1.1 Tal.hyöty K1.1'!$A$33</f>
        <v>0</v>
      </c>
      <c r="K13" s="211">
        <f>'3.4.1.1 Tal.hyöty K1.1'!$A$33</f>
        <v>0</v>
      </c>
      <c r="L13" s="211">
        <f>'3.4.1.1 Tal.hyöty K1.1'!$A$33</f>
        <v>0</v>
      </c>
      <c r="M13" s="211">
        <f>'3.4.1.1 Tal.hyöty K1.1'!$A$33</f>
        <v>0</v>
      </c>
      <c r="N13" s="211">
        <f>'3.4.1.1 Tal.hyöty K1.1'!$A$33</f>
        <v>0</v>
      </c>
      <c r="O13" s="211">
        <f>'3.4.1.1 Tal.hyöty K1.1'!$A$33</f>
        <v>0</v>
      </c>
      <c r="P13" s="211">
        <f t="shared" si="1"/>
        <v>0</v>
      </c>
    </row>
    <row r="14" spans="1:16" s="169" customFormat="1" ht="72.5" x14ac:dyDescent="0.35">
      <c r="B14" s="290"/>
      <c r="C14" s="291"/>
      <c r="D14" s="175" t="s">
        <v>246</v>
      </c>
      <c r="E14" s="70" t="s">
        <v>220</v>
      </c>
      <c r="F14" s="211"/>
      <c r="G14" s="211"/>
      <c r="H14" s="211"/>
      <c r="I14" s="211"/>
      <c r="J14" s="211"/>
      <c r="K14" s="211"/>
      <c r="L14" s="211"/>
      <c r="M14" s="211"/>
      <c r="N14" s="211"/>
      <c r="O14" s="211"/>
      <c r="P14" s="211">
        <f t="shared" si="1"/>
        <v>0</v>
      </c>
    </row>
    <row r="15" spans="1:16" s="169" customFormat="1" ht="43.5" x14ac:dyDescent="0.35">
      <c r="B15" s="290"/>
      <c r="C15" s="291"/>
      <c r="D15" s="175" t="s">
        <v>206</v>
      </c>
      <c r="E15" s="70" t="s">
        <v>220</v>
      </c>
      <c r="F15" s="211"/>
      <c r="G15" s="211"/>
      <c r="H15" s="211"/>
      <c r="I15" s="211"/>
      <c r="J15" s="211"/>
      <c r="K15" s="211"/>
      <c r="L15" s="211"/>
      <c r="M15" s="211"/>
      <c r="N15" s="211"/>
      <c r="O15" s="211"/>
      <c r="P15" s="211">
        <f t="shared" si="1"/>
        <v>0</v>
      </c>
    </row>
    <row r="16" spans="1:16" s="169" customFormat="1" ht="29" x14ac:dyDescent="0.35">
      <c r="B16" s="290"/>
      <c r="C16" s="291"/>
      <c r="D16" s="175" t="s">
        <v>205</v>
      </c>
      <c r="E16" s="70" t="s">
        <v>220</v>
      </c>
      <c r="F16" s="211"/>
      <c r="G16" s="211"/>
      <c r="H16" s="211"/>
      <c r="I16" s="211"/>
      <c r="J16" s="211"/>
      <c r="K16" s="211"/>
      <c r="L16" s="211"/>
      <c r="M16" s="211"/>
      <c r="N16" s="211"/>
      <c r="O16" s="211"/>
      <c r="P16" s="211">
        <f t="shared" si="1"/>
        <v>0</v>
      </c>
    </row>
    <row r="17" spans="2:16" s="169" customFormat="1" ht="101.5" x14ac:dyDescent="0.35">
      <c r="B17" s="290"/>
      <c r="C17" s="291"/>
      <c r="D17" s="175" t="s">
        <v>207</v>
      </c>
      <c r="E17" s="70" t="s">
        <v>225</v>
      </c>
      <c r="F17" s="211"/>
      <c r="G17" s="211"/>
      <c r="H17" s="211"/>
      <c r="I17" s="211"/>
      <c r="J17" s="211"/>
      <c r="K17" s="211"/>
      <c r="L17" s="211"/>
      <c r="M17" s="211"/>
      <c r="N17" s="211"/>
      <c r="O17" s="211"/>
      <c r="P17" s="211">
        <f t="shared" si="1"/>
        <v>0</v>
      </c>
    </row>
    <row r="18" spans="2:16" s="169" customFormat="1" ht="29" x14ac:dyDescent="0.35">
      <c r="B18" s="290"/>
      <c r="C18" s="291"/>
      <c r="D18" s="175" t="s">
        <v>213</v>
      </c>
      <c r="E18" s="70" t="s">
        <v>226</v>
      </c>
      <c r="F18" s="211"/>
      <c r="G18" s="211"/>
      <c r="H18" s="211"/>
      <c r="I18" s="211"/>
      <c r="J18" s="211"/>
      <c r="K18" s="211"/>
      <c r="L18" s="211"/>
      <c r="M18" s="211"/>
      <c r="N18" s="211"/>
      <c r="O18" s="211"/>
      <c r="P18" s="211">
        <f t="shared" si="1"/>
        <v>0</v>
      </c>
    </row>
    <row r="19" spans="2:16" s="169" customFormat="1" ht="67.5" customHeight="1" x14ac:dyDescent="0.35">
      <c r="B19" s="290"/>
      <c r="C19" s="293" t="s">
        <v>85</v>
      </c>
      <c r="D19" s="175" t="s">
        <v>247</v>
      </c>
      <c r="E19" s="70" t="s">
        <v>322</v>
      </c>
      <c r="F19" s="211"/>
      <c r="G19" s="211"/>
      <c r="H19" s="211"/>
      <c r="I19" s="211"/>
      <c r="J19" s="211"/>
      <c r="K19" s="211"/>
      <c r="L19" s="211"/>
      <c r="M19" s="211"/>
      <c r="N19" s="211"/>
      <c r="O19" s="211"/>
      <c r="P19" s="211">
        <f t="shared" si="1"/>
        <v>0</v>
      </c>
    </row>
    <row r="20" spans="2:16" s="169" customFormat="1" ht="116" x14ac:dyDescent="0.35">
      <c r="B20" s="290"/>
      <c r="C20" s="294"/>
      <c r="D20" s="175" t="s">
        <v>238</v>
      </c>
      <c r="E20" s="70" t="s">
        <v>322</v>
      </c>
      <c r="F20" s="211"/>
      <c r="G20" s="211"/>
      <c r="H20" s="211"/>
      <c r="I20" s="211"/>
      <c r="J20" s="211"/>
      <c r="K20" s="211"/>
      <c r="L20" s="211"/>
      <c r="M20" s="211"/>
      <c r="N20" s="211"/>
      <c r="O20" s="211"/>
      <c r="P20" s="211">
        <f t="shared" si="1"/>
        <v>0</v>
      </c>
    </row>
    <row r="21" spans="2:16" s="169" customFormat="1" ht="65.25" customHeight="1" x14ac:dyDescent="0.35">
      <c r="B21" s="290"/>
      <c r="C21" s="174" t="s">
        <v>86</v>
      </c>
      <c r="D21" s="175" t="s">
        <v>204</v>
      </c>
      <c r="E21" s="70" t="s">
        <v>323</v>
      </c>
      <c r="F21" s="211"/>
      <c r="G21" s="211"/>
      <c r="H21" s="211"/>
      <c r="I21" s="211"/>
      <c r="J21" s="211"/>
      <c r="K21" s="211"/>
      <c r="L21" s="211"/>
      <c r="M21" s="211"/>
      <c r="N21" s="211"/>
      <c r="O21" s="211"/>
      <c r="P21" s="211">
        <f t="shared" si="1"/>
        <v>0</v>
      </c>
    </row>
    <row r="22" spans="2:16" s="169" customFormat="1" ht="87" x14ac:dyDescent="0.35">
      <c r="B22" s="289" t="s">
        <v>83</v>
      </c>
      <c r="C22" s="292" t="s">
        <v>87</v>
      </c>
      <c r="D22" s="175" t="s">
        <v>214</v>
      </c>
      <c r="E22" s="70" t="s">
        <v>227</v>
      </c>
      <c r="F22" s="211"/>
      <c r="G22" s="211"/>
      <c r="H22" s="211"/>
      <c r="I22" s="211"/>
      <c r="J22" s="211"/>
      <c r="K22" s="211"/>
      <c r="L22" s="211"/>
      <c r="M22" s="211"/>
      <c r="N22" s="211"/>
      <c r="O22" s="211"/>
      <c r="P22" s="211">
        <f t="shared" si="1"/>
        <v>0</v>
      </c>
    </row>
    <row r="23" spans="2:16" s="169" customFormat="1" ht="87" x14ac:dyDescent="0.35">
      <c r="B23" s="289"/>
      <c r="C23" s="292"/>
      <c r="D23" s="175" t="s">
        <v>239</v>
      </c>
      <c r="E23" s="70" t="s">
        <v>228</v>
      </c>
      <c r="F23" s="211"/>
      <c r="G23" s="211"/>
      <c r="H23" s="211"/>
      <c r="I23" s="211"/>
      <c r="J23" s="211"/>
      <c r="K23" s="211"/>
      <c r="L23" s="211"/>
      <c r="M23" s="211"/>
      <c r="N23" s="211"/>
      <c r="O23" s="211"/>
      <c r="P23" s="211">
        <f t="shared" si="1"/>
        <v>0</v>
      </c>
    </row>
    <row r="24" spans="2:16" s="169" customFormat="1" ht="58" x14ac:dyDescent="0.35">
      <c r="B24" s="289"/>
      <c r="C24" s="292"/>
      <c r="D24" s="175" t="s">
        <v>208</v>
      </c>
      <c r="E24" s="70" t="s">
        <v>248</v>
      </c>
      <c r="F24" s="211"/>
      <c r="G24" s="211"/>
      <c r="H24" s="211"/>
      <c r="I24" s="211"/>
      <c r="J24" s="211"/>
      <c r="K24" s="211"/>
      <c r="L24" s="211"/>
      <c r="M24" s="211"/>
      <c r="N24" s="211"/>
      <c r="O24" s="211"/>
      <c r="P24" s="211">
        <f t="shared" si="1"/>
        <v>0</v>
      </c>
    </row>
    <row r="25" spans="2:16" s="169" customFormat="1" ht="87" x14ac:dyDescent="0.35">
      <c r="B25" s="289"/>
      <c r="C25" s="292"/>
      <c r="D25" s="175" t="s">
        <v>215</v>
      </c>
      <c r="E25" s="70" t="s">
        <v>229</v>
      </c>
      <c r="F25" s="211"/>
      <c r="G25" s="211"/>
      <c r="H25" s="211"/>
      <c r="I25" s="211"/>
      <c r="J25" s="211"/>
      <c r="K25" s="211"/>
      <c r="L25" s="211"/>
      <c r="M25" s="211"/>
      <c r="N25" s="211"/>
      <c r="O25" s="211"/>
      <c r="P25" s="211">
        <f t="shared" si="1"/>
        <v>0</v>
      </c>
    </row>
    <row r="26" spans="2:16" s="169" customFormat="1" ht="72.5" x14ac:dyDescent="0.35">
      <c r="B26" s="289"/>
      <c r="C26" s="292" t="s">
        <v>88</v>
      </c>
      <c r="D26" s="175" t="s">
        <v>218</v>
      </c>
      <c r="E26" s="70" t="s">
        <v>240</v>
      </c>
      <c r="F26" s="211"/>
      <c r="G26" s="211"/>
      <c r="H26" s="211"/>
      <c r="I26" s="211"/>
      <c r="J26" s="211"/>
      <c r="K26" s="211"/>
      <c r="L26" s="211"/>
      <c r="M26" s="211"/>
      <c r="N26" s="211"/>
      <c r="O26" s="211"/>
      <c r="P26" s="211">
        <f t="shared" si="1"/>
        <v>0</v>
      </c>
    </row>
    <row r="27" spans="2:16" s="169" customFormat="1" ht="43.5" x14ac:dyDescent="0.35">
      <c r="B27" s="289"/>
      <c r="C27" s="292"/>
      <c r="D27" s="175" t="s">
        <v>212</v>
      </c>
      <c r="E27" s="70" t="s">
        <v>230</v>
      </c>
      <c r="F27" s="211"/>
      <c r="G27" s="211"/>
      <c r="H27" s="211"/>
      <c r="I27" s="211"/>
      <c r="J27" s="211"/>
      <c r="K27" s="211"/>
      <c r="L27" s="211"/>
      <c r="M27" s="211"/>
      <c r="N27" s="211"/>
      <c r="O27" s="211"/>
      <c r="P27" s="211">
        <f t="shared" si="1"/>
        <v>0</v>
      </c>
    </row>
    <row r="28" spans="2:16" s="169" customFormat="1" ht="87" x14ac:dyDescent="0.35">
      <c r="B28" s="289"/>
      <c r="C28" s="292"/>
      <c r="D28" s="175" t="s">
        <v>216</v>
      </c>
      <c r="E28" s="70" t="s">
        <v>231</v>
      </c>
      <c r="F28" s="211"/>
      <c r="G28" s="211"/>
      <c r="H28" s="211"/>
      <c r="I28" s="211"/>
      <c r="J28" s="211"/>
      <c r="K28" s="211"/>
      <c r="L28" s="211"/>
      <c r="M28" s="211"/>
      <c r="N28" s="211"/>
      <c r="O28" s="211"/>
      <c r="P28" s="211">
        <f t="shared" si="1"/>
        <v>0</v>
      </c>
    </row>
    <row r="29" spans="2:16" s="169" customFormat="1" ht="43.5" x14ac:dyDescent="0.35">
      <c r="B29" s="289"/>
      <c r="C29" s="292" t="s">
        <v>89</v>
      </c>
      <c r="D29" s="175" t="s">
        <v>209</v>
      </c>
      <c r="E29" s="70" t="s">
        <v>232</v>
      </c>
      <c r="F29" s="211"/>
      <c r="G29" s="211"/>
      <c r="H29" s="211"/>
      <c r="I29" s="211"/>
      <c r="J29" s="211"/>
      <c r="K29" s="211"/>
      <c r="L29" s="211"/>
      <c r="M29" s="211"/>
      <c r="N29" s="211"/>
      <c r="O29" s="211"/>
      <c r="P29" s="211">
        <f t="shared" si="1"/>
        <v>0</v>
      </c>
    </row>
    <row r="30" spans="2:16" s="169" customFormat="1" ht="72.5" x14ac:dyDescent="0.35">
      <c r="B30" s="289"/>
      <c r="C30" s="292"/>
      <c r="D30" s="175" t="s">
        <v>217</v>
      </c>
      <c r="E30" s="70" t="s">
        <v>233</v>
      </c>
      <c r="F30" s="211"/>
      <c r="G30" s="211"/>
      <c r="H30" s="211"/>
      <c r="I30" s="211"/>
      <c r="J30" s="211"/>
      <c r="K30" s="211"/>
      <c r="L30" s="211"/>
      <c r="M30" s="211"/>
      <c r="N30" s="211"/>
      <c r="O30" s="211"/>
      <c r="P30" s="211">
        <f t="shared" si="1"/>
        <v>0</v>
      </c>
    </row>
    <row r="31" spans="2:16" s="169" customFormat="1" ht="43.5" x14ac:dyDescent="0.35">
      <c r="B31" s="289"/>
      <c r="C31" s="292" t="s">
        <v>90</v>
      </c>
      <c r="D31" s="175" t="s">
        <v>210</v>
      </c>
      <c r="E31" s="70" t="s">
        <v>235</v>
      </c>
      <c r="F31" s="211"/>
      <c r="G31" s="211"/>
      <c r="H31" s="211"/>
      <c r="I31" s="211"/>
      <c r="J31" s="211"/>
      <c r="K31" s="211"/>
      <c r="L31" s="211"/>
      <c r="M31" s="211"/>
      <c r="N31" s="211"/>
      <c r="O31" s="211"/>
      <c r="P31" s="211">
        <f t="shared" si="1"/>
        <v>0</v>
      </c>
    </row>
    <row r="32" spans="2:16" s="169" customFormat="1" ht="43.5" x14ac:dyDescent="0.35">
      <c r="B32" s="289"/>
      <c r="C32" s="292"/>
      <c r="D32" s="175" t="s">
        <v>211</v>
      </c>
      <c r="E32" s="70" t="s">
        <v>227</v>
      </c>
      <c r="F32" s="211"/>
      <c r="G32" s="211"/>
      <c r="H32" s="211"/>
      <c r="I32" s="211"/>
      <c r="J32" s="211"/>
      <c r="K32" s="211"/>
      <c r="L32" s="211"/>
      <c r="M32" s="211"/>
      <c r="N32" s="211"/>
      <c r="O32" s="211"/>
      <c r="P32" s="211">
        <f t="shared" si="1"/>
        <v>0</v>
      </c>
    </row>
    <row r="33" spans="2:16" s="169" customFormat="1" ht="43.5" x14ac:dyDescent="0.35">
      <c r="B33" s="289"/>
      <c r="C33" s="292"/>
      <c r="D33" s="175" t="s">
        <v>234</v>
      </c>
      <c r="E33" s="70" t="s">
        <v>227</v>
      </c>
      <c r="F33" s="211"/>
      <c r="G33" s="211"/>
      <c r="H33" s="211"/>
      <c r="I33" s="211"/>
      <c r="J33" s="211"/>
      <c r="K33" s="211"/>
      <c r="L33" s="211"/>
      <c r="M33" s="211"/>
      <c r="N33" s="211"/>
      <c r="O33" s="211"/>
      <c r="P33" s="211">
        <f t="shared" si="1"/>
        <v>0</v>
      </c>
    </row>
    <row r="34" spans="2:16" s="169" customFormat="1" x14ac:dyDescent="0.35"/>
    <row r="35" spans="2:16" s="169" customFormat="1" x14ac:dyDescent="0.35"/>
    <row r="36" spans="2:16" s="169" customFormat="1" x14ac:dyDescent="0.35"/>
    <row r="37" spans="2:16" s="169" customFormat="1" x14ac:dyDescent="0.35"/>
    <row r="38" spans="2:16" s="169" customFormat="1" x14ac:dyDescent="0.35"/>
    <row r="39" spans="2:16" s="169" customFormat="1" x14ac:dyDescent="0.35"/>
    <row r="40" spans="2:16" s="169" customFormat="1" x14ac:dyDescent="0.35"/>
    <row r="41" spans="2:16" s="169" customFormat="1" x14ac:dyDescent="0.35"/>
    <row r="42" spans="2:16" s="169" customFormat="1" x14ac:dyDescent="0.35"/>
    <row r="43" spans="2:16" s="169" customFormat="1" x14ac:dyDescent="0.35"/>
    <row r="44" spans="2:16" s="169" customFormat="1" x14ac:dyDescent="0.35"/>
    <row r="45" spans="2:16" s="169" customFormat="1" x14ac:dyDescent="0.35"/>
    <row r="46" spans="2:16" s="169" customFormat="1" x14ac:dyDescent="0.35"/>
    <row r="47" spans="2:16" s="169" customFormat="1" x14ac:dyDescent="0.35"/>
    <row r="48" spans="2:16" s="169" customFormat="1" x14ac:dyDescent="0.35"/>
    <row r="49" s="169" customFormat="1" x14ac:dyDescent="0.35"/>
    <row r="50" s="169" customFormat="1" x14ac:dyDescent="0.35"/>
    <row r="51" s="169" customFormat="1" x14ac:dyDescent="0.35"/>
    <row r="52" s="169" customFormat="1" x14ac:dyDescent="0.35"/>
    <row r="53" s="169" customFormat="1" x14ac:dyDescent="0.35"/>
    <row r="54" s="169" customFormat="1" x14ac:dyDescent="0.35"/>
    <row r="55" s="169" customFormat="1" x14ac:dyDescent="0.35"/>
    <row r="56" s="169" customFormat="1" x14ac:dyDescent="0.35"/>
    <row r="57" s="169" customFormat="1" x14ac:dyDescent="0.35"/>
    <row r="58" s="169" customFormat="1" x14ac:dyDescent="0.35"/>
    <row r="59" s="169" customFormat="1" x14ac:dyDescent="0.35"/>
    <row r="60" s="169" customFormat="1" x14ac:dyDescent="0.35"/>
    <row r="61" s="169" customFormat="1" x14ac:dyDescent="0.35"/>
    <row r="62" s="169" customFormat="1" x14ac:dyDescent="0.35"/>
    <row r="63" s="169" customFormat="1" x14ac:dyDescent="0.35"/>
    <row r="64" s="169" customFormat="1" x14ac:dyDescent="0.35"/>
    <row r="65" s="169" customFormat="1" x14ac:dyDescent="0.35"/>
    <row r="66" s="169" customFormat="1" x14ac:dyDescent="0.35"/>
    <row r="67" s="169" customFormat="1" x14ac:dyDescent="0.35"/>
    <row r="68" s="169" customFormat="1" x14ac:dyDescent="0.35"/>
    <row r="69" s="169" customFormat="1" x14ac:dyDescent="0.35"/>
    <row r="70" s="169" customFormat="1" x14ac:dyDescent="0.35"/>
    <row r="71" s="169" customFormat="1" x14ac:dyDescent="0.35"/>
    <row r="72" s="169" customFormat="1" x14ac:dyDescent="0.35"/>
    <row r="73" s="169" customFormat="1" x14ac:dyDescent="0.35"/>
    <row r="74" s="169" customFormat="1" x14ac:dyDescent="0.35"/>
    <row r="75" s="169" customFormat="1" x14ac:dyDescent="0.35"/>
    <row r="76" s="169" customFormat="1" x14ac:dyDescent="0.35"/>
    <row r="77" s="169" customFormat="1" x14ac:dyDescent="0.35"/>
    <row r="78" s="169" customFormat="1" x14ac:dyDescent="0.35"/>
    <row r="79" s="169" customFormat="1" x14ac:dyDescent="0.35"/>
    <row r="80" s="169" customFormat="1" x14ac:dyDescent="0.35"/>
    <row r="81" s="169" customFormat="1" x14ac:dyDescent="0.35"/>
    <row r="82" s="169" customFormat="1" x14ac:dyDescent="0.35"/>
    <row r="83" s="169" customFormat="1" x14ac:dyDescent="0.35"/>
    <row r="84" s="168" customFormat="1" x14ac:dyDescent="0.35"/>
    <row r="85" s="168" customFormat="1" x14ac:dyDescent="0.35"/>
    <row r="86" s="168" customFormat="1" x14ac:dyDescent="0.35"/>
  </sheetData>
  <mergeCells count="8">
    <mergeCell ref="B8:B21"/>
    <mergeCell ref="C8:C18"/>
    <mergeCell ref="C22:C25"/>
    <mergeCell ref="B22:B33"/>
    <mergeCell ref="C26:C28"/>
    <mergeCell ref="C29:C30"/>
    <mergeCell ref="C31:C33"/>
    <mergeCell ref="C19:C20"/>
  </mergeCells>
  <pageMargins left="0.7" right="0.7" top="0.75" bottom="0.75" header="0.3" footer="0.3"/>
  <pageSetup paperSize="9" orientation="portrait" verticalDpi="0" r:id="rId1"/>
  <drawing r:id="rId2"/>
  <legacyDrawing r:id="rId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00B050"/>
  </sheetPr>
  <dimension ref="A1:R34"/>
  <sheetViews>
    <sheetView zoomScaleNormal="100" workbookViewId="0"/>
  </sheetViews>
  <sheetFormatPr defaultColWidth="8.81640625" defaultRowHeight="12.5" x14ac:dyDescent="0.25"/>
  <cols>
    <col min="1" max="1" width="13" style="61" customWidth="1"/>
    <col min="2" max="2" width="25" style="61" customWidth="1"/>
    <col min="3" max="3" width="8.81640625" style="61"/>
    <col min="4" max="4" width="9.453125" style="61" customWidth="1"/>
    <col min="5" max="10" width="8.81640625" style="61"/>
    <col min="11" max="11" width="5.1796875" style="61" customWidth="1"/>
    <col min="12" max="12" width="13" style="61" customWidth="1"/>
    <col min="13" max="13" width="17.81640625" style="61" customWidth="1"/>
    <col min="14" max="14" width="20.81640625" style="61" customWidth="1"/>
    <col min="15" max="15" width="24.26953125" style="61" customWidth="1"/>
    <col min="16" max="16" width="23.54296875" style="61" customWidth="1"/>
    <col min="17" max="17" width="24" style="61" customWidth="1"/>
    <col min="18" max="18" width="24.7265625" style="61" customWidth="1"/>
    <col min="19" max="19" width="31.7265625" style="61" customWidth="1"/>
    <col min="20" max="20" width="23.81640625" style="61" customWidth="1"/>
    <col min="21" max="21" width="25.81640625" style="61" customWidth="1"/>
    <col min="22" max="16384" width="8.81640625" style="61"/>
  </cols>
  <sheetData>
    <row r="1" spans="1:18" s="74" customFormat="1" ht="18.5" x14ac:dyDescent="0.45">
      <c r="A1" s="74" t="s">
        <v>270</v>
      </c>
    </row>
    <row r="2" spans="1:18" s="21" customFormat="1" ht="4.1500000000000004" customHeight="1" x14ac:dyDescent="0.25">
      <c r="B2" s="30"/>
    </row>
    <row r="4" spans="1:18" ht="15.5" x14ac:dyDescent="0.35">
      <c r="A4" s="2" t="s">
        <v>324</v>
      </c>
      <c r="B4" s="2"/>
      <c r="F4" s="163"/>
    </row>
    <row r="6" spans="1:18" ht="13" x14ac:dyDescent="0.3">
      <c r="A6" s="295" t="s">
        <v>34</v>
      </c>
      <c r="B6" s="295"/>
      <c r="C6" s="295"/>
      <c r="D6" s="295"/>
      <c r="E6" s="295"/>
      <c r="F6" s="295"/>
      <c r="G6" s="295"/>
      <c r="H6" s="295"/>
      <c r="I6" s="295"/>
      <c r="J6" s="295"/>
      <c r="L6" s="31"/>
      <c r="M6" s="31"/>
      <c r="N6" s="31"/>
      <c r="O6" s="31"/>
      <c r="P6" s="31"/>
      <c r="Q6" s="31"/>
      <c r="R6" s="10"/>
    </row>
    <row r="7" spans="1:18" ht="13.9" customHeight="1" x14ac:dyDescent="0.25">
      <c r="A7" s="296" t="s">
        <v>363</v>
      </c>
      <c r="B7" s="296"/>
      <c r="C7" s="296"/>
      <c r="D7" s="296"/>
      <c r="E7" s="296"/>
      <c r="F7" s="296"/>
      <c r="G7" s="296"/>
      <c r="H7" s="296"/>
      <c r="I7" s="296"/>
      <c r="J7" s="296"/>
      <c r="L7" s="32"/>
      <c r="M7" s="32"/>
      <c r="N7" s="32"/>
      <c r="O7" s="32"/>
      <c r="P7" s="32"/>
      <c r="Q7" s="32"/>
      <c r="R7" s="10"/>
    </row>
    <row r="8" spans="1:18" x14ac:dyDescent="0.25">
      <c r="A8" s="296"/>
      <c r="B8" s="296"/>
      <c r="C8" s="296"/>
      <c r="D8" s="296"/>
      <c r="E8" s="296"/>
      <c r="F8" s="296"/>
      <c r="G8" s="296"/>
      <c r="H8" s="296"/>
      <c r="I8" s="296"/>
      <c r="J8" s="296"/>
    </row>
    <row r="9" spans="1:18" ht="13.15" customHeight="1" x14ac:dyDescent="0.25">
      <c r="A9" s="296"/>
      <c r="B9" s="296"/>
      <c r="C9" s="296"/>
      <c r="D9" s="296"/>
      <c r="E9" s="296"/>
      <c r="F9" s="296"/>
      <c r="G9" s="296"/>
      <c r="H9" s="296"/>
      <c r="I9" s="296"/>
      <c r="J9" s="296"/>
    </row>
    <row r="10" spans="1:18" x14ac:dyDescent="0.25">
      <c r="A10" s="296"/>
      <c r="B10" s="296"/>
      <c r="C10" s="296"/>
      <c r="D10" s="296"/>
      <c r="E10" s="296"/>
      <c r="F10" s="296"/>
      <c r="G10" s="296"/>
      <c r="H10" s="296"/>
      <c r="I10" s="296"/>
      <c r="J10" s="296"/>
    </row>
    <row r="11" spans="1:18" x14ac:dyDescent="0.25">
      <c r="A11" s="296"/>
      <c r="B11" s="296"/>
      <c r="C11" s="296"/>
      <c r="D11" s="296"/>
      <c r="E11" s="296"/>
      <c r="F11" s="296"/>
      <c r="G11" s="296"/>
      <c r="H11" s="296"/>
      <c r="I11" s="296"/>
      <c r="J11" s="296"/>
    </row>
    <row r="12" spans="1:18" x14ac:dyDescent="0.25">
      <c r="A12" s="296"/>
      <c r="B12" s="296"/>
      <c r="C12" s="296"/>
      <c r="D12" s="296"/>
      <c r="E12" s="296"/>
      <c r="F12" s="296"/>
      <c r="G12" s="296"/>
      <c r="H12" s="296"/>
      <c r="I12" s="296"/>
      <c r="J12" s="296"/>
    </row>
    <row r="13" spans="1:18" x14ac:dyDescent="0.25">
      <c r="A13" s="296"/>
      <c r="B13" s="296"/>
      <c r="C13" s="296"/>
      <c r="D13" s="296"/>
      <c r="E13" s="296"/>
      <c r="F13" s="296"/>
      <c r="G13" s="296"/>
      <c r="H13" s="296"/>
      <c r="I13" s="296"/>
      <c r="J13" s="296"/>
    </row>
    <row r="14" spans="1:18" x14ac:dyDescent="0.25">
      <c r="A14" s="296"/>
      <c r="B14" s="296"/>
      <c r="C14" s="296"/>
      <c r="D14" s="296"/>
      <c r="E14" s="296"/>
      <c r="F14" s="296"/>
      <c r="G14" s="296"/>
      <c r="H14" s="296"/>
      <c r="I14" s="296"/>
      <c r="J14" s="296"/>
    </row>
    <row r="15" spans="1:18" x14ac:dyDescent="0.25">
      <c r="A15" s="296"/>
      <c r="B15" s="296"/>
      <c r="C15" s="296"/>
      <c r="D15" s="296"/>
      <c r="E15" s="296"/>
      <c r="F15" s="296"/>
      <c r="G15" s="296"/>
      <c r="H15" s="296"/>
      <c r="I15" s="296"/>
      <c r="J15" s="296"/>
    </row>
    <row r="16" spans="1:18" ht="13.15" customHeight="1" x14ac:dyDescent="0.25">
      <c r="A16" s="296"/>
      <c r="B16" s="296"/>
      <c r="C16" s="296"/>
      <c r="D16" s="296"/>
      <c r="E16" s="296"/>
      <c r="F16" s="296"/>
      <c r="G16" s="296"/>
      <c r="H16" s="296"/>
      <c r="I16" s="296"/>
      <c r="J16" s="296"/>
    </row>
    <row r="17" spans="1:10" x14ac:dyDescent="0.25">
      <c r="A17" s="296"/>
      <c r="B17" s="296"/>
      <c r="C17" s="296"/>
      <c r="D17" s="296"/>
      <c r="E17" s="296"/>
      <c r="F17" s="296"/>
      <c r="G17" s="296"/>
      <c r="H17" s="296"/>
      <c r="I17" s="296"/>
      <c r="J17" s="296"/>
    </row>
    <row r="18" spans="1:10" x14ac:dyDescent="0.25">
      <c r="A18" s="296"/>
      <c r="B18" s="296"/>
      <c r="C18" s="296"/>
      <c r="D18" s="296"/>
      <c r="E18" s="296"/>
      <c r="F18" s="296"/>
      <c r="G18" s="296"/>
      <c r="H18" s="296"/>
      <c r="I18" s="296"/>
      <c r="J18" s="296"/>
    </row>
    <row r="19" spans="1:10" x14ac:dyDescent="0.25">
      <c r="A19" s="296"/>
      <c r="B19" s="296"/>
      <c r="C19" s="296"/>
      <c r="D19" s="296"/>
      <c r="E19" s="296"/>
      <c r="F19" s="296"/>
      <c r="G19" s="296"/>
      <c r="H19" s="296"/>
      <c r="I19" s="296"/>
      <c r="J19" s="296"/>
    </row>
    <row r="22" spans="1:10" ht="13" x14ac:dyDescent="0.3">
      <c r="A22" s="182" t="s">
        <v>326</v>
      </c>
      <c r="B22" s="182"/>
      <c r="C22" s="182"/>
      <c r="D22" s="35"/>
      <c r="E22" s="35"/>
      <c r="F22" s="35"/>
      <c r="G22" s="35"/>
      <c r="H22" s="35"/>
      <c r="I22" s="35"/>
      <c r="J22" s="35"/>
    </row>
    <row r="23" spans="1:10" x14ac:dyDescent="0.25">
      <c r="A23" s="61">
        <v>0</v>
      </c>
      <c r="B23" s="61" t="s">
        <v>264</v>
      </c>
    </row>
    <row r="24" spans="1:10" x14ac:dyDescent="0.25">
      <c r="A24" s="61">
        <v>0</v>
      </c>
      <c r="B24" s="61" t="s">
        <v>325</v>
      </c>
    </row>
    <row r="26" spans="1:10" ht="13" x14ac:dyDescent="0.3">
      <c r="A26" s="182" t="s">
        <v>327</v>
      </c>
      <c r="B26" s="182"/>
      <c r="C26" s="182"/>
    </row>
    <row r="27" spans="1:10" x14ac:dyDescent="0.25">
      <c r="A27" s="183">
        <f>'3.5 Hyötyparametrit'!F25</f>
        <v>1.2222222222222221</v>
      </c>
      <c r="B27" s="61" t="s">
        <v>328</v>
      </c>
      <c r="I27" s="34"/>
    </row>
    <row r="28" spans="1:10" x14ac:dyDescent="0.25">
      <c r="A28" s="183">
        <f>'3.5 Hyötyparametrit'!F26</f>
        <v>0.44444444444444448</v>
      </c>
      <c r="B28" s="61" t="s">
        <v>329</v>
      </c>
      <c r="I28" s="34"/>
    </row>
    <row r="30" spans="1:10" ht="13" x14ac:dyDescent="0.3">
      <c r="A30" s="182" t="s">
        <v>265</v>
      </c>
      <c r="B30" s="182"/>
      <c r="C30" s="182"/>
    </row>
    <row r="31" spans="1:10" x14ac:dyDescent="0.25">
      <c r="A31" s="61">
        <v>10</v>
      </c>
      <c r="B31" s="61" t="s">
        <v>266</v>
      </c>
    </row>
    <row r="32" spans="1:10" x14ac:dyDescent="0.25">
      <c r="A32" s="61">
        <v>200</v>
      </c>
      <c r="B32" s="61" t="s">
        <v>267</v>
      </c>
    </row>
    <row r="33" spans="1:9" ht="13" x14ac:dyDescent="0.3">
      <c r="A33" s="184">
        <f>A23*A27*A31*A32+A24*A28*A31*A32</f>
        <v>0</v>
      </c>
      <c r="B33" s="7" t="s">
        <v>268</v>
      </c>
    </row>
    <row r="34" spans="1:9" x14ac:dyDescent="0.25">
      <c r="I34" s="34"/>
    </row>
  </sheetData>
  <mergeCells count="2">
    <mergeCell ref="A6:J6"/>
    <mergeCell ref="A7:J19"/>
  </mergeCells>
  <pageMargins left="0.75" right="0.75" top="1" bottom="1" header="0.5" footer="0.5"/>
  <pageSetup paperSize="9" orientation="portrait" verticalDpi="0" r:id="rId1"/>
  <headerFooter alignWithMargins="0"/>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00B050"/>
  </sheetPr>
  <dimension ref="A1:R31"/>
  <sheetViews>
    <sheetView zoomScaleNormal="100" workbookViewId="0"/>
  </sheetViews>
  <sheetFormatPr defaultColWidth="8.81640625" defaultRowHeight="12.5" x14ac:dyDescent="0.25"/>
  <cols>
    <col min="1" max="1" width="13" style="61" customWidth="1"/>
    <col min="2" max="2" width="25" style="61" customWidth="1"/>
    <col min="3" max="3" width="8.81640625" style="61"/>
    <col min="4" max="4" width="9.453125" style="61" customWidth="1"/>
    <col min="5" max="10" width="8.81640625" style="61"/>
    <col min="11" max="11" width="5.1796875" style="61" customWidth="1"/>
    <col min="12" max="12" width="13" style="61" customWidth="1"/>
    <col min="13" max="13" width="17.81640625" style="61" customWidth="1"/>
    <col min="14" max="14" width="20.81640625" style="61" customWidth="1"/>
    <col min="15" max="15" width="24.26953125" style="61" customWidth="1"/>
    <col min="16" max="16" width="23.54296875" style="61" customWidth="1"/>
    <col min="17" max="17" width="24" style="61" customWidth="1"/>
    <col min="18" max="18" width="24.7265625" style="61" customWidth="1"/>
    <col min="19" max="19" width="31.7265625" style="61" customWidth="1"/>
    <col min="20" max="20" width="23.81640625" style="61" customWidth="1"/>
    <col min="21" max="21" width="25.81640625" style="61" customWidth="1"/>
    <col min="22" max="16384" width="8.81640625" style="61"/>
  </cols>
  <sheetData>
    <row r="1" spans="1:18" s="74" customFormat="1" ht="18.5" x14ac:dyDescent="0.45">
      <c r="A1" s="74" t="s">
        <v>270</v>
      </c>
    </row>
    <row r="2" spans="1:18" s="21" customFormat="1" ht="4.1500000000000004" customHeight="1" x14ac:dyDescent="0.25">
      <c r="B2" s="30"/>
    </row>
    <row r="4" spans="1:18" ht="15.5" x14ac:dyDescent="0.35">
      <c r="A4" s="2" t="s">
        <v>269</v>
      </c>
      <c r="B4" s="2"/>
      <c r="F4" s="163"/>
    </row>
    <row r="6" spans="1:18" ht="13" x14ac:dyDescent="0.3">
      <c r="A6" s="295" t="s">
        <v>34</v>
      </c>
      <c r="B6" s="295"/>
      <c r="C6" s="295"/>
      <c r="D6" s="295"/>
      <c r="E6" s="295"/>
      <c r="F6" s="295"/>
      <c r="G6" s="295"/>
      <c r="H6" s="295"/>
      <c r="I6" s="295"/>
      <c r="J6" s="295"/>
      <c r="L6" s="31"/>
      <c r="M6" s="31"/>
      <c r="N6" s="31"/>
      <c r="O6" s="31"/>
      <c r="P6" s="31"/>
      <c r="Q6" s="31"/>
      <c r="R6" s="10"/>
    </row>
    <row r="7" spans="1:18" ht="13.9" customHeight="1" x14ac:dyDescent="0.25">
      <c r="A7" s="296" t="s">
        <v>275</v>
      </c>
      <c r="B7" s="296"/>
      <c r="C7" s="296"/>
      <c r="D7" s="296"/>
      <c r="E7" s="296"/>
      <c r="F7" s="296"/>
      <c r="G7" s="296"/>
      <c r="H7" s="296"/>
      <c r="I7" s="296"/>
      <c r="J7" s="296"/>
      <c r="L7" s="32"/>
      <c r="M7" s="32"/>
      <c r="N7" s="32"/>
      <c r="O7" s="32"/>
      <c r="P7" s="32"/>
      <c r="Q7" s="32"/>
      <c r="R7" s="10"/>
    </row>
    <row r="8" spans="1:18" x14ac:dyDescent="0.25">
      <c r="A8" s="296"/>
      <c r="B8" s="296"/>
      <c r="C8" s="296"/>
      <c r="D8" s="296"/>
      <c r="E8" s="296"/>
      <c r="F8" s="296"/>
      <c r="G8" s="296"/>
      <c r="H8" s="296"/>
      <c r="I8" s="296"/>
      <c r="J8" s="296"/>
    </row>
    <row r="9" spans="1:18" ht="13.15" customHeight="1" x14ac:dyDescent="0.25">
      <c r="A9" s="296"/>
      <c r="B9" s="296"/>
      <c r="C9" s="296"/>
      <c r="D9" s="296"/>
      <c r="E9" s="296"/>
      <c r="F9" s="296"/>
      <c r="G9" s="296"/>
      <c r="H9" s="296"/>
      <c r="I9" s="296"/>
      <c r="J9" s="296"/>
    </row>
    <row r="10" spans="1:18" x14ac:dyDescent="0.25">
      <c r="A10" s="296"/>
      <c r="B10" s="296"/>
      <c r="C10" s="296"/>
      <c r="D10" s="296"/>
      <c r="E10" s="296"/>
      <c r="F10" s="296"/>
      <c r="G10" s="296"/>
      <c r="H10" s="296"/>
      <c r="I10" s="296"/>
      <c r="J10" s="296"/>
    </row>
    <row r="11" spans="1:18" x14ac:dyDescent="0.25">
      <c r="A11" s="296"/>
      <c r="B11" s="296"/>
      <c r="C11" s="296"/>
      <c r="D11" s="296"/>
      <c r="E11" s="296"/>
      <c r="F11" s="296"/>
      <c r="G11" s="296"/>
      <c r="H11" s="296"/>
      <c r="I11" s="296"/>
      <c r="J11" s="296"/>
    </row>
    <row r="12" spans="1:18" x14ac:dyDescent="0.25">
      <c r="A12" s="296"/>
      <c r="B12" s="296"/>
      <c r="C12" s="296"/>
      <c r="D12" s="296"/>
      <c r="E12" s="296"/>
      <c r="F12" s="296"/>
      <c r="G12" s="296"/>
      <c r="H12" s="296"/>
      <c r="I12" s="296"/>
      <c r="J12" s="296"/>
    </row>
    <row r="13" spans="1:18" x14ac:dyDescent="0.25">
      <c r="A13" s="296"/>
      <c r="B13" s="296"/>
      <c r="C13" s="296"/>
      <c r="D13" s="296"/>
      <c r="E13" s="296"/>
      <c r="F13" s="296"/>
      <c r="G13" s="296"/>
      <c r="H13" s="296"/>
      <c r="I13" s="296"/>
      <c r="J13" s="296"/>
    </row>
    <row r="14" spans="1:18" x14ac:dyDescent="0.25">
      <c r="A14" s="296"/>
      <c r="B14" s="296"/>
      <c r="C14" s="296"/>
      <c r="D14" s="296"/>
      <c r="E14" s="296"/>
      <c r="F14" s="296"/>
      <c r="G14" s="296"/>
      <c r="H14" s="296"/>
      <c r="I14" s="296"/>
      <c r="J14" s="296"/>
    </row>
    <row r="15" spans="1:18" x14ac:dyDescent="0.25">
      <c r="A15" s="296"/>
      <c r="B15" s="296"/>
      <c r="C15" s="296"/>
      <c r="D15" s="296"/>
      <c r="E15" s="296"/>
      <c r="F15" s="296"/>
      <c r="G15" s="296"/>
      <c r="H15" s="296"/>
      <c r="I15" s="296"/>
      <c r="J15" s="296"/>
    </row>
    <row r="16" spans="1:18" ht="13.15" customHeight="1" x14ac:dyDescent="0.25">
      <c r="A16" s="296"/>
      <c r="B16" s="296"/>
      <c r="C16" s="296"/>
      <c r="D16" s="296"/>
      <c r="E16" s="296"/>
      <c r="F16" s="296"/>
      <c r="G16" s="296"/>
      <c r="H16" s="296"/>
      <c r="I16" s="296"/>
      <c r="J16" s="296"/>
    </row>
    <row r="17" spans="1:10" x14ac:dyDescent="0.25">
      <c r="A17" s="296"/>
      <c r="B17" s="296"/>
      <c r="C17" s="296"/>
      <c r="D17" s="296"/>
      <c r="E17" s="296"/>
      <c r="F17" s="296"/>
      <c r="G17" s="296"/>
      <c r="H17" s="296"/>
      <c r="I17" s="296"/>
      <c r="J17" s="296"/>
    </row>
    <row r="18" spans="1:10" x14ac:dyDescent="0.25">
      <c r="A18" s="296"/>
      <c r="B18" s="296"/>
      <c r="C18" s="296"/>
      <c r="D18" s="296"/>
      <c r="E18" s="296"/>
      <c r="F18" s="296"/>
      <c r="G18" s="296"/>
      <c r="H18" s="296"/>
      <c r="I18" s="296"/>
      <c r="J18" s="296"/>
    </row>
    <row r="19" spans="1:10" x14ac:dyDescent="0.25">
      <c r="A19" s="296"/>
      <c r="B19" s="296"/>
      <c r="C19" s="296"/>
      <c r="D19" s="296"/>
      <c r="E19" s="296"/>
      <c r="F19" s="296"/>
      <c r="G19" s="296"/>
      <c r="H19" s="296"/>
      <c r="I19" s="296"/>
      <c r="J19" s="296"/>
    </row>
    <row r="22" spans="1:10" ht="13" x14ac:dyDescent="0.3">
      <c r="A22" s="182" t="s">
        <v>271</v>
      </c>
      <c r="B22" s="182"/>
      <c r="C22" s="182"/>
      <c r="D22" s="35"/>
      <c r="E22" s="35"/>
      <c r="F22" s="35"/>
      <c r="G22" s="35"/>
      <c r="H22" s="35"/>
      <c r="I22" s="35"/>
      <c r="J22" s="35"/>
    </row>
    <row r="23" spans="1:10" x14ac:dyDescent="0.25">
      <c r="A23" s="185">
        <v>0</v>
      </c>
      <c r="B23" s="61" t="s">
        <v>272</v>
      </c>
    </row>
    <row r="25" spans="1:10" ht="13" x14ac:dyDescent="0.3">
      <c r="A25" s="182" t="s">
        <v>273</v>
      </c>
      <c r="B25" s="182"/>
      <c r="C25" s="182"/>
    </row>
    <row r="26" spans="1:10" x14ac:dyDescent="0.25">
      <c r="A26" s="34">
        <v>0.1</v>
      </c>
      <c r="I26" s="34"/>
    </row>
    <row r="28" spans="1:10" ht="13" x14ac:dyDescent="0.3">
      <c r="A28" s="182" t="s">
        <v>274</v>
      </c>
      <c r="B28" s="182"/>
      <c r="C28" s="182"/>
    </row>
    <row r="29" spans="1:10" x14ac:dyDescent="0.25">
      <c r="A29" s="186">
        <v>65</v>
      </c>
      <c r="B29" s="61" t="s">
        <v>364</v>
      </c>
    </row>
    <row r="30" spans="1:10" ht="13" x14ac:dyDescent="0.3">
      <c r="A30" s="184">
        <f>A23*A26*A29</f>
        <v>0</v>
      </c>
      <c r="B30" s="7" t="s">
        <v>268</v>
      </c>
    </row>
    <row r="31" spans="1:10" x14ac:dyDescent="0.25">
      <c r="I31" s="34"/>
    </row>
  </sheetData>
  <mergeCells count="2">
    <mergeCell ref="A6:J6"/>
    <mergeCell ref="A7:J19"/>
  </mergeCells>
  <pageMargins left="0.75" right="0.75" top="1" bottom="1" header="0.5" footer="0.5"/>
  <pageSetup paperSize="9" orientation="portrait" verticalDpi="0" r:id="rId1"/>
  <headerFooter alignWithMargins="0"/>
  <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00B050"/>
  </sheetPr>
  <dimension ref="A1:P86"/>
  <sheetViews>
    <sheetView zoomScale="85" zoomScaleNormal="85" workbookViewId="0">
      <pane ySplit="7" topLeftCell="A11" activePane="bottomLeft" state="frozen"/>
      <selection pane="bottomLeft" activeCell="F8" sqref="F8:O13"/>
    </sheetView>
  </sheetViews>
  <sheetFormatPr defaultColWidth="9.1796875" defaultRowHeight="14.5" outlineLevelCol="1" x14ac:dyDescent="0.35"/>
  <cols>
    <col min="1" max="1" width="23.7265625" style="69" customWidth="1"/>
    <col min="2" max="3" width="25.54296875" style="69" customWidth="1"/>
    <col min="4" max="4" width="41.7265625" style="168" customWidth="1"/>
    <col min="5" max="5" width="41.7265625" style="168" customWidth="1" outlineLevel="1"/>
    <col min="6" max="6" width="13.7265625" style="69" customWidth="1"/>
    <col min="7" max="7" width="14.1796875" style="69" customWidth="1"/>
    <col min="8" max="15" width="13.7265625" style="69" customWidth="1"/>
    <col min="16" max="16" width="16.1796875" style="69" customWidth="1"/>
    <col min="17" max="16384" width="9.1796875" style="69"/>
  </cols>
  <sheetData>
    <row r="1" spans="1:16" s="98" customFormat="1" ht="18" x14ac:dyDescent="0.4">
      <c r="A1" s="98" t="s">
        <v>236</v>
      </c>
      <c r="D1" s="164"/>
      <c r="E1" s="164"/>
    </row>
    <row r="2" spans="1:16" s="99" customFormat="1" ht="18" x14ac:dyDescent="0.4">
      <c r="A2" s="22"/>
      <c r="B2" s="22"/>
      <c r="C2" s="22"/>
      <c r="D2" s="165"/>
      <c r="E2" s="165"/>
      <c r="F2" s="24"/>
      <c r="G2" s="24"/>
      <c r="H2" s="24"/>
      <c r="I2" s="24"/>
      <c r="J2" s="24"/>
      <c r="K2" s="24"/>
    </row>
    <row r="3" spans="1:16" s="101" customFormat="1" ht="14" x14ac:dyDescent="0.3">
      <c r="A3" s="100"/>
      <c r="B3" s="100"/>
      <c r="C3" s="100"/>
      <c r="D3" s="166"/>
      <c r="E3" s="166"/>
      <c r="F3" s="100"/>
      <c r="G3" s="100"/>
      <c r="H3" s="100"/>
      <c r="I3" s="100"/>
      <c r="J3" s="100"/>
      <c r="K3" s="100"/>
    </row>
    <row r="4" spans="1:16" s="101" customFormat="1" ht="14" x14ac:dyDescent="0.3">
      <c r="A4" s="7"/>
      <c r="B4" s="100"/>
      <c r="C4" s="100"/>
      <c r="D4" s="166"/>
      <c r="E4" s="166"/>
      <c r="F4" s="101" t="s">
        <v>102</v>
      </c>
      <c r="G4" s="100"/>
      <c r="H4" s="100"/>
      <c r="I4" s="100"/>
      <c r="J4" s="100"/>
      <c r="K4" s="100"/>
    </row>
    <row r="5" spans="1:16" s="101" customFormat="1" ht="14" x14ac:dyDescent="0.3">
      <c r="A5" s="7" t="s">
        <v>174</v>
      </c>
      <c r="B5" s="100">
        <v>2</v>
      </c>
      <c r="C5" s="100"/>
      <c r="D5" s="166"/>
      <c r="E5" s="166"/>
      <c r="F5" s="100"/>
      <c r="G5" s="100"/>
      <c r="H5" s="100"/>
      <c r="I5" s="100"/>
      <c r="J5" s="100"/>
      <c r="K5" s="100"/>
    </row>
    <row r="6" spans="1:16" s="101" customFormat="1" thickBot="1" x14ac:dyDescent="0.35">
      <c r="B6" s="115"/>
      <c r="C6" s="116"/>
      <c r="D6" s="167"/>
      <c r="E6" s="167"/>
      <c r="F6" s="101" t="s">
        <v>195</v>
      </c>
    </row>
    <row r="7" spans="1:16" s="101" customFormat="1" ht="24" thickTop="1" x14ac:dyDescent="0.3">
      <c r="A7" s="117"/>
      <c r="B7" s="117" t="s">
        <v>197</v>
      </c>
      <c r="C7" s="117" t="s">
        <v>196</v>
      </c>
      <c r="D7" s="117" t="s">
        <v>198</v>
      </c>
      <c r="E7" s="170" t="s">
        <v>219</v>
      </c>
      <c r="F7" s="118">
        <f>'3.3 Muutoksen ja uudet kust.'!B5</f>
        <v>2018</v>
      </c>
      <c r="G7" s="118">
        <f>F7+1</f>
        <v>2019</v>
      </c>
      <c r="H7" s="118">
        <f t="shared" ref="H7:O7" si="0">G7+1</f>
        <v>2020</v>
      </c>
      <c r="I7" s="118">
        <f t="shared" si="0"/>
        <v>2021</v>
      </c>
      <c r="J7" s="118">
        <f t="shared" si="0"/>
        <v>2022</v>
      </c>
      <c r="K7" s="118">
        <f t="shared" si="0"/>
        <v>2023</v>
      </c>
      <c r="L7" s="118">
        <f t="shared" si="0"/>
        <v>2024</v>
      </c>
      <c r="M7" s="118">
        <f t="shared" si="0"/>
        <v>2025</v>
      </c>
      <c r="N7" s="118">
        <f t="shared" si="0"/>
        <v>2026</v>
      </c>
      <c r="O7" s="118">
        <f t="shared" si="0"/>
        <v>2027</v>
      </c>
      <c r="P7" s="118" t="s">
        <v>199</v>
      </c>
    </row>
    <row r="8" spans="1:16" s="169" customFormat="1" ht="58" x14ac:dyDescent="0.35">
      <c r="B8" s="290" t="s">
        <v>200</v>
      </c>
      <c r="C8" s="291" t="s">
        <v>201</v>
      </c>
      <c r="D8" s="70" t="s">
        <v>243</v>
      </c>
      <c r="E8" s="70" t="s">
        <v>220</v>
      </c>
      <c r="F8" s="211"/>
      <c r="G8" s="211"/>
      <c r="H8" s="211"/>
      <c r="I8" s="211"/>
      <c r="J8" s="211"/>
      <c r="K8" s="211"/>
      <c r="L8" s="211"/>
      <c r="M8" s="211"/>
      <c r="N8" s="211"/>
      <c r="O8" s="211"/>
      <c r="P8" s="211">
        <f>SUM(F8:O8)</f>
        <v>0</v>
      </c>
    </row>
    <row r="9" spans="1:16" s="169" customFormat="1" ht="58" x14ac:dyDescent="0.35">
      <c r="B9" s="290"/>
      <c r="C9" s="291"/>
      <c r="D9" s="70" t="s">
        <v>244</v>
      </c>
      <c r="E9" s="70" t="s">
        <v>221</v>
      </c>
      <c r="F9" s="211"/>
      <c r="G9" s="211"/>
      <c r="H9" s="211"/>
      <c r="I9" s="211"/>
      <c r="J9" s="211"/>
      <c r="K9" s="211"/>
      <c r="L9" s="211"/>
      <c r="M9" s="211"/>
      <c r="N9" s="211"/>
      <c r="O9" s="211"/>
      <c r="P9" s="211">
        <f>SUM(F9:O9)</f>
        <v>0</v>
      </c>
    </row>
    <row r="10" spans="1:16" s="169" customFormat="1" ht="43.5" x14ac:dyDescent="0.35">
      <c r="B10" s="290"/>
      <c r="C10" s="291"/>
      <c r="D10" s="70" t="s">
        <v>202</v>
      </c>
      <c r="E10" s="70" t="s">
        <v>222</v>
      </c>
      <c r="F10" s="211"/>
      <c r="G10" s="211"/>
      <c r="H10" s="211"/>
      <c r="I10" s="211"/>
      <c r="J10" s="211"/>
      <c r="K10" s="211"/>
      <c r="L10" s="211"/>
      <c r="M10" s="211"/>
      <c r="N10" s="211"/>
      <c r="O10" s="211"/>
      <c r="P10" s="211">
        <f t="shared" ref="P10:P33" si="1">SUM(F10:O10)</f>
        <v>0</v>
      </c>
    </row>
    <row r="11" spans="1:16" s="169" customFormat="1" ht="58" x14ac:dyDescent="0.35">
      <c r="B11" s="290"/>
      <c r="C11" s="291"/>
      <c r="D11" s="70" t="s">
        <v>203</v>
      </c>
      <c r="E11" s="70" t="s">
        <v>223</v>
      </c>
      <c r="F11" s="211"/>
      <c r="G11" s="211"/>
      <c r="H11" s="211"/>
      <c r="I11" s="211"/>
      <c r="J11" s="211"/>
      <c r="K11" s="211"/>
      <c r="L11" s="211"/>
      <c r="M11" s="211"/>
      <c r="N11" s="211"/>
      <c r="O11" s="211"/>
      <c r="P11" s="211">
        <f t="shared" si="1"/>
        <v>0</v>
      </c>
    </row>
    <row r="12" spans="1:16" s="169" customFormat="1" ht="58" x14ac:dyDescent="0.35">
      <c r="B12" s="290"/>
      <c r="C12" s="291"/>
      <c r="D12" s="175" t="s">
        <v>224</v>
      </c>
      <c r="E12" s="70" t="s">
        <v>220</v>
      </c>
      <c r="F12" s="211"/>
      <c r="G12" s="211"/>
      <c r="H12" s="211"/>
      <c r="I12" s="211"/>
      <c r="J12" s="211"/>
      <c r="K12" s="211"/>
      <c r="L12" s="211"/>
      <c r="M12" s="211"/>
      <c r="N12" s="211"/>
      <c r="O12" s="211"/>
      <c r="P12" s="211">
        <f t="shared" si="1"/>
        <v>0</v>
      </c>
    </row>
    <row r="13" spans="1:16" s="169" customFormat="1" ht="58" x14ac:dyDescent="0.35">
      <c r="B13" s="290"/>
      <c r="C13" s="291"/>
      <c r="D13" s="175" t="s">
        <v>245</v>
      </c>
      <c r="E13" s="70" t="s">
        <v>220</v>
      </c>
      <c r="F13" s="211"/>
      <c r="G13" s="211"/>
      <c r="H13" s="211"/>
      <c r="I13" s="211"/>
      <c r="J13" s="211"/>
      <c r="K13" s="211"/>
      <c r="L13" s="211"/>
      <c r="M13" s="211"/>
      <c r="N13" s="211"/>
      <c r="O13" s="211"/>
      <c r="P13" s="211">
        <f t="shared" si="1"/>
        <v>0</v>
      </c>
    </row>
    <row r="14" spans="1:16" s="169" customFormat="1" ht="72.5" x14ac:dyDescent="0.35">
      <c r="B14" s="290"/>
      <c r="C14" s="291"/>
      <c r="D14" s="175" t="s">
        <v>246</v>
      </c>
      <c r="E14" s="70" t="s">
        <v>220</v>
      </c>
      <c r="F14" s="211"/>
      <c r="G14" s="211"/>
      <c r="H14" s="211"/>
      <c r="I14" s="211"/>
      <c r="J14" s="211"/>
      <c r="K14" s="211"/>
      <c r="L14" s="211"/>
      <c r="M14" s="211"/>
      <c r="N14" s="211"/>
      <c r="O14" s="211"/>
      <c r="P14" s="211">
        <f t="shared" si="1"/>
        <v>0</v>
      </c>
    </row>
    <row r="15" spans="1:16" s="169" customFormat="1" ht="43.5" x14ac:dyDescent="0.35">
      <c r="B15" s="290"/>
      <c r="C15" s="291"/>
      <c r="D15" s="175" t="s">
        <v>206</v>
      </c>
      <c r="E15" s="70" t="s">
        <v>220</v>
      </c>
      <c r="F15" s="211"/>
      <c r="G15" s="211"/>
      <c r="H15" s="211"/>
      <c r="I15" s="211"/>
      <c r="J15" s="211"/>
      <c r="K15" s="211"/>
      <c r="L15" s="211"/>
      <c r="M15" s="211"/>
      <c r="N15" s="211"/>
      <c r="O15" s="211"/>
      <c r="P15" s="211">
        <f t="shared" si="1"/>
        <v>0</v>
      </c>
    </row>
    <row r="16" spans="1:16" s="169" customFormat="1" ht="29" x14ac:dyDescent="0.35">
      <c r="B16" s="290"/>
      <c r="C16" s="291"/>
      <c r="D16" s="175" t="s">
        <v>205</v>
      </c>
      <c r="E16" s="70" t="s">
        <v>220</v>
      </c>
      <c r="F16" s="211"/>
      <c r="G16" s="211"/>
      <c r="H16" s="211"/>
      <c r="I16" s="211"/>
      <c r="J16" s="211"/>
      <c r="K16" s="211"/>
      <c r="L16" s="211"/>
      <c r="M16" s="211"/>
      <c r="N16" s="211"/>
      <c r="O16" s="211"/>
      <c r="P16" s="211">
        <f t="shared" si="1"/>
        <v>0</v>
      </c>
    </row>
    <row r="17" spans="2:16" s="169" customFormat="1" ht="101.5" x14ac:dyDescent="0.35">
      <c r="B17" s="290"/>
      <c r="C17" s="291"/>
      <c r="D17" s="175" t="s">
        <v>207</v>
      </c>
      <c r="E17" s="70" t="s">
        <v>225</v>
      </c>
      <c r="F17" s="211"/>
      <c r="G17" s="211"/>
      <c r="H17" s="211"/>
      <c r="I17" s="211"/>
      <c r="J17" s="211"/>
      <c r="K17" s="211"/>
      <c r="L17" s="211"/>
      <c r="M17" s="211"/>
      <c r="N17" s="211"/>
      <c r="O17" s="211"/>
      <c r="P17" s="211">
        <f t="shared" si="1"/>
        <v>0</v>
      </c>
    </row>
    <row r="18" spans="2:16" s="169" customFormat="1" ht="29" x14ac:dyDescent="0.35">
      <c r="B18" s="290"/>
      <c r="C18" s="291"/>
      <c r="D18" s="175" t="s">
        <v>213</v>
      </c>
      <c r="E18" s="70" t="s">
        <v>226</v>
      </c>
      <c r="F18" s="211"/>
      <c r="G18" s="211"/>
      <c r="H18" s="211"/>
      <c r="I18" s="211"/>
      <c r="J18" s="211"/>
      <c r="K18" s="211"/>
      <c r="L18" s="211"/>
      <c r="M18" s="211"/>
      <c r="N18" s="211"/>
      <c r="O18" s="211"/>
      <c r="P18" s="211">
        <f t="shared" si="1"/>
        <v>0</v>
      </c>
    </row>
    <row r="19" spans="2:16" s="169" customFormat="1" ht="58" x14ac:dyDescent="0.35">
      <c r="B19" s="290"/>
      <c r="C19" s="293" t="s">
        <v>85</v>
      </c>
      <c r="D19" s="175" t="s">
        <v>247</v>
      </c>
      <c r="E19" s="70" t="s">
        <v>322</v>
      </c>
      <c r="F19" s="211"/>
      <c r="G19" s="211"/>
      <c r="H19" s="211"/>
      <c r="I19" s="211"/>
      <c r="J19" s="211"/>
      <c r="K19" s="211"/>
      <c r="L19" s="211"/>
      <c r="M19" s="211"/>
      <c r="N19" s="211"/>
      <c r="O19" s="211"/>
      <c r="P19" s="211">
        <f t="shared" si="1"/>
        <v>0</v>
      </c>
    </row>
    <row r="20" spans="2:16" s="169" customFormat="1" ht="116" x14ac:dyDescent="0.35">
      <c r="B20" s="290"/>
      <c r="C20" s="294"/>
      <c r="D20" s="175" t="s">
        <v>238</v>
      </c>
      <c r="E20" s="70" t="s">
        <v>322</v>
      </c>
      <c r="F20" s="211"/>
      <c r="G20" s="211"/>
      <c r="H20" s="211"/>
      <c r="I20" s="211"/>
      <c r="J20" s="211"/>
      <c r="K20" s="211"/>
      <c r="L20" s="211"/>
      <c r="M20" s="211"/>
      <c r="N20" s="211"/>
      <c r="O20" s="211"/>
      <c r="P20" s="211">
        <f t="shared" si="1"/>
        <v>0</v>
      </c>
    </row>
    <row r="21" spans="2:16" s="169" customFormat="1" ht="43.5" x14ac:dyDescent="0.35">
      <c r="B21" s="290"/>
      <c r="C21" s="205" t="s">
        <v>86</v>
      </c>
      <c r="D21" s="175" t="s">
        <v>204</v>
      </c>
      <c r="E21" s="70" t="s">
        <v>322</v>
      </c>
      <c r="F21" s="211"/>
      <c r="G21" s="211"/>
      <c r="H21" s="211"/>
      <c r="I21" s="211"/>
      <c r="J21" s="211"/>
      <c r="K21" s="211"/>
      <c r="L21" s="211"/>
      <c r="M21" s="211"/>
      <c r="N21" s="211"/>
      <c r="O21" s="211"/>
      <c r="P21" s="211">
        <f t="shared" si="1"/>
        <v>0</v>
      </c>
    </row>
    <row r="22" spans="2:16" s="169" customFormat="1" ht="87" x14ac:dyDescent="0.35">
      <c r="B22" s="289" t="s">
        <v>83</v>
      </c>
      <c r="C22" s="292" t="s">
        <v>87</v>
      </c>
      <c r="D22" s="175" t="s">
        <v>214</v>
      </c>
      <c r="E22" s="70" t="s">
        <v>227</v>
      </c>
      <c r="F22" s="211"/>
      <c r="G22" s="211"/>
      <c r="H22" s="211"/>
      <c r="I22" s="211"/>
      <c r="J22" s="211"/>
      <c r="K22" s="211"/>
      <c r="L22" s="211"/>
      <c r="M22" s="211"/>
      <c r="N22" s="211"/>
      <c r="O22" s="211"/>
      <c r="P22" s="211">
        <f t="shared" si="1"/>
        <v>0</v>
      </c>
    </row>
    <row r="23" spans="2:16" s="169" customFormat="1" ht="87" x14ac:dyDescent="0.35">
      <c r="B23" s="289"/>
      <c r="C23" s="292"/>
      <c r="D23" s="175" t="s">
        <v>239</v>
      </c>
      <c r="E23" s="70" t="s">
        <v>228</v>
      </c>
      <c r="F23" s="211"/>
      <c r="G23" s="211"/>
      <c r="H23" s="211"/>
      <c r="I23" s="211"/>
      <c r="J23" s="211"/>
      <c r="K23" s="211"/>
      <c r="L23" s="211"/>
      <c r="M23" s="211"/>
      <c r="N23" s="211"/>
      <c r="O23" s="211"/>
      <c r="P23" s="211">
        <f t="shared" si="1"/>
        <v>0</v>
      </c>
    </row>
    <row r="24" spans="2:16" s="169" customFormat="1" ht="58" x14ac:dyDescent="0.35">
      <c r="B24" s="289"/>
      <c r="C24" s="292"/>
      <c r="D24" s="175" t="s">
        <v>208</v>
      </c>
      <c r="E24" s="70" t="s">
        <v>248</v>
      </c>
      <c r="F24" s="211"/>
      <c r="G24" s="211"/>
      <c r="H24" s="211"/>
      <c r="I24" s="211"/>
      <c r="J24" s="211"/>
      <c r="K24" s="211"/>
      <c r="L24" s="211"/>
      <c r="M24" s="211"/>
      <c r="N24" s="211"/>
      <c r="O24" s="211"/>
      <c r="P24" s="211">
        <f t="shared" si="1"/>
        <v>0</v>
      </c>
    </row>
    <row r="25" spans="2:16" s="169" customFormat="1" ht="87" x14ac:dyDescent="0.35">
      <c r="B25" s="289"/>
      <c r="C25" s="292"/>
      <c r="D25" s="175" t="s">
        <v>215</v>
      </c>
      <c r="E25" s="70" t="s">
        <v>229</v>
      </c>
      <c r="F25" s="211"/>
      <c r="G25" s="211"/>
      <c r="H25" s="211"/>
      <c r="I25" s="211"/>
      <c r="J25" s="211"/>
      <c r="K25" s="211"/>
      <c r="L25" s="211"/>
      <c r="M25" s="211"/>
      <c r="N25" s="211"/>
      <c r="O25" s="211"/>
      <c r="P25" s="211">
        <f t="shared" si="1"/>
        <v>0</v>
      </c>
    </row>
    <row r="26" spans="2:16" s="169" customFormat="1" ht="72.5" x14ac:dyDescent="0.35">
      <c r="B26" s="289"/>
      <c r="C26" s="292" t="s">
        <v>88</v>
      </c>
      <c r="D26" s="175" t="s">
        <v>218</v>
      </c>
      <c r="E26" s="70" t="s">
        <v>240</v>
      </c>
      <c r="F26" s="211"/>
      <c r="G26" s="211"/>
      <c r="H26" s="211"/>
      <c r="I26" s="211"/>
      <c r="J26" s="211"/>
      <c r="K26" s="211"/>
      <c r="L26" s="211"/>
      <c r="M26" s="211"/>
      <c r="N26" s="211"/>
      <c r="O26" s="211"/>
      <c r="P26" s="211">
        <f t="shared" si="1"/>
        <v>0</v>
      </c>
    </row>
    <row r="27" spans="2:16" s="169" customFormat="1" ht="43.5" x14ac:dyDescent="0.35">
      <c r="B27" s="289"/>
      <c r="C27" s="292"/>
      <c r="D27" s="175" t="s">
        <v>212</v>
      </c>
      <c r="E27" s="70" t="s">
        <v>230</v>
      </c>
      <c r="F27" s="211"/>
      <c r="G27" s="211"/>
      <c r="H27" s="211"/>
      <c r="I27" s="211"/>
      <c r="J27" s="211"/>
      <c r="K27" s="211"/>
      <c r="L27" s="211"/>
      <c r="M27" s="211"/>
      <c r="N27" s="211"/>
      <c r="O27" s="211"/>
      <c r="P27" s="211">
        <f t="shared" si="1"/>
        <v>0</v>
      </c>
    </row>
    <row r="28" spans="2:16" s="169" customFormat="1" ht="87" x14ac:dyDescent="0.35">
      <c r="B28" s="289"/>
      <c r="C28" s="292"/>
      <c r="D28" s="175" t="s">
        <v>216</v>
      </c>
      <c r="E28" s="70" t="s">
        <v>231</v>
      </c>
      <c r="F28" s="211"/>
      <c r="G28" s="211"/>
      <c r="H28" s="211"/>
      <c r="I28" s="211"/>
      <c r="J28" s="211"/>
      <c r="K28" s="211"/>
      <c r="L28" s="211"/>
      <c r="M28" s="211"/>
      <c r="N28" s="211"/>
      <c r="O28" s="211"/>
      <c r="P28" s="211">
        <f t="shared" si="1"/>
        <v>0</v>
      </c>
    </row>
    <row r="29" spans="2:16" s="169" customFormat="1" ht="43.5" x14ac:dyDescent="0.35">
      <c r="B29" s="289"/>
      <c r="C29" s="292" t="s">
        <v>89</v>
      </c>
      <c r="D29" s="175" t="s">
        <v>209</v>
      </c>
      <c r="E29" s="70" t="s">
        <v>232</v>
      </c>
      <c r="F29" s="211"/>
      <c r="G29" s="211"/>
      <c r="H29" s="211"/>
      <c r="I29" s="211"/>
      <c r="J29" s="211"/>
      <c r="K29" s="211"/>
      <c r="L29" s="211"/>
      <c r="M29" s="211"/>
      <c r="N29" s="211"/>
      <c r="O29" s="211"/>
      <c r="P29" s="211">
        <f t="shared" si="1"/>
        <v>0</v>
      </c>
    </row>
    <row r="30" spans="2:16" s="169" customFormat="1" ht="72.5" x14ac:dyDescent="0.35">
      <c r="B30" s="289"/>
      <c r="C30" s="292"/>
      <c r="D30" s="175" t="s">
        <v>217</v>
      </c>
      <c r="E30" s="70" t="s">
        <v>233</v>
      </c>
      <c r="F30" s="211"/>
      <c r="G30" s="211"/>
      <c r="H30" s="211"/>
      <c r="I30" s="211"/>
      <c r="J30" s="211"/>
      <c r="K30" s="211"/>
      <c r="L30" s="211"/>
      <c r="M30" s="211"/>
      <c r="N30" s="211"/>
      <c r="O30" s="211"/>
      <c r="P30" s="211">
        <f t="shared" si="1"/>
        <v>0</v>
      </c>
    </row>
    <row r="31" spans="2:16" s="169" customFormat="1" ht="43.5" x14ac:dyDescent="0.35">
      <c r="B31" s="289"/>
      <c r="C31" s="292" t="s">
        <v>90</v>
      </c>
      <c r="D31" s="175" t="s">
        <v>210</v>
      </c>
      <c r="E31" s="70" t="s">
        <v>235</v>
      </c>
      <c r="F31" s="211"/>
      <c r="G31" s="211"/>
      <c r="H31" s="211"/>
      <c r="I31" s="211"/>
      <c r="J31" s="211"/>
      <c r="K31" s="211"/>
      <c r="L31" s="211"/>
      <c r="M31" s="211"/>
      <c r="N31" s="211"/>
      <c r="O31" s="211"/>
      <c r="P31" s="211">
        <f t="shared" si="1"/>
        <v>0</v>
      </c>
    </row>
    <row r="32" spans="2:16" s="169" customFormat="1" ht="43.5" x14ac:dyDescent="0.35">
      <c r="B32" s="289"/>
      <c r="C32" s="292"/>
      <c r="D32" s="175" t="s">
        <v>211</v>
      </c>
      <c r="E32" s="70" t="s">
        <v>227</v>
      </c>
      <c r="F32" s="211"/>
      <c r="G32" s="211"/>
      <c r="H32" s="211"/>
      <c r="I32" s="211"/>
      <c r="J32" s="211"/>
      <c r="K32" s="211"/>
      <c r="L32" s="211"/>
      <c r="M32" s="211"/>
      <c r="N32" s="211"/>
      <c r="O32" s="211"/>
      <c r="P32" s="211">
        <f t="shared" si="1"/>
        <v>0</v>
      </c>
    </row>
    <row r="33" spans="2:16" s="169" customFormat="1" ht="43.5" x14ac:dyDescent="0.35">
      <c r="B33" s="289"/>
      <c r="C33" s="292"/>
      <c r="D33" s="175" t="s">
        <v>234</v>
      </c>
      <c r="E33" s="70" t="s">
        <v>227</v>
      </c>
      <c r="F33" s="211"/>
      <c r="G33" s="211"/>
      <c r="H33" s="211"/>
      <c r="I33" s="211"/>
      <c r="J33" s="211"/>
      <c r="K33" s="211"/>
      <c r="L33" s="211"/>
      <c r="M33" s="211"/>
      <c r="N33" s="211"/>
      <c r="O33" s="211"/>
      <c r="P33" s="211">
        <f t="shared" si="1"/>
        <v>0</v>
      </c>
    </row>
    <row r="34" spans="2:16" s="169" customFormat="1" x14ac:dyDescent="0.35"/>
    <row r="35" spans="2:16" s="169" customFormat="1" x14ac:dyDescent="0.35"/>
    <row r="36" spans="2:16" s="169" customFormat="1" x14ac:dyDescent="0.35"/>
    <row r="37" spans="2:16" s="169" customFormat="1" x14ac:dyDescent="0.35"/>
    <row r="38" spans="2:16" s="169" customFormat="1" x14ac:dyDescent="0.35"/>
    <row r="39" spans="2:16" s="169" customFormat="1" x14ac:dyDescent="0.35"/>
    <row r="40" spans="2:16" s="169" customFormat="1" x14ac:dyDescent="0.35"/>
    <row r="41" spans="2:16" s="169" customFormat="1" x14ac:dyDescent="0.35"/>
    <row r="42" spans="2:16" s="169" customFormat="1" x14ac:dyDescent="0.35"/>
    <row r="43" spans="2:16" s="169" customFormat="1" x14ac:dyDescent="0.35"/>
    <row r="44" spans="2:16" s="169" customFormat="1" x14ac:dyDescent="0.35"/>
    <row r="45" spans="2:16" s="169" customFormat="1" x14ac:dyDescent="0.35"/>
    <row r="46" spans="2:16" s="169" customFormat="1" x14ac:dyDescent="0.35"/>
    <row r="47" spans="2:16" s="169" customFormat="1" x14ac:dyDescent="0.35"/>
    <row r="48" spans="2:16" s="169" customFormat="1" x14ac:dyDescent="0.35"/>
    <row r="49" s="169" customFormat="1" x14ac:dyDescent="0.35"/>
    <row r="50" s="169" customFormat="1" x14ac:dyDescent="0.35"/>
    <row r="51" s="169" customFormat="1" x14ac:dyDescent="0.35"/>
    <row r="52" s="169" customFormat="1" x14ac:dyDescent="0.35"/>
    <row r="53" s="169" customFormat="1" x14ac:dyDescent="0.35"/>
    <row r="54" s="169" customFormat="1" x14ac:dyDescent="0.35"/>
    <row r="55" s="169" customFormat="1" x14ac:dyDescent="0.35"/>
    <row r="56" s="169" customFormat="1" x14ac:dyDescent="0.35"/>
    <row r="57" s="169" customFormat="1" x14ac:dyDescent="0.35"/>
    <row r="58" s="169" customFormat="1" x14ac:dyDescent="0.35"/>
    <row r="59" s="169" customFormat="1" x14ac:dyDescent="0.35"/>
    <row r="60" s="169" customFormat="1" x14ac:dyDescent="0.35"/>
    <row r="61" s="169" customFormat="1" x14ac:dyDescent="0.35"/>
    <row r="62" s="169" customFormat="1" x14ac:dyDescent="0.35"/>
    <row r="63" s="169" customFormat="1" x14ac:dyDescent="0.35"/>
    <row r="64" s="169" customFormat="1" x14ac:dyDescent="0.35"/>
    <row r="65" s="169" customFormat="1" x14ac:dyDescent="0.35"/>
    <row r="66" s="169" customFormat="1" x14ac:dyDescent="0.35"/>
    <row r="67" s="169" customFormat="1" x14ac:dyDescent="0.35"/>
    <row r="68" s="169" customFormat="1" x14ac:dyDescent="0.35"/>
    <row r="69" s="169" customFormat="1" x14ac:dyDescent="0.35"/>
    <row r="70" s="169" customFormat="1" x14ac:dyDescent="0.35"/>
    <row r="71" s="169" customFormat="1" x14ac:dyDescent="0.35"/>
    <row r="72" s="169" customFormat="1" x14ac:dyDescent="0.35"/>
    <row r="73" s="169" customFormat="1" x14ac:dyDescent="0.35"/>
    <row r="74" s="169" customFormat="1" x14ac:dyDescent="0.35"/>
    <row r="75" s="169" customFormat="1" x14ac:dyDescent="0.35"/>
    <row r="76" s="169" customFormat="1" x14ac:dyDescent="0.35"/>
    <row r="77" s="169" customFormat="1" x14ac:dyDescent="0.35"/>
    <row r="78" s="169" customFormat="1" x14ac:dyDescent="0.35"/>
    <row r="79" s="169" customFormat="1" x14ac:dyDescent="0.35"/>
    <row r="80" s="169" customFormat="1" x14ac:dyDescent="0.35"/>
    <row r="81" s="169" customFormat="1" x14ac:dyDescent="0.35"/>
    <row r="82" s="169" customFormat="1" x14ac:dyDescent="0.35"/>
    <row r="83" s="169" customFormat="1" x14ac:dyDescent="0.35"/>
    <row r="84" s="168" customFormat="1" x14ac:dyDescent="0.35"/>
    <row r="85" s="168" customFormat="1" x14ac:dyDescent="0.35"/>
    <row r="86" s="168" customFormat="1" x14ac:dyDescent="0.35"/>
  </sheetData>
  <mergeCells count="8">
    <mergeCell ref="B8:B21"/>
    <mergeCell ref="C8:C18"/>
    <mergeCell ref="C19:C20"/>
    <mergeCell ref="B22:B33"/>
    <mergeCell ref="C22:C25"/>
    <mergeCell ref="C26:C28"/>
    <mergeCell ref="C29:C30"/>
    <mergeCell ref="C31:C33"/>
  </mergeCells>
  <pageMargins left="0.7" right="0.7" top="0.75" bottom="0.75" header="0.3" footer="0.3"/>
  <pageSetup paperSize="9" orientation="portrait" verticalDpi="0" r:id="rId1"/>
  <drawing r:id="rId2"/>
  <legacyDrawing r:id="rId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00B050"/>
  </sheetPr>
  <dimension ref="A1:R35"/>
  <sheetViews>
    <sheetView zoomScaleNormal="100" workbookViewId="0"/>
  </sheetViews>
  <sheetFormatPr defaultColWidth="9.1796875" defaultRowHeight="14.5" x14ac:dyDescent="0.35"/>
  <cols>
    <col min="1" max="1" width="15" style="69" customWidth="1"/>
    <col min="2" max="16384" width="9.1796875" style="69"/>
  </cols>
  <sheetData>
    <row r="1" spans="1:18" s="74" customFormat="1" ht="18.5" x14ac:dyDescent="0.45">
      <c r="A1" s="74" t="s">
        <v>270</v>
      </c>
    </row>
    <row r="2" spans="1:18" s="21" customFormat="1" ht="4.1500000000000004" customHeight="1" x14ac:dyDescent="0.25">
      <c r="B2" s="30"/>
    </row>
    <row r="3" spans="1:18" s="61" customFormat="1" ht="12.5" x14ac:dyDescent="0.25"/>
    <row r="4" spans="1:18" s="61" customFormat="1" ht="15.5" x14ac:dyDescent="0.35">
      <c r="A4" s="2" t="s">
        <v>313</v>
      </c>
      <c r="B4" s="2"/>
      <c r="F4" s="163"/>
    </row>
    <row r="5" spans="1:18" s="61" customFormat="1" ht="12.5" x14ac:dyDescent="0.25"/>
    <row r="6" spans="1:18" s="61" customFormat="1" ht="13" x14ac:dyDescent="0.3">
      <c r="A6" s="295" t="s">
        <v>34</v>
      </c>
      <c r="B6" s="295"/>
      <c r="C6" s="295"/>
      <c r="D6" s="295"/>
      <c r="E6" s="295"/>
      <c r="F6" s="295"/>
      <c r="G6" s="295"/>
      <c r="H6" s="295"/>
      <c r="I6" s="295"/>
      <c r="J6" s="295"/>
      <c r="L6" s="31"/>
      <c r="M6" s="31"/>
      <c r="N6" s="31"/>
      <c r="O6" s="31"/>
      <c r="P6" s="31"/>
      <c r="Q6" s="31"/>
      <c r="R6" s="10"/>
    </row>
    <row r="7" spans="1:18" s="61" customFormat="1" ht="13.9" customHeight="1" x14ac:dyDescent="0.25">
      <c r="A7" s="296" t="s">
        <v>314</v>
      </c>
      <c r="B7" s="296"/>
      <c r="C7" s="296"/>
      <c r="D7" s="296"/>
      <c r="E7" s="296"/>
      <c r="F7" s="296"/>
      <c r="G7" s="296"/>
      <c r="H7" s="296"/>
      <c r="I7" s="296"/>
      <c r="J7" s="296"/>
      <c r="L7" s="32"/>
      <c r="M7" s="32"/>
      <c r="N7" s="32"/>
      <c r="O7" s="32"/>
      <c r="P7" s="32"/>
      <c r="Q7" s="32"/>
      <c r="R7" s="10"/>
    </row>
    <row r="8" spans="1:18" s="61" customFormat="1" ht="12.5" x14ac:dyDescent="0.25">
      <c r="A8" s="296"/>
      <c r="B8" s="296"/>
      <c r="C8" s="296"/>
      <c r="D8" s="296"/>
      <c r="E8" s="296"/>
      <c r="F8" s="296"/>
      <c r="G8" s="296"/>
      <c r="H8" s="296"/>
      <c r="I8" s="296"/>
      <c r="J8" s="296"/>
    </row>
    <row r="9" spans="1:18" s="61" customFormat="1" ht="13.15" customHeight="1" x14ac:dyDescent="0.25">
      <c r="A9" s="296"/>
      <c r="B9" s="296"/>
      <c r="C9" s="296"/>
      <c r="D9" s="296"/>
      <c r="E9" s="296"/>
      <c r="F9" s="296"/>
      <c r="G9" s="296"/>
      <c r="H9" s="296"/>
      <c r="I9" s="296"/>
      <c r="J9" s="296"/>
    </row>
    <row r="10" spans="1:18" s="61" customFormat="1" ht="12.5" x14ac:dyDescent="0.25">
      <c r="A10" s="296"/>
      <c r="B10" s="296"/>
      <c r="C10" s="296"/>
      <c r="D10" s="296"/>
      <c r="E10" s="296"/>
      <c r="F10" s="296"/>
      <c r="G10" s="296"/>
      <c r="H10" s="296"/>
      <c r="I10" s="296"/>
      <c r="J10" s="296"/>
    </row>
    <row r="11" spans="1:18" s="61" customFormat="1" ht="12.5" x14ac:dyDescent="0.25">
      <c r="A11" s="296"/>
      <c r="B11" s="296"/>
      <c r="C11" s="296"/>
      <c r="D11" s="296"/>
      <c r="E11" s="296"/>
      <c r="F11" s="296"/>
      <c r="G11" s="296"/>
      <c r="H11" s="296"/>
      <c r="I11" s="296"/>
      <c r="J11" s="296"/>
    </row>
    <row r="12" spans="1:18" s="61" customFormat="1" ht="12.5" x14ac:dyDescent="0.25">
      <c r="A12" s="296"/>
      <c r="B12" s="296"/>
      <c r="C12" s="296"/>
      <c r="D12" s="296"/>
      <c r="E12" s="296"/>
      <c r="F12" s="296"/>
      <c r="G12" s="296"/>
      <c r="H12" s="296"/>
      <c r="I12" s="296"/>
      <c r="J12" s="296"/>
    </row>
    <row r="13" spans="1:18" s="61" customFormat="1" ht="12.5" x14ac:dyDescent="0.25">
      <c r="A13" s="296"/>
      <c r="B13" s="296"/>
      <c r="C13" s="296"/>
      <c r="D13" s="296"/>
      <c r="E13" s="296"/>
      <c r="F13" s="296"/>
      <c r="G13" s="296"/>
      <c r="H13" s="296"/>
      <c r="I13" s="296"/>
      <c r="J13" s="296"/>
    </row>
    <row r="14" spans="1:18" s="61" customFormat="1" ht="12.5" x14ac:dyDescent="0.25">
      <c r="A14" s="296"/>
      <c r="B14" s="296"/>
      <c r="C14" s="296"/>
      <c r="D14" s="296"/>
      <c r="E14" s="296"/>
      <c r="F14" s="296"/>
      <c r="G14" s="296"/>
      <c r="H14" s="296"/>
      <c r="I14" s="296"/>
      <c r="J14" s="296"/>
    </row>
    <row r="15" spans="1:18" s="61" customFormat="1" ht="12.5" x14ac:dyDescent="0.25">
      <c r="A15" s="296"/>
      <c r="B15" s="296"/>
      <c r="C15" s="296"/>
      <c r="D15" s="296"/>
      <c r="E15" s="296"/>
      <c r="F15" s="296"/>
      <c r="G15" s="296"/>
      <c r="H15" s="296"/>
      <c r="I15" s="296"/>
      <c r="J15" s="296"/>
    </row>
    <row r="16" spans="1:18" s="61" customFormat="1" ht="13.15" customHeight="1" x14ac:dyDescent="0.25">
      <c r="A16" s="296"/>
      <c r="B16" s="296"/>
      <c r="C16" s="296"/>
      <c r="D16" s="296"/>
      <c r="E16" s="296"/>
      <c r="F16" s="296"/>
      <c r="G16" s="296"/>
      <c r="H16" s="296"/>
      <c r="I16" s="296"/>
      <c r="J16" s="296"/>
    </row>
    <row r="17" spans="1:10" s="61" customFormat="1" ht="12.5" x14ac:dyDescent="0.25">
      <c r="A17" s="296"/>
      <c r="B17" s="296"/>
      <c r="C17" s="296"/>
      <c r="D17" s="296"/>
      <c r="E17" s="296"/>
      <c r="F17" s="296"/>
      <c r="G17" s="296"/>
      <c r="H17" s="296"/>
      <c r="I17" s="296"/>
      <c r="J17" s="296"/>
    </row>
    <row r="18" spans="1:10" s="61" customFormat="1" ht="12.5" x14ac:dyDescent="0.25">
      <c r="A18" s="296"/>
      <c r="B18" s="296"/>
      <c r="C18" s="296"/>
      <c r="D18" s="296"/>
      <c r="E18" s="296"/>
      <c r="F18" s="296"/>
      <c r="G18" s="296"/>
      <c r="H18" s="296"/>
      <c r="I18" s="296"/>
      <c r="J18" s="296"/>
    </row>
    <row r="19" spans="1:10" s="61" customFormat="1" ht="12.5" x14ac:dyDescent="0.25">
      <c r="A19" s="296"/>
      <c r="B19" s="296"/>
      <c r="C19" s="296"/>
      <c r="D19" s="296"/>
      <c r="E19" s="296"/>
      <c r="F19" s="296"/>
      <c r="G19" s="296"/>
      <c r="H19" s="296"/>
      <c r="I19" s="296"/>
      <c r="J19" s="296"/>
    </row>
    <row r="20" spans="1:10" s="61" customFormat="1" ht="12.5" x14ac:dyDescent="0.25"/>
    <row r="21" spans="1:10" s="61" customFormat="1" ht="12.5" x14ac:dyDescent="0.25"/>
    <row r="22" spans="1:10" s="61" customFormat="1" ht="13" x14ac:dyDescent="0.3">
      <c r="A22" s="182" t="s">
        <v>315</v>
      </c>
      <c r="B22" s="182"/>
      <c r="C22" s="182"/>
      <c r="D22" s="35"/>
      <c r="E22" s="35"/>
      <c r="F22" s="35"/>
      <c r="G22" s="35"/>
      <c r="H22" s="35"/>
      <c r="I22" s="35"/>
      <c r="J22" s="35"/>
    </row>
    <row r="23" spans="1:10" s="61" customFormat="1" x14ac:dyDescent="0.35">
      <c r="A23" s="61">
        <v>1000</v>
      </c>
      <c r="B23" s="136" t="s">
        <v>316</v>
      </c>
    </row>
    <row r="24" spans="1:10" s="61" customFormat="1" x14ac:dyDescent="0.35">
      <c r="A24" s="61">
        <v>1000</v>
      </c>
      <c r="B24" s="136" t="s">
        <v>317</v>
      </c>
    </row>
    <row r="25" spans="1:10" s="61" customFormat="1" ht="12.5" x14ac:dyDescent="0.25"/>
    <row r="26" spans="1:10" s="61" customFormat="1" ht="13" x14ac:dyDescent="0.3">
      <c r="A26" s="182" t="s">
        <v>318</v>
      </c>
      <c r="B26" s="182"/>
      <c r="C26" s="182"/>
    </row>
    <row r="27" spans="1:10" s="61" customFormat="1" x14ac:dyDescent="0.35">
      <c r="A27" s="183">
        <f>'3.5 Hyötyparametrit'!F27</f>
        <v>0.55555555555555558</v>
      </c>
      <c r="B27" s="136" t="s">
        <v>316</v>
      </c>
      <c r="I27" s="34"/>
    </row>
    <row r="28" spans="1:10" s="61" customFormat="1" x14ac:dyDescent="0.35">
      <c r="A28" s="183">
        <f>'3.5 Hyötyparametrit'!F28</f>
        <v>0.44444444444444448</v>
      </c>
      <c r="B28" s="136" t="s">
        <v>317</v>
      </c>
      <c r="I28" s="34"/>
    </row>
    <row r="29" spans="1:10" s="61" customFormat="1" ht="12.5" x14ac:dyDescent="0.25"/>
    <row r="30" spans="1:10" s="61" customFormat="1" ht="13" x14ac:dyDescent="0.3">
      <c r="A30" s="182" t="s">
        <v>319</v>
      </c>
      <c r="B30" s="182"/>
      <c r="C30" s="182"/>
    </row>
    <row r="31" spans="1:10" s="61" customFormat="1" ht="12.5" x14ac:dyDescent="0.25">
      <c r="A31" s="61">
        <v>15</v>
      </c>
      <c r="B31" s="61" t="s">
        <v>320</v>
      </c>
    </row>
    <row r="32" spans="1:10" s="61" customFormat="1" ht="12.5" x14ac:dyDescent="0.25">
      <c r="A32" s="61">
        <v>5</v>
      </c>
      <c r="B32" s="61" t="s">
        <v>321</v>
      </c>
    </row>
    <row r="33" spans="1:9" s="61" customFormat="1" ht="12.5" x14ac:dyDescent="0.25">
      <c r="A33" s="185">
        <f>'3.5 Hyötyparametrit'!D18</f>
        <v>200</v>
      </c>
      <c r="B33" s="61" t="s">
        <v>267</v>
      </c>
    </row>
    <row r="34" spans="1:9" s="61" customFormat="1" ht="13" x14ac:dyDescent="0.3">
      <c r="A34" s="184">
        <f>A23*A27*A31*A33+A24*A28*A32*A33</f>
        <v>2111111.111111111</v>
      </c>
      <c r="B34" s="7" t="s">
        <v>268</v>
      </c>
    </row>
    <row r="35" spans="1:9" s="61" customFormat="1" ht="12.5" x14ac:dyDescent="0.25">
      <c r="I35" s="34"/>
    </row>
  </sheetData>
  <mergeCells count="2">
    <mergeCell ref="A6:J6"/>
    <mergeCell ref="A7:J19"/>
  </mergeCells>
  <pageMargins left="0.7" right="0.7" top="0.75" bottom="0.75" header="0.3" footer="0.3"/>
  <drawing r:id="rId1"/>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rgb="FF00B050"/>
  </sheetPr>
  <dimension ref="A1:P86"/>
  <sheetViews>
    <sheetView zoomScale="80" zoomScaleNormal="80" workbookViewId="0"/>
  </sheetViews>
  <sheetFormatPr defaultColWidth="9.1796875" defaultRowHeight="14.5" outlineLevelCol="1" x14ac:dyDescent="0.35"/>
  <cols>
    <col min="1" max="1" width="23.7265625" style="69" customWidth="1"/>
    <col min="2" max="3" width="25.54296875" style="69" customWidth="1"/>
    <col min="4" max="4" width="41.7265625" style="168" customWidth="1"/>
    <col min="5" max="5" width="41.7265625" style="168" customWidth="1" outlineLevel="1"/>
    <col min="6" max="6" width="11.453125" style="69" customWidth="1"/>
    <col min="7" max="7" width="10.26953125" style="69" customWidth="1"/>
    <col min="8" max="15" width="13.7265625" style="69" customWidth="1"/>
    <col min="16" max="16" width="14.26953125" style="69" customWidth="1"/>
    <col min="17" max="16384" width="9.1796875" style="69"/>
  </cols>
  <sheetData>
    <row r="1" spans="1:16" s="98" customFormat="1" ht="18" x14ac:dyDescent="0.4">
      <c r="A1" s="98" t="s">
        <v>236</v>
      </c>
      <c r="D1" s="164"/>
      <c r="E1" s="164"/>
    </row>
    <row r="2" spans="1:16" s="99" customFormat="1" ht="18" x14ac:dyDescent="0.4">
      <c r="A2" s="22"/>
      <c r="B2" s="22"/>
      <c r="C2" s="22"/>
      <c r="D2" s="165"/>
      <c r="E2" s="165"/>
      <c r="F2" s="24"/>
      <c r="G2" s="24"/>
      <c r="H2" s="24"/>
      <c r="I2" s="24"/>
      <c r="J2" s="24"/>
      <c r="K2" s="24"/>
    </row>
    <row r="3" spans="1:16" s="101" customFormat="1" ht="14" x14ac:dyDescent="0.3">
      <c r="A3" s="100"/>
      <c r="B3" s="100"/>
      <c r="C3" s="100"/>
      <c r="D3" s="166"/>
      <c r="E3" s="166"/>
      <c r="F3" s="100"/>
      <c r="G3" s="100"/>
      <c r="H3" s="100"/>
      <c r="I3" s="100"/>
      <c r="J3" s="100"/>
      <c r="K3" s="100"/>
    </row>
    <row r="4" spans="1:16" s="101" customFormat="1" ht="14" x14ac:dyDescent="0.3">
      <c r="A4" s="7"/>
      <c r="B4" s="100"/>
      <c r="C4" s="100"/>
      <c r="D4" s="166"/>
      <c r="E4" s="166"/>
      <c r="F4" s="101" t="s">
        <v>102</v>
      </c>
      <c r="G4" s="100"/>
      <c r="H4" s="100"/>
      <c r="I4" s="100"/>
      <c r="J4" s="100"/>
      <c r="K4" s="100"/>
    </row>
    <row r="5" spans="1:16" s="101" customFormat="1" ht="14" x14ac:dyDescent="0.3">
      <c r="A5" s="7" t="s">
        <v>174</v>
      </c>
      <c r="B5" s="100">
        <v>3</v>
      </c>
      <c r="C5" s="100"/>
      <c r="D5" s="166"/>
      <c r="E5" s="166"/>
      <c r="F5" s="100"/>
      <c r="G5" s="100"/>
      <c r="H5" s="100"/>
      <c r="I5" s="100"/>
      <c r="J5" s="100"/>
      <c r="K5" s="100"/>
    </row>
    <row r="6" spans="1:16" s="101" customFormat="1" thickBot="1" x14ac:dyDescent="0.35">
      <c r="B6" s="115"/>
      <c r="C6" s="116"/>
      <c r="D6" s="167"/>
      <c r="E6" s="167"/>
      <c r="F6" s="101" t="s">
        <v>195</v>
      </c>
    </row>
    <row r="7" spans="1:16" s="101" customFormat="1" ht="24" thickTop="1" x14ac:dyDescent="0.3">
      <c r="A7" s="117"/>
      <c r="B7" s="117" t="s">
        <v>197</v>
      </c>
      <c r="C7" s="117" t="s">
        <v>196</v>
      </c>
      <c r="D7" s="117" t="s">
        <v>198</v>
      </c>
      <c r="E7" s="170" t="s">
        <v>219</v>
      </c>
      <c r="F7" s="118">
        <f>'3.3 Muutoksen ja uudet kust.'!B5</f>
        <v>2018</v>
      </c>
      <c r="G7" s="118">
        <f>F7+1</f>
        <v>2019</v>
      </c>
      <c r="H7" s="118">
        <f t="shared" ref="H7:O7" si="0">G7+1</f>
        <v>2020</v>
      </c>
      <c r="I7" s="118">
        <f t="shared" si="0"/>
        <v>2021</v>
      </c>
      <c r="J7" s="118">
        <f t="shared" si="0"/>
        <v>2022</v>
      </c>
      <c r="K7" s="118">
        <f t="shared" si="0"/>
        <v>2023</v>
      </c>
      <c r="L7" s="118">
        <f t="shared" si="0"/>
        <v>2024</v>
      </c>
      <c r="M7" s="118">
        <f t="shared" si="0"/>
        <v>2025</v>
      </c>
      <c r="N7" s="118">
        <f t="shared" si="0"/>
        <v>2026</v>
      </c>
      <c r="O7" s="118">
        <f t="shared" si="0"/>
        <v>2027</v>
      </c>
      <c r="P7" s="118" t="s">
        <v>199</v>
      </c>
    </row>
    <row r="8" spans="1:16" s="169" customFormat="1" ht="58" x14ac:dyDescent="0.35">
      <c r="B8" s="290" t="s">
        <v>200</v>
      </c>
      <c r="C8" s="291" t="s">
        <v>201</v>
      </c>
      <c r="D8" s="70" t="s">
        <v>243</v>
      </c>
      <c r="E8" s="70" t="s">
        <v>220</v>
      </c>
      <c r="F8" s="211"/>
      <c r="G8" s="211"/>
      <c r="H8" s="211"/>
      <c r="I8" s="211"/>
      <c r="J8" s="211"/>
      <c r="K8" s="211"/>
      <c r="L8" s="211"/>
      <c r="M8" s="211"/>
      <c r="N8" s="211"/>
      <c r="O8" s="211"/>
      <c r="P8" s="211">
        <f>SUM(F8:O8)</f>
        <v>0</v>
      </c>
    </row>
    <row r="9" spans="1:16" s="169" customFormat="1" ht="58" x14ac:dyDescent="0.35">
      <c r="B9" s="290"/>
      <c r="C9" s="291"/>
      <c r="D9" s="70" t="s">
        <v>244</v>
      </c>
      <c r="E9" s="70" t="s">
        <v>221</v>
      </c>
      <c r="F9" s="211"/>
      <c r="G9" s="211"/>
      <c r="H9" s="211"/>
      <c r="I9" s="211"/>
      <c r="J9" s="211"/>
      <c r="K9" s="211"/>
      <c r="L9" s="211"/>
      <c r="M9" s="211"/>
      <c r="N9" s="211"/>
      <c r="O9" s="211"/>
      <c r="P9" s="211">
        <f>SUM(F9:O9)</f>
        <v>0</v>
      </c>
    </row>
    <row r="10" spans="1:16" s="169" customFormat="1" ht="43.5" x14ac:dyDescent="0.35">
      <c r="B10" s="290"/>
      <c r="C10" s="291"/>
      <c r="D10" s="70" t="s">
        <v>202</v>
      </c>
      <c r="E10" s="70" t="s">
        <v>222</v>
      </c>
      <c r="F10" s="211"/>
      <c r="G10" s="211"/>
      <c r="H10" s="211"/>
      <c r="I10" s="211"/>
      <c r="J10" s="211"/>
      <c r="K10" s="211"/>
      <c r="L10" s="211"/>
      <c r="M10" s="211"/>
      <c r="N10" s="211"/>
      <c r="O10" s="211"/>
      <c r="P10" s="211">
        <f t="shared" ref="P10:P33" si="1">SUM(F10:O10)</f>
        <v>0</v>
      </c>
    </row>
    <row r="11" spans="1:16" s="169" customFormat="1" ht="58" x14ac:dyDescent="0.35">
      <c r="B11" s="290"/>
      <c r="C11" s="291"/>
      <c r="D11" s="70" t="s">
        <v>203</v>
      </c>
      <c r="E11" s="70" t="s">
        <v>223</v>
      </c>
      <c r="F11" s="211"/>
      <c r="G11" s="211"/>
      <c r="H11" s="211"/>
      <c r="I11" s="211"/>
      <c r="J11" s="211"/>
      <c r="K11" s="211"/>
      <c r="L11" s="211"/>
      <c r="M11" s="211"/>
      <c r="N11" s="211"/>
      <c r="O11" s="211"/>
      <c r="P11" s="211">
        <f t="shared" si="1"/>
        <v>0</v>
      </c>
    </row>
    <row r="12" spans="1:16" s="169" customFormat="1" ht="58" x14ac:dyDescent="0.35">
      <c r="B12" s="290"/>
      <c r="C12" s="291"/>
      <c r="D12" s="175" t="s">
        <v>224</v>
      </c>
      <c r="E12" s="70" t="s">
        <v>220</v>
      </c>
      <c r="F12" s="211"/>
      <c r="G12" s="211"/>
      <c r="H12" s="211"/>
      <c r="I12" s="211"/>
      <c r="J12" s="211"/>
      <c r="K12" s="211"/>
      <c r="L12" s="211"/>
      <c r="M12" s="211"/>
      <c r="N12" s="211"/>
      <c r="O12" s="211"/>
      <c r="P12" s="211">
        <f t="shared" si="1"/>
        <v>0</v>
      </c>
    </row>
    <row r="13" spans="1:16" s="169" customFormat="1" ht="58" x14ac:dyDescent="0.35">
      <c r="B13" s="290"/>
      <c r="C13" s="291"/>
      <c r="D13" s="175" t="s">
        <v>245</v>
      </c>
      <c r="E13" s="70" t="s">
        <v>220</v>
      </c>
      <c r="F13" s="211"/>
      <c r="G13" s="211"/>
      <c r="H13" s="211"/>
      <c r="I13" s="211"/>
      <c r="J13" s="211"/>
      <c r="K13" s="211"/>
      <c r="L13" s="211"/>
      <c r="M13" s="211"/>
      <c r="N13" s="211"/>
      <c r="O13" s="211"/>
      <c r="P13" s="211">
        <f t="shared" si="1"/>
        <v>0</v>
      </c>
    </row>
    <row r="14" spans="1:16" s="169" customFormat="1" ht="72.5" x14ac:dyDescent="0.35">
      <c r="B14" s="290"/>
      <c r="C14" s="291"/>
      <c r="D14" s="175" t="s">
        <v>246</v>
      </c>
      <c r="E14" s="70" t="s">
        <v>220</v>
      </c>
      <c r="F14" s="211"/>
      <c r="G14" s="211"/>
      <c r="H14" s="211"/>
      <c r="I14" s="211"/>
      <c r="J14" s="211"/>
      <c r="K14" s="211"/>
      <c r="L14" s="211"/>
      <c r="M14" s="211"/>
      <c r="N14" s="211"/>
      <c r="O14" s="211"/>
      <c r="P14" s="211">
        <f t="shared" si="1"/>
        <v>0</v>
      </c>
    </row>
    <row r="15" spans="1:16" s="169" customFormat="1" ht="43.5" x14ac:dyDescent="0.35">
      <c r="B15" s="290"/>
      <c r="C15" s="291"/>
      <c r="D15" s="175" t="s">
        <v>206</v>
      </c>
      <c r="E15" s="70" t="s">
        <v>220</v>
      </c>
      <c r="F15" s="211"/>
      <c r="G15" s="211"/>
      <c r="H15" s="211"/>
      <c r="I15" s="211"/>
      <c r="J15" s="211"/>
      <c r="K15" s="211"/>
      <c r="L15" s="211"/>
      <c r="M15" s="211"/>
      <c r="N15" s="211"/>
      <c r="O15" s="211"/>
      <c r="P15" s="211">
        <f t="shared" si="1"/>
        <v>0</v>
      </c>
    </row>
    <row r="16" spans="1:16" s="169" customFormat="1" ht="29" x14ac:dyDescent="0.35">
      <c r="B16" s="290"/>
      <c r="C16" s="291"/>
      <c r="D16" s="175" t="s">
        <v>205</v>
      </c>
      <c r="E16" s="70" t="s">
        <v>220</v>
      </c>
      <c r="F16" s="211"/>
      <c r="G16" s="211"/>
      <c r="H16" s="211"/>
      <c r="I16" s="211"/>
      <c r="J16" s="211"/>
      <c r="K16" s="211"/>
      <c r="L16" s="211"/>
      <c r="M16" s="211"/>
      <c r="N16" s="211"/>
      <c r="O16" s="211"/>
      <c r="P16" s="211">
        <f t="shared" si="1"/>
        <v>0</v>
      </c>
    </row>
    <row r="17" spans="2:16" s="169" customFormat="1" ht="101.5" x14ac:dyDescent="0.35">
      <c r="B17" s="290"/>
      <c r="C17" s="291"/>
      <c r="D17" s="175" t="s">
        <v>207</v>
      </c>
      <c r="E17" s="70" t="s">
        <v>225</v>
      </c>
      <c r="F17" s="211"/>
      <c r="G17" s="211"/>
      <c r="H17" s="211"/>
      <c r="I17" s="211"/>
      <c r="J17" s="211"/>
      <c r="K17" s="211"/>
      <c r="L17" s="211"/>
      <c r="M17" s="211"/>
      <c r="N17" s="211"/>
      <c r="O17" s="211"/>
      <c r="P17" s="211">
        <f t="shared" si="1"/>
        <v>0</v>
      </c>
    </row>
    <row r="18" spans="2:16" s="169" customFormat="1" ht="29" x14ac:dyDescent="0.35">
      <c r="B18" s="290"/>
      <c r="C18" s="291"/>
      <c r="D18" s="175" t="s">
        <v>213</v>
      </c>
      <c r="E18" s="70" t="s">
        <v>226</v>
      </c>
      <c r="F18" s="211"/>
      <c r="G18" s="211"/>
      <c r="H18" s="211"/>
      <c r="I18" s="211"/>
      <c r="J18" s="211"/>
      <c r="K18" s="211"/>
      <c r="L18" s="211"/>
      <c r="M18" s="211"/>
      <c r="N18" s="211"/>
      <c r="O18" s="211"/>
      <c r="P18" s="211">
        <f t="shared" si="1"/>
        <v>0</v>
      </c>
    </row>
    <row r="19" spans="2:16" s="169" customFormat="1" ht="58" x14ac:dyDescent="0.35">
      <c r="B19" s="290"/>
      <c r="C19" s="293" t="s">
        <v>85</v>
      </c>
      <c r="D19" s="175" t="s">
        <v>247</v>
      </c>
      <c r="E19" s="70" t="s">
        <v>322</v>
      </c>
      <c r="F19" s="211"/>
      <c r="G19" s="211"/>
      <c r="H19" s="211"/>
      <c r="I19" s="211"/>
      <c r="J19" s="211"/>
      <c r="K19" s="211"/>
      <c r="L19" s="211"/>
      <c r="M19" s="211"/>
      <c r="N19" s="211"/>
      <c r="O19" s="211"/>
      <c r="P19" s="211">
        <f t="shared" si="1"/>
        <v>0</v>
      </c>
    </row>
    <row r="20" spans="2:16" s="169" customFormat="1" ht="116" x14ac:dyDescent="0.35">
      <c r="B20" s="290"/>
      <c r="C20" s="294"/>
      <c r="D20" s="175" t="s">
        <v>238</v>
      </c>
      <c r="E20" s="70" t="s">
        <v>322</v>
      </c>
      <c r="F20" s="211"/>
      <c r="G20" s="211"/>
      <c r="H20" s="211"/>
      <c r="I20" s="211"/>
      <c r="J20" s="211"/>
      <c r="K20" s="211"/>
      <c r="L20" s="211"/>
      <c r="M20" s="211"/>
      <c r="N20" s="211"/>
      <c r="O20" s="211"/>
      <c r="P20" s="211">
        <f t="shared" si="1"/>
        <v>0</v>
      </c>
    </row>
    <row r="21" spans="2:16" s="169" customFormat="1" ht="43.5" x14ac:dyDescent="0.35">
      <c r="B21" s="290"/>
      <c r="C21" s="205" t="s">
        <v>86</v>
      </c>
      <c r="D21" s="175" t="s">
        <v>204</v>
      </c>
      <c r="E21" s="70" t="s">
        <v>322</v>
      </c>
      <c r="F21" s="211"/>
      <c r="G21" s="211"/>
      <c r="H21" s="211"/>
      <c r="I21" s="211"/>
      <c r="J21" s="211"/>
      <c r="K21" s="211"/>
      <c r="L21" s="211"/>
      <c r="M21" s="211"/>
      <c r="N21" s="211"/>
      <c r="O21" s="211"/>
      <c r="P21" s="211">
        <f t="shared" si="1"/>
        <v>0</v>
      </c>
    </row>
    <row r="22" spans="2:16" s="169" customFormat="1" ht="87" x14ac:dyDescent="0.35">
      <c r="B22" s="289" t="s">
        <v>83</v>
      </c>
      <c r="C22" s="292" t="s">
        <v>87</v>
      </c>
      <c r="D22" s="175" t="s">
        <v>214</v>
      </c>
      <c r="E22" s="70" t="s">
        <v>227</v>
      </c>
      <c r="F22" s="211"/>
      <c r="G22" s="211"/>
      <c r="H22" s="211"/>
      <c r="I22" s="211"/>
      <c r="J22" s="211"/>
      <c r="K22" s="211"/>
      <c r="L22" s="211"/>
      <c r="M22" s="211"/>
      <c r="N22" s="211"/>
      <c r="O22" s="211"/>
      <c r="P22" s="211">
        <f t="shared" si="1"/>
        <v>0</v>
      </c>
    </row>
    <row r="23" spans="2:16" s="169" customFormat="1" ht="87" x14ac:dyDescent="0.35">
      <c r="B23" s="289"/>
      <c r="C23" s="292"/>
      <c r="D23" s="175" t="s">
        <v>239</v>
      </c>
      <c r="E23" s="70" t="s">
        <v>228</v>
      </c>
      <c r="F23" s="211"/>
      <c r="G23" s="211"/>
      <c r="H23" s="211"/>
      <c r="I23" s="211"/>
      <c r="J23" s="211"/>
      <c r="K23" s="211"/>
      <c r="L23" s="211"/>
      <c r="M23" s="211"/>
      <c r="N23" s="211"/>
      <c r="O23" s="211"/>
      <c r="P23" s="211">
        <f t="shared" si="1"/>
        <v>0</v>
      </c>
    </row>
    <row r="24" spans="2:16" s="169" customFormat="1" ht="58" x14ac:dyDescent="0.35">
      <c r="B24" s="289"/>
      <c r="C24" s="292"/>
      <c r="D24" s="175" t="s">
        <v>208</v>
      </c>
      <c r="E24" s="70" t="s">
        <v>248</v>
      </c>
      <c r="F24" s="211"/>
      <c r="G24" s="211"/>
      <c r="H24" s="211"/>
      <c r="I24" s="211"/>
      <c r="J24" s="211"/>
      <c r="K24" s="211"/>
      <c r="L24" s="211"/>
      <c r="M24" s="211"/>
      <c r="N24" s="211"/>
      <c r="O24" s="211"/>
      <c r="P24" s="211">
        <f t="shared" si="1"/>
        <v>0</v>
      </c>
    </row>
    <row r="25" spans="2:16" s="169" customFormat="1" ht="87" x14ac:dyDescent="0.35">
      <c r="B25" s="289"/>
      <c r="C25" s="292"/>
      <c r="D25" s="175" t="s">
        <v>215</v>
      </c>
      <c r="E25" s="70" t="s">
        <v>229</v>
      </c>
      <c r="F25" s="211"/>
      <c r="G25" s="211"/>
      <c r="H25" s="211"/>
      <c r="I25" s="211"/>
      <c r="J25" s="211"/>
      <c r="K25" s="211"/>
      <c r="L25" s="211"/>
      <c r="M25" s="211"/>
      <c r="N25" s="211"/>
      <c r="O25" s="211"/>
      <c r="P25" s="211">
        <f t="shared" si="1"/>
        <v>0</v>
      </c>
    </row>
    <row r="26" spans="2:16" s="169" customFormat="1" ht="72.5" x14ac:dyDescent="0.35">
      <c r="B26" s="289"/>
      <c r="C26" s="292" t="s">
        <v>88</v>
      </c>
      <c r="D26" s="175" t="s">
        <v>218</v>
      </c>
      <c r="E26" s="70" t="s">
        <v>240</v>
      </c>
      <c r="F26" s="211"/>
      <c r="G26" s="211"/>
      <c r="H26" s="211"/>
      <c r="I26" s="211"/>
      <c r="J26" s="211"/>
      <c r="K26" s="211"/>
      <c r="L26" s="211"/>
      <c r="M26" s="211"/>
      <c r="N26" s="211"/>
      <c r="O26" s="211"/>
      <c r="P26" s="211">
        <f t="shared" si="1"/>
        <v>0</v>
      </c>
    </row>
    <row r="27" spans="2:16" s="169" customFormat="1" ht="43.5" x14ac:dyDescent="0.35">
      <c r="B27" s="289"/>
      <c r="C27" s="292"/>
      <c r="D27" s="175" t="s">
        <v>212</v>
      </c>
      <c r="E27" s="70" t="s">
        <v>230</v>
      </c>
      <c r="F27" s="211"/>
      <c r="G27" s="211"/>
      <c r="H27" s="211"/>
      <c r="I27" s="211"/>
      <c r="J27" s="211"/>
      <c r="K27" s="211"/>
      <c r="L27" s="211"/>
      <c r="M27" s="211"/>
      <c r="N27" s="211"/>
      <c r="O27" s="211"/>
      <c r="P27" s="211">
        <f t="shared" si="1"/>
        <v>0</v>
      </c>
    </row>
    <row r="28" spans="2:16" s="169" customFormat="1" ht="87" x14ac:dyDescent="0.35">
      <c r="B28" s="289"/>
      <c r="C28" s="292"/>
      <c r="D28" s="175" t="s">
        <v>216</v>
      </c>
      <c r="E28" s="70" t="s">
        <v>231</v>
      </c>
      <c r="F28" s="211"/>
      <c r="G28" s="211"/>
      <c r="H28" s="211"/>
      <c r="I28" s="211"/>
      <c r="J28" s="211"/>
      <c r="K28" s="211"/>
      <c r="L28" s="211"/>
      <c r="M28" s="211"/>
      <c r="N28" s="211"/>
      <c r="O28" s="211"/>
      <c r="P28" s="211">
        <f t="shared" si="1"/>
        <v>0</v>
      </c>
    </row>
    <row r="29" spans="2:16" s="169" customFormat="1" ht="43.5" x14ac:dyDescent="0.35">
      <c r="B29" s="289"/>
      <c r="C29" s="292" t="s">
        <v>89</v>
      </c>
      <c r="D29" s="175" t="s">
        <v>209</v>
      </c>
      <c r="E29" s="70" t="s">
        <v>232</v>
      </c>
      <c r="F29" s="211"/>
      <c r="G29" s="211"/>
      <c r="H29" s="211"/>
      <c r="I29" s="211"/>
      <c r="J29" s="211"/>
      <c r="K29" s="211"/>
      <c r="L29" s="211"/>
      <c r="M29" s="211"/>
      <c r="N29" s="211"/>
      <c r="O29" s="211"/>
      <c r="P29" s="211">
        <f t="shared" si="1"/>
        <v>0</v>
      </c>
    </row>
    <row r="30" spans="2:16" s="169" customFormat="1" ht="72.5" x14ac:dyDescent="0.35">
      <c r="B30" s="289"/>
      <c r="C30" s="292"/>
      <c r="D30" s="175" t="s">
        <v>217</v>
      </c>
      <c r="E30" s="70" t="s">
        <v>233</v>
      </c>
      <c r="F30" s="211"/>
      <c r="G30" s="211"/>
      <c r="H30" s="211"/>
      <c r="I30" s="211"/>
      <c r="J30" s="211"/>
      <c r="K30" s="211"/>
      <c r="L30" s="211"/>
      <c r="M30" s="211"/>
      <c r="N30" s="211"/>
      <c r="O30" s="211"/>
      <c r="P30" s="211">
        <f t="shared" si="1"/>
        <v>0</v>
      </c>
    </row>
    <row r="31" spans="2:16" s="169" customFormat="1" ht="43.5" x14ac:dyDescent="0.35">
      <c r="B31" s="289"/>
      <c r="C31" s="292" t="s">
        <v>90</v>
      </c>
      <c r="D31" s="175" t="s">
        <v>210</v>
      </c>
      <c r="E31" s="70" t="s">
        <v>235</v>
      </c>
      <c r="F31" s="211"/>
      <c r="G31" s="211"/>
      <c r="H31" s="211"/>
      <c r="I31" s="211"/>
      <c r="J31" s="211"/>
      <c r="K31" s="211"/>
      <c r="L31" s="211"/>
      <c r="M31" s="211"/>
      <c r="N31" s="211"/>
      <c r="O31" s="211"/>
      <c r="P31" s="211">
        <f t="shared" si="1"/>
        <v>0</v>
      </c>
    </row>
    <row r="32" spans="2:16" s="169" customFormat="1" ht="43.5" x14ac:dyDescent="0.35">
      <c r="B32" s="289"/>
      <c r="C32" s="292"/>
      <c r="D32" s="175" t="s">
        <v>211</v>
      </c>
      <c r="E32" s="70" t="s">
        <v>227</v>
      </c>
      <c r="F32" s="211"/>
      <c r="G32" s="211"/>
      <c r="H32" s="211"/>
      <c r="I32" s="211"/>
      <c r="J32" s="211"/>
      <c r="K32" s="211"/>
      <c r="L32" s="211"/>
      <c r="M32" s="211"/>
      <c r="N32" s="211"/>
      <c r="O32" s="211"/>
      <c r="P32" s="211">
        <f t="shared" si="1"/>
        <v>0</v>
      </c>
    </row>
    <row r="33" spans="2:16" s="169" customFormat="1" ht="43.5" x14ac:dyDescent="0.35">
      <c r="B33" s="289"/>
      <c r="C33" s="292"/>
      <c r="D33" s="175" t="s">
        <v>234</v>
      </c>
      <c r="E33" s="70" t="s">
        <v>227</v>
      </c>
      <c r="F33" s="211"/>
      <c r="G33" s="211"/>
      <c r="H33" s="211"/>
      <c r="I33" s="211"/>
      <c r="J33" s="211"/>
      <c r="K33" s="211"/>
      <c r="L33" s="211"/>
      <c r="M33" s="211"/>
      <c r="N33" s="211"/>
      <c r="O33" s="211"/>
      <c r="P33" s="211">
        <f t="shared" si="1"/>
        <v>0</v>
      </c>
    </row>
    <row r="34" spans="2:16" s="169" customFormat="1" x14ac:dyDescent="0.35"/>
    <row r="35" spans="2:16" s="169" customFormat="1" x14ac:dyDescent="0.35"/>
    <row r="36" spans="2:16" s="169" customFormat="1" x14ac:dyDescent="0.35"/>
    <row r="37" spans="2:16" s="169" customFormat="1" x14ac:dyDescent="0.35"/>
    <row r="38" spans="2:16" s="169" customFormat="1" x14ac:dyDescent="0.35"/>
    <row r="39" spans="2:16" s="169" customFormat="1" x14ac:dyDescent="0.35"/>
    <row r="40" spans="2:16" s="169" customFormat="1" x14ac:dyDescent="0.35"/>
    <row r="41" spans="2:16" s="169" customFormat="1" x14ac:dyDescent="0.35"/>
    <row r="42" spans="2:16" s="169" customFormat="1" x14ac:dyDescent="0.35"/>
    <row r="43" spans="2:16" s="169" customFormat="1" x14ac:dyDescent="0.35"/>
    <row r="44" spans="2:16" s="169" customFormat="1" x14ac:dyDescent="0.35"/>
    <row r="45" spans="2:16" s="169" customFormat="1" x14ac:dyDescent="0.35"/>
    <row r="46" spans="2:16" s="169" customFormat="1" x14ac:dyDescent="0.35"/>
    <row r="47" spans="2:16" s="169" customFormat="1" x14ac:dyDescent="0.35"/>
    <row r="48" spans="2:16" s="169" customFormat="1" x14ac:dyDescent="0.35"/>
    <row r="49" s="169" customFormat="1" x14ac:dyDescent="0.35"/>
    <row r="50" s="169" customFormat="1" x14ac:dyDescent="0.35"/>
    <row r="51" s="169" customFormat="1" x14ac:dyDescent="0.35"/>
    <row r="52" s="169" customFormat="1" x14ac:dyDescent="0.35"/>
    <row r="53" s="169" customFormat="1" x14ac:dyDescent="0.35"/>
    <row r="54" s="169" customFormat="1" x14ac:dyDescent="0.35"/>
    <row r="55" s="169" customFormat="1" x14ac:dyDescent="0.35"/>
    <row r="56" s="169" customFormat="1" x14ac:dyDescent="0.35"/>
    <row r="57" s="169" customFormat="1" x14ac:dyDescent="0.35"/>
    <row r="58" s="169" customFormat="1" x14ac:dyDescent="0.35"/>
    <row r="59" s="169" customFormat="1" x14ac:dyDescent="0.35"/>
    <row r="60" s="169" customFormat="1" x14ac:dyDescent="0.35"/>
    <row r="61" s="169" customFormat="1" x14ac:dyDescent="0.35"/>
    <row r="62" s="169" customFormat="1" x14ac:dyDescent="0.35"/>
    <row r="63" s="169" customFormat="1" x14ac:dyDescent="0.35"/>
    <row r="64" s="169" customFormat="1" x14ac:dyDescent="0.35"/>
    <row r="65" s="169" customFormat="1" x14ac:dyDescent="0.35"/>
    <row r="66" s="169" customFormat="1" x14ac:dyDescent="0.35"/>
    <row r="67" s="169" customFormat="1" x14ac:dyDescent="0.35"/>
    <row r="68" s="169" customFormat="1" x14ac:dyDescent="0.35"/>
    <row r="69" s="169" customFormat="1" x14ac:dyDescent="0.35"/>
    <row r="70" s="169" customFormat="1" x14ac:dyDescent="0.35"/>
    <row r="71" s="169" customFormat="1" x14ac:dyDescent="0.35"/>
    <row r="72" s="169" customFormat="1" x14ac:dyDescent="0.35"/>
    <row r="73" s="169" customFormat="1" x14ac:dyDescent="0.35"/>
    <row r="74" s="169" customFormat="1" x14ac:dyDescent="0.35"/>
    <row r="75" s="169" customFormat="1" x14ac:dyDescent="0.35"/>
    <row r="76" s="169" customFormat="1" x14ac:dyDescent="0.35"/>
    <row r="77" s="169" customFormat="1" x14ac:dyDescent="0.35"/>
    <row r="78" s="169" customFormat="1" x14ac:dyDescent="0.35"/>
    <row r="79" s="169" customFormat="1" x14ac:dyDescent="0.35"/>
    <row r="80" s="169" customFormat="1" x14ac:dyDescent="0.35"/>
    <row r="81" s="169" customFormat="1" x14ac:dyDescent="0.35"/>
    <row r="82" s="169" customFormat="1" x14ac:dyDescent="0.35"/>
    <row r="83" s="169" customFormat="1" x14ac:dyDescent="0.35"/>
    <row r="84" s="168" customFormat="1" x14ac:dyDescent="0.35"/>
    <row r="85" s="168" customFormat="1" x14ac:dyDescent="0.35"/>
    <row r="86" s="168" customFormat="1" x14ac:dyDescent="0.35"/>
  </sheetData>
  <mergeCells count="8">
    <mergeCell ref="B8:B21"/>
    <mergeCell ref="C8:C18"/>
    <mergeCell ref="C19:C20"/>
    <mergeCell ref="B22:B33"/>
    <mergeCell ref="C22:C25"/>
    <mergeCell ref="C26:C28"/>
    <mergeCell ref="C29:C30"/>
    <mergeCell ref="C31:C33"/>
  </mergeCells>
  <pageMargins left="0.7" right="0.7" top="0.75" bottom="0.75" header="0.3" footer="0.3"/>
  <pageSetup paperSize="9" orientation="portrait" verticalDpi="0" r:id="rId1"/>
  <drawing r:id="rId2"/>
  <legacyDrawing r:id="rId3"/>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rgb="FF00B050"/>
  </sheetPr>
  <dimension ref="A1:P86"/>
  <sheetViews>
    <sheetView zoomScale="80" zoomScaleNormal="80" workbookViewId="0"/>
  </sheetViews>
  <sheetFormatPr defaultColWidth="9.1796875" defaultRowHeight="14.5" outlineLevelCol="1" x14ac:dyDescent="0.35"/>
  <cols>
    <col min="1" max="1" width="23.7265625" style="69" customWidth="1"/>
    <col min="2" max="3" width="25.54296875" style="69" customWidth="1"/>
    <col min="4" max="4" width="41.7265625" style="168" customWidth="1"/>
    <col min="5" max="5" width="41.7265625" style="168" customWidth="1" outlineLevel="1"/>
    <col min="6" max="6" width="11.453125" style="69" customWidth="1"/>
    <col min="7" max="7" width="10.26953125" style="69" customWidth="1"/>
    <col min="8" max="15" width="13.7265625" style="69" customWidth="1"/>
    <col min="16" max="16" width="14.26953125" style="69" customWidth="1"/>
    <col min="17" max="16384" width="9.1796875" style="69"/>
  </cols>
  <sheetData>
    <row r="1" spans="1:16" s="98" customFormat="1" ht="18" x14ac:dyDescent="0.4">
      <c r="A1" s="98" t="s">
        <v>236</v>
      </c>
      <c r="D1" s="164"/>
      <c r="E1" s="164"/>
    </row>
    <row r="2" spans="1:16" s="99" customFormat="1" ht="18" x14ac:dyDescent="0.4">
      <c r="A2" s="22"/>
      <c r="B2" s="22"/>
      <c r="C2" s="22"/>
      <c r="D2" s="165"/>
      <c r="E2" s="165"/>
      <c r="F2" s="24"/>
      <c r="G2" s="24"/>
      <c r="H2" s="24"/>
      <c r="I2" s="24"/>
      <c r="J2" s="24"/>
      <c r="K2" s="24"/>
    </row>
    <row r="3" spans="1:16" s="101" customFormat="1" ht="14" x14ac:dyDescent="0.3">
      <c r="A3" s="100"/>
      <c r="B3" s="100"/>
      <c r="C3" s="100"/>
      <c r="D3" s="166"/>
      <c r="E3" s="166"/>
      <c r="F3" s="100"/>
      <c r="G3" s="100"/>
      <c r="H3" s="100"/>
      <c r="I3" s="100"/>
      <c r="J3" s="100"/>
      <c r="K3" s="100"/>
    </row>
    <row r="4" spans="1:16" s="101" customFormat="1" ht="14" x14ac:dyDescent="0.3">
      <c r="A4" s="7"/>
      <c r="B4" s="100"/>
      <c r="C4" s="100"/>
      <c r="D4" s="166"/>
      <c r="E4" s="166"/>
      <c r="F4" s="101" t="s">
        <v>102</v>
      </c>
      <c r="G4" s="100"/>
      <c r="H4" s="100"/>
      <c r="I4" s="100"/>
      <c r="J4" s="100"/>
      <c r="K4" s="100"/>
    </row>
    <row r="5" spans="1:16" s="101" customFormat="1" ht="14" x14ac:dyDescent="0.3">
      <c r="A5" s="7" t="s">
        <v>174</v>
      </c>
      <c r="B5" s="100">
        <v>4</v>
      </c>
      <c r="C5" s="100"/>
      <c r="D5" s="166"/>
      <c r="E5" s="166"/>
      <c r="F5" s="100"/>
      <c r="G5" s="100"/>
      <c r="H5" s="100"/>
      <c r="I5" s="100"/>
      <c r="J5" s="100"/>
      <c r="K5" s="100"/>
    </row>
    <row r="6" spans="1:16" s="101" customFormat="1" thickBot="1" x14ac:dyDescent="0.35">
      <c r="B6" s="115"/>
      <c r="C6" s="116"/>
      <c r="D6" s="167"/>
      <c r="E6" s="167"/>
      <c r="F6" s="101" t="s">
        <v>195</v>
      </c>
    </row>
    <row r="7" spans="1:16" s="101" customFormat="1" ht="24" thickTop="1" x14ac:dyDescent="0.3">
      <c r="A7" s="117"/>
      <c r="B7" s="117" t="s">
        <v>197</v>
      </c>
      <c r="C7" s="117" t="s">
        <v>196</v>
      </c>
      <c r="D7" s="117" t="s">
        <v>198</v>
      </c>
      <c r="E7" s="170" t="s">
        <v>219</v>
      </c>
      <c r="F7" s="118">
        <f>'3.3 Muutoksen ja uudet kust.'!B5</f>
        <v>2018</v>
      </c>
      <c r="G7" s="118">
        <f>F7+1</f>
        <v>2019</v>
      </c>
      <c r="H7" s="118">
        <f t="shared" ref="H7:O7" si="0">G7+1</f>
        <v>2020</v>
      </c>
      <c r="I7" s="118">
        <f t="shared" si="0"/>
        <v>2021</v>
      </c>
      <c r="J7" s="118">
        <f t="shared" si="0"/>
        <v>2022</v>
      </c>
      <c r="K7" s="118">
        <f t="shared" si="0"/>
        <v>2023</v>
      </c>
      <c r="L7" s="118">
        <f t="shared" si="0"/>
        <v>2024</v>
      </c>
      <c r="M7" s="118">
        <f t="shared" si="0"/>
        <v>2025</v>
      </c>
      <c r="N7" s="118">
        <f t="shared" si="0"/>
        <v>2026</v>
      </c>
      <c r="O7" s="118">
        <f t="shared" si="0"/>
        <v>2027</v>
      </c>
      <c r="P7" s="118" t="s">
        <v>199</v>
      </c>
    </row>
    <row r="8" spans="1:16" s="169" customFormat="1" ht="58" x14ac:dyDescent="0.35">
      <c r="B8" s="290" t="s">
        <v>200</v>
      </c>
      <c r="C8" s="291" t="s">
        <v>201</v>
      </c>
      <c r="D8" s="70" t="s">
        <v>243</v>
      </c>
      <c r="E8" s="70" t="s">
        <v>220</v>
      </c>
      <c r="F8" s="211"/>
      <c r="G8" s="211"/>
      <c r="H8" s="211"/>
      <c r="I8" s="211"/>
      <c r="J8" s="211"/>
      <c r="K8" s="211"/>
      <c r="L8" s="211"/>
      <c r="M8" s="211"/>
      <c r="N8" s="211"/>
      <c r="O8" s="211"/>
      <c r="P8" s="211">
        <f>SUM(F8:O8)</f>
        <v>0</v>
      </c>
    </row>
    <row r="9" spans="1:16" s="169" customFormat="1" ht="58" x14ac:dyDescent="0.35">
      <c r="B9" s="290"/>
      <c r="C9" s="291"/>
      <c r="D9" s="70" t="s">
        <v>244</v>
      </c>
      <c r="E9" s="70" t="s">
        <v>221</v>
      </c>
      <c r="F9" s="211"/>
      <c r="G9" s="211"/>
      <c r="H9" s="211"/>
      <c r="I9" s="211"/>
      <c r="J9" s="211"/>
      <c r="K9" s="211"/>
      <c r="L9" s="211"/>
      <c r="M9" s="211"/>
      <c r="N9" s="211"/>
      <c r="O9" s="211"/>
      <c r="P9" s="211">
        <f>SUM(F9:O9)</f>
        <v>0</v>
      </c>
    </row>
    <row r="10" spans="1:16" s="169" customFormat="1" ht="43.5" x14ac:dyDescent="0.35">
      <c r="B10" s="290"/>
      <c r="C10" s="291"/>
      <c r="D10" s="70" t="s">
        <v>202</v>
      </c>
      <c r="E10" s="70" t="s">
        <v>222</v>
      </c>
      <c r="F10" s="211"/>
      <c r="G10" s="211"/>
      <c r="H10" s="211"/>
      <c r="I10" s="211"/>
      <c r="J10" s="211"/>
      <c r="K10" s="211"/>
      <c r="L10" s="211"/>
      <c r="M10" s="211"/>
      <c r="N10" s="211"/>
      <c r="O10" s="211"/>
      <c r="P10" s="211">
        <f t="shared" ref="P10:P33" si="1">SUM(F10:O10)</f>
        <v>0</v>
      </c>
    </row>
    <row r="11" spans="1:16" s="169" customFormat="1" ht="58" x14ac:dyDescent="0.35">
      <c r="B11" s="290"/>
      <c r="C11" s="291"/>
      <c r="D11" s="70" t="s">
        <v>203</v>
      </c>
      <c r="E11" s="70" t="s">
        <v>223</v>
      </c>
      <c r="F11" s="211"/>
      <c r="G11" s="211"/>
      <c r="H11" s="211"/>
      <c r="I11" s="211"/>
      <c r="J11" s="211"/>
      <c r="K11" s="211"/>
      <c r="L11" s="211"/>
      <c r="M11" s="211"/>
      <c r="N11" s="211"/>
      <c r="O11" s="211"/>
      <c r="P11" s="211">
        <f t="shared" si="1"/>
        <v>0</v>
      </c>
    </row>
    <row r="12" spans="1:16" s="169" customFormat="1" ht="58" x14ac:dyDescent="0.35">
      <c r="B12" s="290"/>
      <c r="C12" s="291"/>
      <c r="D12" s="175" t="s">
        <v>224</v>
      </c>
      <c r="E12" s="70" t="s">
        <v>220</v>
      </c>
      <c r="F12" s="211"/>
      <c r="G12" s="211"/>
      <c r="H12" s="211"/>
      <c r="I12" s="211"/>
      <c r="J12" s="211"/>
      <c r="K12" s="211"/>
      <c r="L12" s="211"/>
      <c r="M12" s="211"/>
      <c r="N12" s="211"/>
      <c r="O12" s="211"/>
      <c r="P12" s="211">
        <f t="shared" si="1"/>
        <v>0</v>
      </c>
    </row>
    <row r="13" spans="1:16" s="169" customFormat="1" ht="58" x14ac:dyDescent="0.35">
      <c r="B13" s="290"/>
      <c r="C13" s="291"/>
      <c r="D13" s="175" t="s">
        <v>245</v>
      </c>
      <c r="E13" s="70" t="s">
        <v>220</v>
      </c>
      <c r="F13" s="211"/>
      <c r="G13" s="211"/>
      <c r="H13" s="211"/>
      <c r="I13" s="211"/>
      <c r="J13" s="211"/>
      <c r="K13" s="211"/>
      <c r="L13" s="211"/>
      <c r="M13" s="211"/>
      <c r="N13" s="211"/>
      <c r="O13" s="211"/>
      <c r="P13" s="211">
        <f t="shared" si="1"/>
        <v>0</v>
      </c>
    </row>
    <row r="14" spans="1:16" s="169" customFormat="1" ht="72.5" x14ac:dyDescent="0.35">
      <c r="B14" s="290"/>
      <c r="C14" s="291"/>
      <c r="D14" s="175" t="s">
        <v>246</v>
      </c>
      <c r="E14" s="70" t="s">
        <v>220</v>
      </c>
      <c r="F14" s="211"/>
      <c r="G14" s="211"/>
      <c r="H14" s="211"/>
      <c r="I14" s="211"/>
      <c r="J14" s="211"/>
      <c r="K14" s="211"/>
      <c r="L14" s="211"/>
      <c r="M14" s="211"/>
      <c r="N14" s="211"/>
      <c r="O14" s="211"/>
      <c r="P14" s="211">
        <f t="shared" si="1"/>
        <v>0</v>
      </c>
    </row>
    <row r="15" spans="1:16" s="169" customFormat="1" ht="43.5" x14ac:dyDescent="0.35">
      <c r="B15" s="290"/>
      <c r="C15" s="291"/>
      <c r="D15" s="175" t="s">
        <v>206</v>
      </c>
      <c r="E15" s="70" t="s">
        <v>220</v>
      </c>
      <c r="F15" s="211"/>
      <c r="G15" s="211"/>
      <c r="H15" s="211"/>
      <c r="I15" s="211"/>
      <c r="J15" s="211"/>
      <c r="K15" s="211"/>
      <c r="L15" s="211"/>
      <c r="M15" s="211"/>
      <c r="N15" s="211"/>
      <c r="O15" s="211"/>
      <c r="P15" s="211">
        <f t="shared" si="1"/>
        <v>0</v>
      </c>
    </row>
    <row r="16" spans="1:16" s="169" customFormat="1" ht="29" x14ac:dyDescent="0.35">
      <c r="B16" s="290"/>
      <c r="C16" s="291"/>
      <c r="D16" s="175" t="s">
        <v>205</v>
      </c>
      <c r="E16" s="70" t="s">
        <v>220</v>
      </c>
      <c r="F16" s="211"/>
      <c r="G16" s="211"/>
      <c r="H16" s="211"/>
      <c r="I16" s="211"/>
      <c r="J16" s="211"/>
      <c r="K16" s="211"/>
      <c r="L16" s="211"/>
      <c r="M16" s="211"/>
      <c r="N16" s="211"/>
      <c r="O16" s="211"/>
      <c r="P16" s="211">
        <f t="shared" si="1"/>
        <v>0</v>
      </c>
    </row>
    <row r="17" spans="2:16" s="169" customFormat="1" ht="101.5" x14ac:dyDescent="0.35">
      <c r="B17" s="290"/>
      <c r="C17" s="291"/>
      <c r="D17" s="175" t="s">
        <v>207</v>
      </c>
      <c r="E17" s="70" t="s">
        <v>225</v>
      </c>
      <c r="F17" s="211"/>
      <c r="G17" s="211"/>
      <c r="H17" s="211"/>
      <c r="I17" s="211"/>
      <c r="J17" s="211"/>
      <c r="K17" s="211"/>
      <c r="L17" s="211"/>
      <c r="M17" s="211"/>
      <c r="N17" s="211"/>
      <c r="O17" s="211"/>
      <c r="P17" s="211">
        <f t="shared" si="1"/>
        <v>0</v>
      </c>
    </row>
    <row r="18" spans="2:16" s="169" customFormat="1" ht="29" x14ac:dyDescent="0.35">
      <c r="B18" s="290"/>
      <c r="C18" s="291"/>
      <c r="D18" s="175" t="s">
        <v>213</v>
      </c>
      <c r="E18" s="70" t="s">
        <v>226</v>
      </c>
      <c r="F18" s="211"/>
      <c r="G18" s="211"/>
      <c r="H18" s="211"/>
      <c r="I18" s="211"/>
      <c r="J18" s="211"/>
      <c r="K18" s="211"/>
      <c r="L18" s="211"/>
      <c r="M18" s="211"/>
      <c r="N18" s="211"/>
      <c r="O18" s="211"/>
      <c r="P18" s="211">
        <f t="shared" si="1"/>
        <v>0</v>
      </c>
    </row>
    <row r="19" spans="2:16" s="169" customFormat="1" ht="58" x14ac:dyDescent="0.35">
      <c r="B19" s="290"/>
      <c r="C19" s="293" t="s">
        <v>85</v>
      </c>
      <c r="D19" s="175" t="s">
        <v>247</v>
      </c>
      <c r="E19" s="70" t="s">
        <v>322</v>
      </c>
      <c r="F19" s="211"/>
      <c r="G19" s="211"/>
      <c r="H19" s="211"/>
      <c r="I19" s="211"/>
      <c r="J19" s="211"/>
      <c r="K19" s="211"/>
      <c r="L19" s="211"/>
      <c r="M19" s="211"/>
      <c r="N19" s="211"/>
      <c r="O19" s="211"/>
      <c r="P19" s="211">
        <f t="shared" si="1"/>
        <v>0</v>
      </c>
    </row>
    <row r="20" spans="2:16" s="169" customFormat="1" ht="116" x14ac:dyDescent="0.35">
      <c r="B20" s="290"/>
      <c r="C20" s="294"/>
      <c r="D20" s="175" t="s">
        <v>238</v>
      </c>
      <c r="E20" s="70" t="s">
        <v>322</v>
      </c>
      <c r="F20" s="211"/>
      <c r="G20" s="211"/>
      <c r="H20" s="211"/>
      <c r="I20" s="211"/>
      <c r="J20" s="211"/>
      <c r="K20" s="211"/>
      <c r="L20" s="211"/>
      <c r="M20" s="211"/>
      <c r="N20" s="211"/>
      <c r="O20" s="211"/>
      <c r="P20" s="211">
        <f t="shared" si="1"/>
        <v>0</v>
      </c>
    </row>
    <row r="21" spans="2:16" s="169" customFormat="1" ht="43.5" x14ac:dyDescent="0.35">
      <c r="B21" s="290"/>
      <c r="C21" s="205" t="s">
        <v>86</v>
      </c>
      <c r="D21" s="175" t="s">
        <v>204</v>
      </c>
      <c r="E21" s="70" t="s">
        <v>322</v>
      </c>
      <c r="F21" s="211"/>
      <c r="G21" s="211"/>
      <c r="H21" s="211"/>
      <c r="I21" s="211"/>
      <c r="J21" s="211"/>
      <c r="K21" s="211"/>
      <c r="L21" s="211"/>
      <c r="M21" s="211"/>
      <c r="N21" s="211"/>
      <c r="O21" s="211"/>
      <c r="P21" s="211">
        <f t="shared" si="1"/>
        <v>0</v>
      </c>
    </row>
    <row r="22" spans="2:16" s="169" customFormat="1" ht="87" x14ac:dyDescent="0.35">
      <c r="B22" s="289" t="s">
        <v>83</v>
      </c>
      <c r="C22" s="292" t="s">
        <v>87</v>
      </c>
      <c r="D22" s="175" t="s">
        <v>214</v>
      </c>
      <c r="E22" s="70" t="s">
        <v>227</v>
      </c>
      <c r="F22" s="211"/>
      <c r="G22" s="211"/>
      <c r="H22" s="211"/>
      <c r="I22" s="211"/>
      <c r="J22" s="211"/>
      <c r="K22" s="211"/>
      <c r="L22" s="211"/>
      <c r="M22" s="211"/>
      <c r="N22" s="211"/>
      <c r="O22" s="211"/>
      <c r="P22" s="211">
        <f t="shared" si="1"/>
        <v>0</v>
      </c>
    </row>
    <row r="23" spans="2:16" s="169" customFormat="1" ht="87" x14ac:dyDescent="0.35">
      <c r="B23" s="289"/>
      <c r="C23" s="292"/>
      <c r="D23" s="175" t="s">
        <v>239</v>
      </c>
      <c r="E23" s="70" t="s">
        <v>228</v>
      </c>
      <c r="F23" s="211"/>
      <c r="G23" s="211"/>
      <c r="H23" s="211"/>
      <c r="I23" s="211"/>
      <c r="J23" s="211"/>
      <c r="K23" s="211"/>
      <c r="L23" s="211"/>
      <c r="M23" s="211"/>
      <c r="N23" s="211"/>
      <c r="O23" s="211"/>
      <c r="P23" s="211">
        <f t="shared" si="1"/>
        <v>0</v>
      </c>
    </row>
    <row r="24" spans="2:16" s="169" customFormat="1" ht="58" x14ac:dyDescent="0.35">
      <c r="B24" s="289"/>
      <c r="C24" s="292"/>
      <c r="D24" s="175" t="s">
        <v>208</v>
      </c>
      <c r="E24" s="70" t="s">
        <v>248</v>
      </c>
      <c r="F24" s="211"/>
      <c r="G24" s="211"/>
      <c r="H24" s="211"/>
      <c r="I24" s="211"/>
      <c r="J24" s="211"/>
      <c r="K24" s="211"/>
      <c r="L24" s="211"/>
      <c r="M24" s="211"/>
      <c r="N24" s="211"/>
      <c r="O24" s="211"/>
      <c r="P24" s="211">
        <f t="shared" si="1"/>
        <v>0</v>
      </c>
    </row>
    <row r="25" spans="2:16" s="169" customFormat="1" ht="87" x14ac:dyDescent="0.35">
      <c r="B25" s="289"/>
      <c r="C25" s="292"/>
      <c r="D25" s="175" t="s">
        <v>215</v>
      </c>
      <c r="E25" s="70" t="s">
        <v>229</v>
      </c>
      <c r="F25" s="211"/>
      <c r="G25" s="211"/>
      <c r="H25" s="211"/>
      <c r="I25" s="211"/>
      <c r="J25" s="211"/>
      <c r="K25" s="211"/>
      <c r="L25" s="211"/>
      <c r="M25" s="211"/>
      <c r="N25" s="211"/>
      <c r="O25" s="211"/>
      <c r="P25" s="211">
        <f t="shared" si="1"/>
        <v>0</v>
      </c>
    </row>
    <row r="26" spans="2:16" s="169" customFormat="1" ht="72.5" x14ac:dyDescent="0.35">
      <c r="B26" s="289"/>
      <c r="C26" s="292" t="s">
        <v>88</v>
      </c>
      <c r="D26" s="175" t="s">
        <v>218</v>
      </c>
      <c r="E26" s="70" t="s">
        <v>240</v>
      </c>
      <c r="F26" s="211"/>
      <c r="G26" s="211"/>
      <c r="H26" s="211"/>
      <c r="I26" s="211"/>
      <c r="J26" s="211"/>
      <c r="K26" s="211"/>
      <c r="L26" s="211"/>
      <c r="M26" s="211"/>
      <c r="N26" s="211"/>
      <c r="O26" s="211"/>
      <c r="P26" s="211">
        <f t="shared" si="1"/>
        <v>0</v>
      </c>
    </row>
    <row r="27" spans="2:16" s="169" customFormat="1" ht="43.5" x14ac:dyDescent="0.35">
      <c r="B27" s="289"/>
      <c r="C27" s="292"/>
      <c r="D27" s="175" t="s">
        <v>212</v>
      </c>
      <c r="E27" s="70" t="s">
        <v>230</v>
      </c>
      <c r="F27" s="211"/>
      <c r="G27" s="211"/>
      <c r="H27" s="211"/>
      <c r="I27" s="211"/>
      <c r="J27" s="211"/>
      <c r="K27" s="211"/>
      <c r="L27" s="211"/>
      <c r="M27" s="211"/>
      <c r="N27" s="211"/>
      <c r="O27" s="211"/>
      <c r="P27" s="211">
        <f t="shared" si="1"/>
        <v>0</v>
      </c>
    </row>
    <row r="28" spans="2:16" s="169" customFormat="1" ht="87" x14ac:dyDescent="0.35">
      <c r="B28" s="289"/>
      <c r="C28" s="292"/>
      <c r="D28" s="175" t="s">
        <v>216</v>
      </c>
      <c r="E28" s="70" t="s">
        <v>231</v>
      </c>
      <c r="F28" s="211"/>
      <c r="G28" s="211"/>
      <c r="H28" s="211"/>
      <c r="I28" s="211"/>
      <c r="J28" s="211"/>
      <c r="K28" s="211"/>
      <c r="L28" s="211"/>
      <c r="M28" s="211"/>
      <c r="N28" s="211"/>
      <c r="O28" s="211"/>
      <c r="P28" s="211">
        <f t="shared" si="1"/>
        <v>0</v>
      </c>
    </row>
    <row r="29" spans="2:16" s="169" customFormat="1" ht="43.5" x14ac:dyDescent="0.35">
      <c r="B29" s="289"/>
      <c r="C29" s="292" t="s">
        <v>89</v>
      </c>
      <c r="D29" s="175" t="s">
        <v>209</v>
      </c>
      <c r="E29" s="70" t="s">
        <v>232</v>
      </c>
      <c r="F29" s="211"/>
      <c r="G29" s="211"/>
      <c r="H29" s="211"/>
      <c r="I29" s="211"/>
      <c r="J29" s="211"/>
      <c r="K29" s="211"/>
      <c r="L29" s="211"/>
      <c r="M29" s="211"/>
      <c r="N29" s="211"/>
      <c r="O29" s="211"/>
      <c r="P29" s="211">
        <f t="shared" si="1"/>
        <v>0</v>
      </c>
    </row>
    <row r="30" spans="2:16" s="169" customFormat="1" ht="72.5" x14ac:dyDescent="0.35">
      <c r="B30" s="289"/>
      <c r="C30" s="292"/>
      <c r="D30" s="175" t="s">
        <v>217</v>
      </c>
      <c r="E30" s="70" t="s">
        <v>233</v>
      </c>
      <c r="F30" s="211"/>
      <c r="G30" s="211"/>
      <c r="H30" s="211"/>
      <c r="I30" s="211"/>
      <c r="J30" s="211"/>
      <c r="K30" s="211"/>
      <c r="L30" s="211"/>
      <c r="M30" s="211"/>
      <c r="N30" s="211"/>
      <c r="O30" s="211"/>
      <c r="P30" s="211">
        <f t="shared" si="1"/>
        <v>0</v>
      </c>
    </row>
    <row r="31" spans="2:16" s="169" customFormat="1" ht="43.5" x14ac:dyDescent="0.35">
      <c r="B31" s="289"/>
      <c r="C31" s="292" t="s">
        <v>90</v>
      </c>
      <c r="D31" s="175" t="s">
        <v>210</v>
      </c>
      <c r="E31" s="70" t="s">
        <v>235</v>
      </c>
      <c r="F31" s="211"/>
      <c r="G31" s="211"/>
      <c r="H31" s="211"/>
      <c r="I31" s="211"/>
      <c r="J31" s="211"/>
      <c r="K31" s="211"/>
      <c r="L31" s="211"/>
      <c r="M31" s="211"/>
      <c r="N31" s="211"/>
      <c r="O31" s="211"/>
      <c r="P31" s="211">
        <f t="shared" si="1"/>
        <v>0</v>
      </c>
    </row>
    <row r="32" spans="2:16" s="169" customFormat="1" ht="43.5" x14ac:dyDescent="0.35">
      <c r="B32" s="289"/>
      <c r="C32" s="292"/>
      <c r="D32" s="175" t="s">
        <v>211</v>
      </c>
      <c r="E32" s="70" t="s">
        <v>227</v>
      </c>
      <c r="F32" s="211"/>
      <c r="G32" s="211"/>
      <c r="H32" s="211"/>
      <c r="I32" s="211"/>
      <c r="J32" s="211"/>
      <c r="K32" s="211"/>
      <c r="L32" s="211"/>
      <c r="M32" s="211"/>
      <c r="N32" s="211"/>
      <c r="O32" s="211"/>
      <c r="P32" s="211">
        <f t="shared" si="1"/>
        <v>0</v>
      </c>
    </row>
    <row r="33" spans="2:16" s="169" customFormat="1" ht="43.5" x14ac:dyDescent="0.35">
      <c r="B33" s="289"/>
      <c r="C33" s="292"/>
      <c r="D33" s="175" t="s">
        <v>234</v>
      </c>
      <c r="E33" s="70" t="s">
        <v>227</v>
      </c>
      <c r="F33" s="211"/>
      <c r="G33" s="211"/>
      <c r="H33" s="211"/>
      <c r="I33" s="211"/>
      <c r="J33" s="211"/>
      <c r="K33" s="211"/>
      <c r="L33" s="211"/>
      <c r="M33" s="211"/>
      <c r="N33" s="211"/>
      <c r="O33" s="211"/>
      <c r="P33" s="211">
        <f t="shared" si="1"/>
        <v>0</v>
      </c>
    </row>
    <row r="34" spans="2:16" s="169" customFormat="1" x14ac:dyDescent="0.35"/>
    <row r="35" spans="2:16" s="169" customFormat="1" x14ac:dyDescent="0.35"/>
    <row r="36" spans="2:16" s="169" customFormat="1" x14ac:dyDescent="0.35"/>
    <row r="37" spans="2:16" s="169" customFormat="1" x14ac:dyDescent="0.35"/>
    <row r="38" spans="2:16" s="169" customFormat="1" x14ac:dyDescent="0.35"/>
    <row r="39" spans="2:16" s="169" customFormat="1" x14ac:dyDescent="0.35"/>
    <row r="40" spans="2:16" s="169" customFormat="1" x14ac:dyDescent="0.35"/>
    <row r="41" spans="2:16" s="169" customFormat="1" x14ac:dyDescent="0.35"/>
    <row r="42" spans="2:16" s="169" customFormat="1" x14ac:dyDescent="0.35"/>
    <row r="43" spans="2:16" s="169" customFormat="1" x14ac:dyDescent="0.35"/>
    <row r="44" spans="2:16" s="169" customFormat="1" x14ac:dyDescent="0.35"/>
    <row r="45" spans="2:16" s="169" customFormat="1" x14ac:dyDescent="0.35"/>
    <row r="46" spans="2:16" s="169" customFormat="1" x14ac:dyDescent="0.35"/>
    <row r="47" spans="2:16" s="169" customFormat="1" x14ac:dyDescent="0.35"/>
    <row r="48" spans="2:16" s="169" customFormat="1" x14ac:dyDescent="0.35"/>
    <row r="49" s="169" customFormat="1" x14ac:dyDescent="0.35"/>
    <row r="50" s="169" customFormat="1" x14ac:dyDescent="0.35"/>
    <row r="51" s="169" customFormat="1" x14ac:dyDescent="0.35"/>
    <row r="52" s="169" customFormat="1" x14ac:dyDescent="0.35"/>
    <row r="53" s="169" customFormat="1" x14ac:dyDescent="0.35"/>
    <row r="54" s="169" customFormat="1" x14ac:dyDescent="0.35"/>
    <row r="55" s="169" customFormat="1" x14ac:dyDescent="0.35"/>
    <row r="56" s="169" customFormat="1" x14ac:dyDescent="0.35"/>
    <row r="57" s="169" customFormat="1" x14ac:dyDescent="0.35"/>
    <row r="58" s="169" customFormat="1" x14ac:dyDescent="0.35"/>
    <row r="59" s="169" customFormat="1" x14ac:dyDescent="0.35"/>
    <row r="60" s="169" customFormat="1" x14ac:dyDescent="0.35"/>
    <row r="61" s="169" customFormat="1" x14ac:dyDescent="0.35"/>
    <row r="62" s="169" customFormat="1" x14ac:dyDescent="0.35"/>
    <row r="63" s="169" customFormat="1" x14ac:dyDescent="0.35"/>
    <row r="64" s="169" customFormat="1" x14ac:dyDescent="0.35"/>
    <row r="65" s="169" customFormat="1" x14ac:dyDescent="0.35"/>
    <row r="66" s="169" customFormat="1" x14ac:dyDescent="0.35"/>
    <row r="67" s="169" customFormat="1" x14ac:dyDescent="0.35"/>
    <row r="68" s="169" customFormat="1" x14ac:dyDescent="0.35"/>
    <row r="69" s="169" customFormat="1" x14ac:dyDescent="0.35"/>
    <row r="70" s="169" customFormat="1" x14ac:dyDescent="0.35"/>
    <row r="71" s="169" customFormat="1" x14ac:dyDescent="0.35"/>
    <row r="72" s="169" customFormat="1" x14ac:dyDescent="0.35"/>
    <row r="73" s="169" customFormat="1" x14ac:dyDescent="0.35"/>
    <row r="74" s="169" customFormat="1" x14ac:dyDescent="0.35"/>
    <row r="75" s="169" customFormat="1" x14ac:dyDescent="0.35"/>
    <row r="76" s="169" customFormat="1" x14ac:dyDescent="0.35"/>
    <row r="77" s="169" customFormat="1" x14ac:dyDescent="0.35"/>
    <row r="78" s="169" customFormat="1" x14ac:dyDescent="0.35"/>
    <row r="79" s="169" customFormat="1" x14ac:dyDescent="0.35"/>
    <row r="80" s="169" customFormat="1" x14ac:dyDescent="0.35"/>
    <row r="81" s="169" customFormat="1" x14ac:dyDescent="0.35"/>
    <row r="82" s="169" customFormat="1" x14ac:dyDescent="0.35"/>
    <row r="83" s="169" customFormat="1" x14ac:dyDescent="0.35"/>
    <row r="84" s="168" customFormat="1" x14ac:dyDescent="0.35"/>
    <row r="85" s="168" customFormat="1" x14ac:dyDescent="0.35"/>
    <row r="86" s="168" customFormat="1" x14ac:dyDescent="0.35"/>
  </sheetData>
  <mergeCells count="8">
    <mergeCell ref="B8:B21"/>
    <mergeCell ref="C8:C18"/>
    <mergeCell ref="C19:C20"/>
    <mergeCell ref="B22:B33"/>
    <mergeCell ref="C22:C25"/>
    <mergeCell ref="C26:C28"/>
    <mergeCell ref="C29:C30"/>
    <mergeCell ref="C31:C33"/>
  </mergeCells>
  <pageMargins left="0.7" right="0.7" top="0.75" bottom="0.75" header="0.3" footer="0.3"/>
  <pageSetup paperSize="9" orientation="portrait" verticalDpi="0" r:id="rId1"/>
  <drawing r:id="rId2"/>
  <legacyDrawing r:id="rId3"/>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rgb="FF00B050"/>
  </sheetPr>
  <dimension ref="A1:P86"/>
  <sheetViews>
    <sheetView zoomScale="80" zoomScaleNormal="80" workbookViewId="0"/>
  </sheetViews>
  <sheetFormatPr defaultColWidth="9.1796875" defaultRowHeight="14.5" outlineLevelCol="1" x14ac:dyDescent="0.35"/>
  <cols>
    <col min="1" max="1" width="23.7265625" style="69" customWidth="1"/>
    <col min="2" max="3" width="25.54296875" style="69" customWidth="1"/>
    <col min="4" max="4" width="41.7265625" style="168" customWidth="1"/>
    <col min="5" max="5" width="41.7265625" style="168" customWidth="1" outlineLevel="1"/>
    <col min="6" max="6" width="11.453125" style="69" customWidth="1"/>
    <col min="7" max="7" width="10.26953125" style="69" customWidth="1"/>
    <col min="8" max="15" width="13.7265625" style="69" customWidth="1"/>
    <col min="16" max="16" width="14.26953125" style="69" customWidth="1"/>
    <col min="17" max="16384" width="9.1796875" style="69"/>
  </cols>
  <sheetData>
    <row r="1" spans="1:16" s="98" customFormat="1" ht="18" x14ac:dyDescent="0.4">
      <c r="A1" s="98" t="s">
        <v>236</v>
      </c>
      <c r="D1" s="164"/>
      <c r="E1" s="164"/>
    </row>
    <row r="2" spans="1:16" s="99" customFormat="1" ht="18" x14ac:dyDescent="0.4">
      <c r="A2" s="22"/>
      <c r="B2" s="22"/>
      <c r="C2" s="22"/>
      <c r="D2" s="165"/>
      <c r="E2" s="165"/>
      <c r="F2" s="24"/>
      <c r="G2" s="24"/>
      <c r="H2" s="24"/>
      <c r="I2" s="24"/>
      <c r="J2" s="24"/>
      <c r="K2" s="24"/>
    </row>
    <row r="3" spans="1:16" s="101" customFormat="1" ht="14" x14ac:dyDescent="0.3">
      <c r="A3" s="100"/>
      <c r="B3" s="100"/>
      <c r="C3" s="100"/>
      <c r="D3" s="166"/>
      <c r="E3" s="166"/>
      <c r="F3" s="100"/>
      <c r="G3" s="100"/>
      <c r="H3" s="100"/>
      <c r="I3" s="100"/>
      <c r="J3" s="100"/>
      <c r="K3" s="100"/>
    </row>
    <row r="4" spans="1:16" s="101" customFormat="1" ht="14" x14ac:dyDescent="0.3">
      <c r="A4" s="7"/>
      <c r="B4" s="100"/>
      <c r="C4" s="100"/>
      <c r="D4" s="166"/>
      <c r="E4" s="166"/>
      <c r="F4" s="101" t="s">
        <v>102</v>
      </c>
      <c r="G4" s="100"/>
      <c r="H4" s="100"/>
      <c r="I4" s="100"/>
      <c r="J4" s="100"/>
      <c r="K4" s="100"/>
    </row>
    <row r="5" spans="1:16" s="101" customFormat="1" ht="14" x14ac:dyDescent="0.3">
      <c r="A5" s="7" t="s">
        <v>174</v>
      </c>
      <c r="B5" s="100">
        <v>5</v>
      </c>
      <c r="C5" s="100"/>
      <c r="D5" s="166"/>
      <c r="E5" s="166"/>
      <c r="F5" s="100"/>
      <c r="G5" s="100"/>
      <c r="H5" s="100"/>
      <c r="I5" s="100"/>
      <c r="J5" s="100"/>
      <c r="K5" s="100"/>
    </row>
    <row r="6" spans="1:16" s="101" customFormat="1" thickBot="1" x14ac:dyDescent="0.35">
      <c r="B6" s="115"/>
      <c r="C6" s="116"/>
      <c r="D6" s="167"/>
      <c r="E6" s="167"/>
      <c r="F6" s="101" t="s">
        <v>195</v>
      </c>
    </row>
    <row r="7" spans="1:16" s="101" customFormat="1" ht="24" thickTop="1" x14ac:dyDescent="0.3">
      <c r="A7" s="117"/>
      <c r="B7" s="117" t="s">
        <v>197</v>
      </c>
      <c r="C7" s="117" t="s">
        <v>196</v>
      </c>
      <c r="D7" s="117" t="s">
        <v>198</v>
      </c>
      <c r="E7" s="170" t="s">
        <v>219</v>
      </c>
      <c r="F7" s="118">
        <f>'3.3 Muutoksen ja uudet kust.'!B5</f>
        <v>2018</v>
      </c>
      <c r="G7" s="118">
        <f>F7+1</f>
        <v>2019</v>
      </c>
      <c r="H7" s="118">
        <f t="shared" ref="H7:O7" si="0">G7+1</f>
        <v>2020</v>
      </c>
      <c r="I7" s="118">
        <f t="shared" si="0"/>
        <v>2021</v>
      </c>
      <c r="J7" s="118">
        <f t="shared" si="0"/>
        <v>2022</v>
      </c>
      <c r="K7" s="118">
        <f t="shared" si="0"/>
        <v>2023</v>
      </c>
      <c r="L7" s="118">
        <f t="shared" si="0"/>
        <v>2024</v>
      </c>
      <c r="M7" s="118">
        <f t="shared" si="0"/>
        <v>2025</v>
      </c>
      <c r="N7" s="118">
        <f t="shared" si="0"/>
        <v>2026</v>
      </c>
      <c r="O7" s="118">
        <f t="shared" si="0"/>
        <v>2027</v>
      </c>
      <c r="P7" s="118" t="s">
        <v>199</v>
      </c>
    </row>
    <row r="8" spans="1:16" s="169" customFormat="1" ht="58" x14ac:dyDescent="0.35">
      <c r="B8" s="290" t="s">
        <v>200</v>
      </c>
      <c r="C8" s="291" t="s">
        <v>201</v>
      </c>
      <c r="D8" s="70" t="s">
        <v>243</v>
      </c>
      <c r="E8" s="70" t="s">
        <v>220</v>
      </c>
      <c r="F8" s="211"/>
      <c r="G8" s="211"/>
      <c r="H8" s="211"/>
      <c r="I8" s="211"/>
      <c r="J8" s="211"/>
      <c r="K8" s="211"/>
      <c r="L8" s="211"/>
      <c r="M8" s="211"/>
      <c r="N8" s="211"/>
      <c r="O8" s="211"/>
      <c r="P8" s="211">
        <f>SUM(F8:O8)</f>
        <v>0</v>
      </c>
    </row>
    <row r="9" spans="1:16" s="169" customFormat="1" ht="58" x14ac:dyDescent="0.35">
      <c r="B9" s="290"/>
      <c r="C9" s="291"/>
      <c r="D9" s="70" t="s">
        <v>244</v>
      </c>
      <c r="E9" s="70" t="s">
        <v>221</v>
      </c>
      <c r="F9" s="211"/>
      <c r="G9" s="211"/>
      <c r="H9" s="211"/>
      <c r="I9" s="211"/>
      <c r="J9" s="211"/>
      <c r="K9" s="211"/>
      <c r="L9" s="211"/>
      <c r="M9" s="211"/>
      <c r="N9" s="211"/>
      <c r="O9" s="211"/>
      <c r="P9" s="211">
        <f>SUM(F9:O9)</f>
        <v>0</v>
      </c>
    </row>
    <row r="10" spans="1:16" s="169" customFormat="1" ht="43.5" x14ac:dyDescent="0.35">
      <c r="B10" s="290"/>
      <c r="C10" s="291"/>
      <c r="D10" s="70" t="s">
        <v>202</v>
      </c>
      <c r="E10" s="70" t="s">
        <v>222</v>
      </c>
      <c r="F10" s="211"/>
      <c r="G10" s="211"/>
      <c r="H10" s="211"/>
      <c r="I10" s="211"/>
      <c r="J10" s="211"/>
      <c r="K10" s="211"/>
      <c r="L10" s="211"/>
      <c r="M10" s="211"/>
      <c r="N10" s="211"/>
      <c r="O10" s="211"/>
      <c r="P10" s="211">
        <f t="shared" ref="P10:P33" si="1">SUM(F10:O10)</f>
        <v>0</v>
      </c>
    </row>
    <row r="11" spans="1:16" s="169" customFormat="1" ht="58" x14ac:dyDescent="0.35">
      <c r="B11" s="290"/>
      <c r="C11" s="291"/>
      <c r="D11" s="70" t="s">
        <v>203</v>
      </c>
      <c r="E11" s="70" t="s">
        <v>223</v>
      </c>
      <c r="F11" s="211"/>
      <c r="G11" s="211"/>
      <c r="H11" s="211"/>
      <c r="I11" s="211"/>
      <c r="J11" s="211"/>
      <c r="K11" s="211"/>
      <c r="L11" s="211"/>
      <c r="M11" s="211"/>
      <c r="N11" s="211"/>
      <c r="O11" s="211"/>
      <c r="P11" s="211">
        <f t="shared" si="1"/>
        <v>0</v>
      </c>
    </row>
    <row r="12" spans="1:16" s="169" customFormat="1" ht="58" x14ac:dyDescent="0.35">
      <c r="B12" s="290"/>
      <c r="C12" s="291"/>
      <c r="D12" s="175" t="s">
        <v>224</v>
      </c>
      <c r="E12" s="70" t="s">
        <v>220</v>
      </c>
      <c r="F12" s="211"/>
      <c r="G12" s="211"/>
      <c r="H12" s="211"/>
      <c r="I12" s="211"/>
      <c r="J12" s="211"/>
      <c r="K12" s="211"/>
      <c r="L12" s="211"/>
      <c r="M12" s="211"/>
      <c r="N12" s="211"/>
      <c r="O12" s="211"/>
      <c r="P12" s="211">
        <f t="shared" si="1"/>
        <v>0</v>
      </c>
    </row>
    <row r="13" spans="1:16" s="169" customFormat="1" ht="58" x14ac:dyDescent="0.35">
      <c r="B13" s="290"/>
      <c r="C13" s="291"/>
      <c r="D13" s="175" t="s">
        <v>245</v>
      </c>
      <c r="E13" s="70" t="s">
        <v>220</v>
      </c>
      <c r="F13" s="211"/>
      <c r="G13" s="211"/>
      <c r="H13" s="211"/>
      <c r="I13" s="211"/>
      <c r="J13" s="211"/>
      <c r="K13" s="211"/>
      <c r="L13" s="211"/>
      <c r="M13" s="211"/>
      <c r="N13" s="211"/>
      <c r="O13" s="211"/>
      <c r="P13" s="211">
        <f t="shared" si="1"/>
        <v>0</v>
      </c>
    </row>
    <row r="14" spans="1:16" s="169" customFormat="1" ht="72.5" x14ac:dyDescent="0.35">
      <c r="B14" s="290"/>
      <c r="C14" s="291"/>
      <c r="D14" s="175" t="s">
        <v>246</v>
      </c>
      <c r="E14" s="70" t="s">
        <v>220</v>
      </c>
      <c r="F14" s="211"/>
      <c r="G14" s="211"/>
      <c r="H14" s="211"/>
      <c r="I14" s="211"/>
      <c r="J14" s="211"/>
      <c r="K14" s="211"/>
      <c r="L14" s="211"/>
      <c r="M14" s="211"/>
      <c r="N14" s="211"/>
      <c r="O14" s="211"/>
      <c r="P14" s="211">
        <f t="shared" si="1"/>
        <v>0</v>
      </c>
    </row>
    <row r="15" spans="1:16" s="169" customFormat="1" ht="43.5" x14ac:dyDescent="0.35">
      <c r="B15" s="290"/>
      <c r="C15" s="291"/>
      <c r="D15" s="175" t="s">
        <v>206</v>
      </c>
      <c r="E15" s="70" t="s">
        <v>220</v>
      </c>
      <c r="F15" s="211"/>
      <c r="G15" s="211"/>
      <c r="H15" s="211"/>
      <c r="I15" s="211"/>
      <c r="J15" s="211"/>
      <c r="K15" s="211"/>
      <c r="L15" s="211"/>
      <c r="M15" s="211"/>
      <c r="N15" s="211"/>
      <c r="O15" s="211"/>
      <c r="P15" s="211">
        <f t="shared" si="1"/>
        <v>0</v>
      </c>
    </row>
    <row r="16" spans="1:16" s="169" customFormat="1" ht="29" x14ac:dyDescent="0.35">
      <c r="B16" s="290"/>
      <c r="C16" s="291"/>
      <c r="D16" s="175" t="s">
        <v>205</v>
      </c>
      <c r="E16" s="70" t="s">
        <v>220</v>
      </c>
      <c r="F16" s="211"/>
      <c r="G16" s="211"/>
      <c r="H16" s="211"/>
      <c r="I16" s="211"/>
      <c r="J16" s="211"/>
      <c r="K16" s="211"/>
      <c r="L16" s="211"/>
      <c r="M16" s="211"/>
      <c r="N16" s="211"/>
      <c r="O16" s="211"/>
      <c r="P16" s="211">
        <f t="shared" si="1"/>
        <v>0</v>
      </c>
    </row>
    <row r="17" spans="2:16" s="169" customFormat="1" ht="101.5" x14ac:dyDescent="0.35">
      <c r="B17" s="290"/>
      <c r="C17" s="291"/>
      <c r="D17" s="175" t="s">
        <v>207</v>
      </c>
      <c r="E17" s="70" t="s">
        <v>225</v>
      </c>
      <c r="F17" s="211"/>
      <c r="G17" s="211"/>
      <c r="H17" s="211"/>
      <c r="I17" s="211"/>
      <c r="J17" s="211"/>
      <c r="K17" s="211"/>
      <c r="L17" s="211"/>
      <c r="M17" s="211"/>
      <c r="N17" s="211"/>
      <c r="O17" s="211"/>
      <c r="P17" s="211">
        <f t="shared" si="1"/>
        <v>0</v>
      </c>
    </row>
    <row r="18" spans="2:16" s="169" customFormat="1" ht="29" x14ac:dyDescent="0.35">
      <c r="B18" s="290"/>
      <c r="C18" s="291"/>
      <c r="D18" s="175" t="s">
        <v>213</v>
      </c>
      <c r="E18" s="70" t="s">
        <v>226</v>
      </c>
      <c r="F18" s="211"/>
      <c r="G18" s="211"/>
      <c r="H18" s="211"/>
      <c r="I18" s="211"/>
      <c r="J18" s="211"/>
      <c r="K18" s="211"/>
      <c r="L18" s="211"/>
      <c r="M18" s="211"/>
      <c r="N18" s="211"/>
      <c r="O18" s="211"/>
      <c r="P18" s="211">
        <f t="shared" si="1"/>
        <v>0</v>
      </c>
    </row>
    <row r="19" spans="2:16" s="169" customFormat="1" ht="58" x14ac:dyDescent="0.35">
      <c r="B19" s="290"/>
      <c r="C19" s="293" t="s">
        <v>85</v>
      </c>
      <c r="D19" s="175" t="s">
        <v>247</v>
      </c>
      <c r="E19" s="70" t="s">
        <v>322</v>
      </c>
      <c r="F19" s="211"/>
      <c r="G19" s="211"/>
      <c r="H19" s="211"/>
      <c r="I19" s="211"/>
      <c r="J19" s="211"/>
      <c r="K19" s="211"/>
      <c r="L19" s="211"/>
      <c r="M19" s="211"/>
      <c r="N19" s="211"/>
      <c r="O19" s="211"/>
      <c r="P19" s="211">
        <f t="shared" si="1"/>
        <v>0</v>
      </c>
    </row>
    <row r="20" spans="2:16" s="169" customFormat="1" ht="116" x14ac:dyDescent="0.35">
      <c r="B20" s="290"/>
      <c r="C20" s="294"/>
      <c r="D20" s="175" t="s">
        <v>238</v>
      </c>
      <c r="E20" s="70" t="s">
        <v>322</v>
      </c>
      <c r="F20" s="211"/>
      <c r="G20" s="211"/>
      <c r="H20" s="211"/>
      <c r="I20" s="211"/>
      <c r="J20" s="211"/>
      <c r="K20" s="211"/>
      <c r="L20" s="211"/>
      <c r="M20" s="211"/>
      <c r="N20" s="211"/>
      <c r="O20" s="211"/>
      <c r="P20" s="211">
        <f t="shared" si="1"/>
        <v>0</v>
      </c>
    </row>
    <row r="21" spans="2:16" s="169" customFormat="1" ht="43.5" x14ac:dyDescent="0.35">
      <c r="B21" s="290"/>
      <c r="C21" s="205" t="s">
        <v>86</v>
      </c>
      <c r="D21" s="175" t="s">
        <v>204</v>
      </c>
      <c r="E21" s="70" t="s">
        <v>322</v>
      </c>
      <c r="F21" s="211"/>
      <c r="G21" s="211"/>
      <c r="H21" s="211"/>
      <c r="I21" s="211"/>
      <c r="J21" s="211"/>
      <c r="K21" s="211"/>
      <c r="L21" s="211"/>
      <c r="M21" s="211"/>
      <c r="N21" s="211"/>
      <c r="O21" s="211"/>
      <c r="P21" s="211">
        <f t="shared" si="1"/>
        <v>0</v>
      </c>
    </row>
    <row r="22" spans="2:16" s="169" customFormat="1" ht="87" x14ac:dyDescent="0.35">
      <c r="B22" s="289" t="s">
        <v>83</v>
      </c>
      <c r="C22" s="292" t="s">
        <v>87</v>
      </c>
      <c r="D22" s="175" t="s">
        <v>214</v>
      </c>
      <c r="E22" s="70" t="s">
        <v>227</v>
      </c>
      <c r="F22" s="211"/>
      <c r="G22" s="211"/>
      <c r="H22" s="211"/>
      <c r="I22" s="211"/>
      <c r="J22" s="211"/>
      <c r="K22" s="211"/>
      <c r="L22" s="211"/>
      <c r="M22" s="211"/>
      <c r="N22" s="211"/>
      <c r="O22" s="211"/>
      <c r="P22" s="211">
        <f t="shared" si="1"/>
        <v>0</v>
      </c>
    </row>
    <row r="23" spans="2:16" s="169" customFormat="1" ht="87" x14ac:dyDescent="0.35">
      <c r="B23" s="289"/>
      <c r="C23" s="292"/>
      <c r="D23" s="175" t="s">
        <v>239</v>
      </c>
      <c r="E23" s="70" t="s">
        <v>228</v>
      </c>
      <c r="F23" s="211"/>
      <c r="G23" s="211"/>
      <c r="H23" s="211"/>
      <c r="I23" s="211"/>
      <c r="J23" s="211"/>
      <c r="K23" s="211"/>
      <c r="L23" s="211"/>
      <c r="M23" s="211"/>
      <c r="N23" s="211"/>
      <c r="O23" s="211"/>
      <c r="P23" s="211">
        <f t="shared" si="1"/>
        <v>0</v>
      </c>
    </row>
    <row r="24" spans="2:16" s="169" customFormat="1" ht="58" x14ac:dyDescent="0.35">
      <c r="B24" s="289"/>
      <c r="C24" s="292"/>
      <c r="D24" s="175" t="s">
        <v>208</v>
      </c>
      <c r="E24" s="70" t="s">
        <v>248</v>
      </c>
      <c r="F24" s="211"/>
      <c r="G24" s="211"/>
      <c r="H24" s="211"/>
      <c r="I24" s="211"/>
      <c r="J24" s="211"/>
      <c r="K24" s="211"/>
      <c r="L24" s="211"/>
      <c r="M24" s="211"/>
      <c r="N24" s="211"/>
      <c r="O24" s="211"/>
      <c r="P24" s="211">
        <f t="shared" si="1"/>
        <v>0</v>
      </c>
    </row>
    <row r="25" spans="2:16" s="169" customFormat="1" ht="87" x14ac:dyDescent="0.35">
      <c r="B25" s="289"/>
      <c r="C25" s="292"/>
      <c r="D25" s="175" t="s">
        <v>215</v>
      </c>
      <c r="E25" s="70" t="s">
        <v>229</v>
      </c>
      <c r="F25" s="211"/>
      <c r="G25" s="211"/>
      <c r="H25" s="211"/>
      <c r="I25" s="211"/>
      <c r="J25" s="211"/>
      <c r="K25" s="211"/>
      <c r="L25" s="211"/>
      <c r="M25" s="211"/>
      <c r="N25" s="211"/>
      <c r="O25" s="211"/>
      <c r="P25" s="211">
        <f t="shared" si="1"/>
        <v>0</v>
      </c>
    </row>
    <row r="26" spans="2:16" s="169" customFormat="1" ht="72.5" x14ac:dyDescent="0.35">
      <c r="B26" s="289"/>
      <c r="C26" s="292" t="s">
        <v>88</v>
      </c>
      <c r="D26" s="175" t="s">
        <v>218</v>
      </c>
      <c r="E26" s="70" t="s">
        <v>240</v>
      </c>
      <c r="F26" s="211"/>
      <c r="G26" s="211"/>
      <c r="H26" s="211"/>
      <c r="I26" s="211"/>
      <c r="J26" s="211"/>
      <c r="K26" s="211"/>
      <c r="L26" s="211"/>
      <c r="M26" s="211"/>
      <c r="N26" s="211"/>
      <c r="O26" s="211"/>
      <c r="P26" s="211">
        <f t="shared" si="1"/>
        <v>0</v>
      </c>
    </row>
    <row r="27" spans="2:16" s="169" customFormat="1" ht="43.5" x14ac:dyDescent="0.35">
      <c r="B27" s="289"/>
      <c r="C27" s="292"/>
      <c r="D27" s="175" t="s">
        <v>212</v>
      </c>
      <c r="E27" s="70" t="s">
        <v>230</v>
      </c>
      <c r="F27" s="211"/>
      <c r="G27" s="211"/>
      <c r="H27" s="211"/>
      <c r="I27" s="211"/>
      <c r="J27" s="211"/>
      <c r="K27" s="211"/>
      <c r="L27" s="211"/>
      <c r="M27" s="211"/>
      <c r="N27" s="211"/>
      <c r="O27" s="211"/>
      <c r="P27" s="211">
        <f t="shared" si="1"/>
        <v>0</v>
      </c>
    </row>
    <row r="28" spans="2:16" s="169" customFormat="1" ht="87" x14ac:dyDescent="0.35">
      <c r="B28" s="289"/>
      <c r="C28" s="292"/>
      <c r="D28" s="175" t="s">
        <v>216</v>
      </c>
      <c r="E28" s="70" t="s">
        <v>231</v>
      </c>
      <c r="F28" s="211"/>
      <c r="G28" s="211"/>
      <c r="H28" s="211"/>
      <c r="I28" s="211"/>
      <c r="J28" s="211"/>
      <c r="K28" s="211"/>
      <c r="L28" s="211"/>
      <c r="M28" s="211"/>
      <c r="N28" s="211"/>
      <c r="O28" s="211"/>
      <c r="P28" s="211">
        <f t="shared" si="1"/>
        <v>0</v>
      </c>
    </row>
    <row r="29" spans="2:16" s="169" customFormat="1" ht="43.5" x14ac:dyDescent="0.35">
      <c r="B29" s="289"/>
      <c r="C29" s="292" t="s">
        <v>89</v>
      </c>
      <c r="D29" s="175" t="s">
        <v>209</v>
      </c>
      <c r="E29" s="70" t="s">
        <v>232</v>
      </c>
      <c r="F29" s="211"/>
      <c r="G29" s="211"/>
      <c r="H29" s="211"/>
      <c r="I29" s="211"/>
      <c r="J29" s="211"/>
      <c r="K29" s="211"/>
      <c r="L29" s="211"/>
      <c r="M29" s="211"/>
      <c r="N29" s="211"/>
      <c r="O29" s="211"/>
      <c r="P29" s="211">
        <f t="shared" si="1"/>
        <v>0</v>
      </c>
    </row>
    <row r="30" spans="2:16" s="169" customFormat="1" ht="72.5" x14ac:dyDescent="0.35">
      <c r="B30" s="289"/>
      <c r="C30" s="292"/>
      <c r="D30" s="175" t="s">
        <v>217</v>
      </c>
      <c r="E30" s="70" t="s">
        <v>233</v>
      </c>
      <c r="F30" s="211"/>
      <c r="G30" s="211"/>
      <c r="H30" s="211"/>
      <c r="I30" s="211"/>
      <c r="J30" s="211"/>
      <c r="K30" s="211"/>
      <c r="L30" s="211"/>
      <c r="M30" s="211"/>
      <c r="N30" s="211"/>
      <c r="O30" s="211"/>
      <c r="P30" s="211">
        <f t="shared" si="1"/>
        <v>0</v>
      </c>
    </row>
    <row r="31" spans="2:16" s="169" customFormat="1" ht="43.5" x14ac:dyDescent="0.35">
      <c r="B31" s="289"/>
      <c r="C31" s="292" t="s">
        <v>90</v>
      </c>
      <c r="D31" s="175" t="s">
        <v>210</v>
      </c>
      <c r="E31" s="70" t="s">
        <v>235</v>
      </c>
      <c r="F31" s="211"/>
      <c r="G31" s="211"/>
      <c r="H31" s="211"/>
      <c r="I31" s="211"/>
      <c r="J31" s="211"/>
      <c r="K31" s="211"/>
      <c r="L31" s="211"/>
      <c r="M31" s="211"/>
      <c r="N31" s="211"/>
      <c r="O31" s="211"/>
      <c r="P31" s="211">
        <f t="shared" si="1"/>
        <v>0</v>
      </c>
    </row>
    <row r="32" spans="2:16" s="169" customFormat="1" ht="43.5" x14ac:dyDescent="0.35">
      <c r="B32" s="289"/>
      <c r="C32" s="292"/>
      <c r="D32" s="175" t="s">
        <v>211</v>
      </c>
      <c r="E32" s="70" t="s">
        <v>227</v>
      </c>
      <c r="F32" s="211"/>
      <c r="G32" s="211"/>
      <c r="H32" s="211"/>
      <c r="I32" s="211"/>
      <c r="J32" s="211"/>
      <c r="K32" s="211"/>
      <c r="L32" s="211"/>
      <c r="M32" s="211"/>
      <c r="N32" s="211"/>
      <c r="O32" s="211"/>
      <c r="P32" s="211">
        <f t="shared" si="1"/>
        <v>0</v>
      </c>
    </row>
    <row r="33" spans="2:16" s="169" customFormat="1" ht="43.5" x14ac:dyDescent="0.35">
      <c r="B33" s="289"/>
      <c r="C33" s="292"/>
      <c r="D33" s="175" t="s">
        <v>234</v>
      </c>
      <c r="E33" s="70" t="s">
        <v>227</v>
      </c>
      <c r="F33" s="211"/>
      <c r="G33" s="211"/>
      <c r="H33" s="211"/>
      <c r="I33" s="211"/>
      <c r="J33" s="211"/>
      <c r="K33" s="211"/>
      <c r="L33" s="211"/>
      <c r="M33" s="211"/>
      <c r="N33" s="211"/>
      <c r="O33" s="211"/>
      <c r="P33" s="211">
        <f t="shared" si="1"/>
        <v>0</v>
      </c>
    </row>
    <row r="34" spans="2:16" s="169" customFormat="1" x14ac:dyDescent="0.35"/>
    <row r="35" spans="2:16" s="169" customFormat="1" x14ac:dyDescent="0.35"/>
    <row r="36" spans="2:16" s="169" customFormat="1" x14ac:dyDescent="0.35"/>
    <row r="37" spans="2:16" s="169" customFormat="1" x14ac:dyDescent="0.35"/>
    <row r="38" spans="2:16" s="169" customFormat="1" x14ac:dyDescent="0.35"/>
    <row r="39" spans="2:16" s="169" customFormat="1" x14ac:dyDescent="0.35"/>
    <row r="40" spans="2:16" s="169" customFormat="1" x14ac:dyDescent="0.35"/>
    <row r="41" spans="2:16" s="169" customFormat="1" x14ac:dyDescent="0.35"/>
    <row r="42" spans="2:16" s="169" customFormat="1" x14ac:dyDescent="0.35"/>
    <row r="43" spans="2:16" s="169" customFormat="1" x14ac:dyDescent="0.35"/>
    <row r="44" spans="2:16" s="169" customFormat="1" x14ac:dyDescent="0.35"/>
    <row r="45" spans="2:16" s="169" customFormat="1" x14ac:dyDescent="0.35"/>
    <row r="46" spans="2:16" s="169" customFormat="1" x14ac:dyDescent="0.35"/>
    <row r="47" spans="2:16" s="169" customFormat="1" x14ac:dyDescent="0.35"/>
    <row r="48" spans="2:16" s="169" customFormat="1" x14ac:dyDescent="0.35"/>
    <row r="49" s="169" customFormat="1" x14ac:dyDescent="0.35"/>
    <row r="50" s="169" customFormat="1" x14ac:dyDescent="0.35"/>
    <row r="51" s="169" customFormat="1" x14ac:dyDescent="0.35"/>
    <row r="52" s="169" customFormat="1" x14ac:dyDescent="0.35"/>
    <row r="53" s="169" customFormat="1" x14ac:dyDescent="0.35"/>
    <row r="54" s="169" customFormat="1" x14ac:dyDescent="0.35"/>
    <row r="55" s="169" customFormat="1" x14ac:dyDescent="0.35"/>
    <row r="56" s="169" customFormat="1" x14ac:dyDescent="0.35"/>
    <row r="57" s="169" customFormat="1" x14ac:dyDescent="0.35"/>
    <row r="58" s="169" customFormat="1" x14ac:dyDescent="0.35"/>
    <row r="59" s="169" customFormat="1" x14ac:dyDescent="0.35"/>
    <row r="60" s="169" customFormat="1" x14ac:dyDescent="0.35"/>
    <row r="61" s="169" customFormat="1" x14ac:dyDescent="0.35"/>
    <row r="62" s="169" customFormat="1" x14ac:dyDescent="0.35"/>
    <row r="63" s="169" customFormat="1" x14ac:dyDescent="0.35"/>
    <row r="64" s="169" customFormat="1" x14ac:dyDescent="0.35"/>
    <row r="65" s="169" customFormat="1" x14ac:dyDescent="0.35"/>
    <row r="66" s="169" customFormat="1" x14ac:dyDescent="0.35"/>
    <row r="67" s="169" customFormat="1" x14ac:dyDescent="0.35"/>
    <row r="68" s="169" customFormat="1" x14ac:dyDescent="0.35"/>
    <row r="69" s="169" customFormat="1" x14ac:dyDescent="0.35"/>
    <row r="70" s="169" customFormat="1" x14ac:dyDescent="0.35"/>
    <row r="71" s="169" customFormat="1" x14ac:dyDescent="0.35"/>
    <row r="72" s="169" customFormat="1" x14ac:dyDescent="0.35"/>
    <row r="73" s="169" customFormat="1" x14ac:dyDescent="0.35"/>
    <row r="74" s="169" customFormat="1" x14ac:dyDescent="0.35"/>
    <row r="75" s="169" customFormat="1" x14ac:dyDescent="0.35"/>
    <row r="76" s="169" customFormat="1" x14ac:dyDescent="0.35"/>
    <row r="77" s="169" customFormat="1" x14ac:dyDescent="0.35"/>
    <row r="78" s="169" customFormat="1" x14ac:dyDescent="0.35"/>
    <row r="79" s="169" customFormat="1" x14ac:dyDescent="0.35"/>
    <row r="80" s="169" customFormat="1" x14ac:dyDescent="0.35"/>
    <row r="81" s="169" customFormat="1" x14ac:dyDescent="0.35"/>
    <row r="82" s="169" customFormat="1" x14ac:dyDescent="0.35"/>
    <row r="83" s="169" customFormat="1" x14ac:dyDescent="0.35"/>
    <row r="84" s="168" customFormat="1" x14ac:dyDescent="0.35"/>
    <row r="85" s="168" customFormat="1" x14ac:dyDescent="0.35"/>
    <row r="86" s="168" customFormat="1" x14ac:dyDescent="0.35"/>
  </sheetData>
  <mergeCells count="8">
    <mergeCell ref="B8:B21"/>
    <mergeCell ref="C8:C18"/>
    <mergeCell ref="C19:C20"/>
    <mergeCell ref="B22:B33"/>
    <mergeCell ref="C22:C25"/>
    <mergeCell ref="C26:C28"/>
    <mergeCell ref="C29:C30"/>
    <mergeCell ref="C31:C33"/>
  </mergeCells>
  <pageMargins left="0.7" right="0.7" top="0.75" bottom="0.75" header="0.3" footer="0.3"/>
  <pageSetup paperSize="9" orientation="portrait" verticalDpi="0" r:id="rId1"/>
  <drawing r:id="rId2"/>
  <legacyDrawing r:id="rId3"/>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rgb="FF00B050"/>
  </sheetPr>
  <dimension ref="A1:P86"/>
  <sheetViews>
    <sheetView zoomScale="80" zoomScaleNormal="80" workbookViewId="0"/>
  </sheetViews>
  <sheetFormatPr defaultColWidth="9.1796875" defaultRowHeight="14.5" outlineLevelCol="1" x14ac:dyDescent="0.35"/>
  <cols>
    <col min="1" max="1" width="23.7265625" style="69" customWidth="1"/>
    <col min="2" max="3" width="25.54296875" style="69" customWidth="1"/>
    <col min="4" max="4" width="41.7265625" style="168" customWidth="1"/>
    <col min="5" max="5" width="41.7265625" style="168" customWidth="1" outlineLevel="1"/>
    <col min="6" max="6" width="11.453125" style="69" customWidth="1"/>
    <col min="7" max="7" width="10.26953125" style="69" customWidth="1"/>
    <col min="8" max="15" width="13.7265625" style="69" customWidth="1"/>
    <col min="16" max="16" width="14.26953125" style="69" customWidth="1"/>
    <col min="17" max="16384" width="9.1796875" style="69"/>
  </cols>
  <sheetData>
    <row r="1" spans="1:16" s="98" customFormat="1" ht="18" x14ac:dyDescent="0.4">
      <c r="A1" s="98" t="s">
        <v>236</v>
      </c>
      <c r="D1" s="164"/>
      <c r="E1" s="164"/>
    </row>
    <row r="2" spans="1:16" s="99" customFormat="1" ht="18" x14ac:dyDescent="0.4">
      <c r="A2" s="22"/>
      <c r="B2" s="22"/>
      <c r="C2" s="22"/>
      <c r="D2" s="165"/>
      <c r="E2" s="165"/>
      <c r="F2" s="24"/>
      <c r="G2" s="24"/>
      <c r="H2" s="24"/>
      <c r="I2" s="24"/>
      <c r="J2" s="24"/>
      <c r="K2" s="24"/>
    </row>
    <row r="3" spans="1:16" s="101" customFormat="1" ht="14" x14ac:dyDescent="0.3">
      <c r="A3" s="100"/>
      <c r="B3" s="100"/>
      <c r="C3" s="100"/>
      <c r="D3" s="166"/>
      <c r="E3" s="166"/>
      <c r="F3" s="100"/>
      <c r="G3" s="100"/>
      <c r="H3" s="100"/>
      <c r="I3" s="100"/>
      <c r="J3" s="100"/>
      <c r="K3" s="100"/>
    </row>
    <row r="4" spans="1:16" s="101" customFormat="1" ht="14" x14ac:dyDescent="0.3">
      <c r="A4" s="7"/>
      <c r="B4" s="100"/>
      <c r="C4" s="100"/>
      <c r="D4" s="166"/>
      <c r="E4" s="166"/>
      <c r="F4" s="101" t="s">
        <v>102</v>
      </c>
      <c r="G4" s="100"/>
      <c r="H4" s="100"/>
      <c r="I4" s="100"/>
      <c r="J4" s="100"/>
      <c r="K4" s="100"/>
    </row>
    <row r="5" spans="1:16" s="101" customFormat="1" ht="14" x14ac:dyDescent="0.3">
      <c r="A5" s="7" t="s">
        <v>174</v>
      </c>
      <c r="B5" s="100">
        <v>6</v>
      </c>
      <c r="C5" s="100"/>
      <c r="D5" s="166"/>
      <c r="E5" s="166"/>
      <c r="F5" s="100"/>
      <c r="G5" s="100"/>
      <c r="H5" s="100"/>
      <c r="I5" s="100"/>
      <c r="J5" s="100"/>
      <c r="K5" s="100"/>
    </row>
    <row r="6" spans="1:16" s="101" customFormat="1" thickBot="1" x14ac:dyDescent="0.35">
      <c r="B6" s="115"/>
      <c r="C6" s="116"/>
      <c r="D6" s="167"/>
      <c r="E6" s="167"/>
      <c r="F6" s="101" t="s">
        <v>195</v>
      </c>
    </row>
    <row r="7" spans="1:16" s="101" customFormat="1" ht="24" thickTop="1" x14ac:dyDescent="0.3">
      <c r="A7" s="117"/>
      <c r="B7" s="117" t="s">
        <v>197</v>
      </c>
      <c r="C7" s="117" t="s">
        <v>196</v>
      </c>
      <c r="D7" s="117" t="s">
        <v>198</v>
      </c>
      <c r="E7" s="170" t="s">
        <v>219</v>
      </c>
      <c r="F7" s="118">
        <f>'3.3 Muutoksen ja uudet kust.'!B5</f>
        <v>2018</v>
      </c>
      <c r="G7" s="118">
        <f>F7+1</f>
        <v>2019</v>
      </c>
      <c r="H7" s="118">
        <f t="shared" ref="H7:O7" si="0">G7+1</f>
        <v>2020</v>
      </c>
      <c r="I7" s="118">
        <f t="shared" si="0"/>
        <v>2021</v>
      </c>
      <c r="J7" s="118">
        <f t="shared" si="0"/>
        <v>2022</v>
      </c>
      <c r="K7" s="118">
        <f t="shared" si="0"/>
        <v>2023</v>
      </c>
      <c r="L7" s="118">
        <f t="shared" si="0"/>
        <v>2024</v>
      </c>
      <c r="M7" s="118">
        <f t="shared" si="0"/>
        <v>2025</v>
      </c>
      <c r="N7" s="118">
        <f t="shared" si="0"/>
        <v>2026</v>
      </c>
      <c r="O7" s="118">
        <f t="shared" si="0"/>
        <v>2027</v>
      </c>
      <c r="P7" s="118" t="s">
        <v>199</v>
      </c>
    </row>
    <row r="8" spans="1:16" s="169" customFormat="1" ht="58" x14ac:dyDescent="0.35">
      <c r="B8" s="290" t="s">
        <v>200</v>
      </c>
      <c r="C8" s="291" t="s">
        <v>201</v>
      </c>
      <c r="D8" s="70" t="s">
        <v>243</v>
      </c>
      <c r="E8" s="70" t="s">
        <v>220</v>
      </c>
      <c r="F8" s="211"/>
      <c r="G8" s="211"/>
      <c r="H8" s="211"/>
      <c r="I8" s="211"/>
      <c r="J8" s="211"/>
      <c r="K8" s="211"/>
      <c r="L8" s="211"/>
      <c r="M8" s="211"/>
      <c r="N8" s="211"/>
      <c r="O8" s="211"/>
      <c r="P8" s="211">
        <f>SUM(F8:O8)</f>
        <v>0</v>
      </c>
    </row>
    <row r="9" spans="1:16" s="169" customFormat="1" ht="58" x14ac:dyDescent="0.35">
      <c r="B9" s="290"/>
      <c r="C9" s="291"/>
      <c r="D9" s="70" t="s">
        <v>244</v>
      </c>
      <c r="E9" s="70" t="s">
        <v>221</v>
      </c>
      <c r="F9" s="211"/>
      <c r="G9" s="211"/>
      <c r="H9" s="211"/>
      <c r="I9" s="211"/>
      <c r="J9" s="211"/>
      <c r="K9" s="211"/>
      <c r="L9" s="211"/>
      <c r="M9" s="211"/>
      <c r="N9" s="211"/>
      <c r="O9" s="211"/>
      <c r="P9" s="211">
        <f>SUM(F9:O9)</f>
        <v>0</v>
      </c>
    </row>
    <row r="10" spans="1:16" s="169" customFormat="1" ht="43.5" x14ac:dyDescent="0.35">
      <c r="B10" s="290"/>
      <c r="C10" s="291"/>
      <c r="D10" s="70" t="s">
        <v>202</v>
      </c>
      <c r="E10" s="70" t="s">
        <v>222</v>
      </c>
      <c r="F10" s="211"/>
      <c r="G10" s="211"/>
      <c r="H10" s="211"/>
      <c r="I10" s="211"/>
      <c r="J10" s="211"/>
      <c r="K10" s="211"/>
      <c r="L10" s="211"/>
      <c r="M10" s="211"/>
      <c r="N10" s="211"/>
      <c r="O10" s="211"/>
      <c r="P10" s="211">
        <f t="shared" ref="P10:P33" si="1">SUM(F10:O10)</f>
        <v>0</v>
      </c>
    </row>
    <row r="11" spans="1:16" s="169" customFormat="1" ht="58" x14ac:dyDescent="0.35">
      <c r="B11" s="290"/>
      <c r="C11" s="291"/>
      <c r="D11" s="70" t="s">
        <v>203</v>
      </c>
      <c r="E11" s="70" t="s">
        <v>223</v>
      </c>
      <c r="F11" s="211"/>
      <c r="G11" s="211"/>
      <c r="H11" s="211"/>
      <c r="I11" s="211"/>
      <c r="J11" s="211"/>
      <c r="K11" s="211"/>
      <c r="L11" s="211"/>
      <c r="M11" s="211"/>
      <c r="N11" s="211"/>
      <c r="O11" s="211"/>
      <c r="P11" s="211">
        <f t="shared" si="1"/>
        <v>0</v>
      </c>
    </row>
    <row r="12" spans="1:16" s="169" customFormat="1" ht="58" x14ac:dyDescent="0.35">
      <c r="B12" s="290"/>
      <c r="C12" s="291"/>
      <c r="D12" s="175" t="s">
        <v>224</v>
      </c>
      <c r="E12" s="70" t="s">
        <v>220</v>
      </c>
      <c r="F12" s="211"/>
      <c r="G12" s="211"/>
      <c r="H12" s="211"/>
      <c r="I12" s="211"/>
      <c r="J12" s="211"/>
      <c r="K12" s="211"/>
      <c r="L12" s="211"/>
      <c r="M12" s="211"/>
      <c r="N12" s="211"/>
      <c r="O12" s="211"/>
      <c r="P12" s="211">
        <f t="shared" si="1"/>
        <v>0</v>
      </c>
    </row>
    <row r="13" spans="1:16" s="169" customFormat="1" ht="58" x14ac:dyDescent="0.35">
      <c r="B13" s="290"/>
      <c r="C13" s="291"/>
      <c r="D13" s="175" t="s">
        <v>245</v>
      </c>
      <c r="E13" s="70" t="s">
        <v>220</v>
      </c>
      <c r="F13" s="211"/>
      <c r="G13" s="211"/>
      <c r="H13" s="211"/>
      <c r="I13" s="211"/>
      <c r="J13" s="211"/>
      <c r="K13" s="211"/>
      <c r="L13" s="211"/>
      <c r="M13" s="211"/>
      <c r="N13" s="211"/>
      <c r="O13" s="211"/>
      <c r="P13" s="211">
        <f t="shared" si="1"/>
        <v>0</v>
      </c>
    </row>
    <row r="14" spans="1:16" s="169" customFormat="1" ht="72.5" x14ac:dyDescent="0.35">
      <c r="B14" s="290"/>
      <c r="C14" s="291"/>
      <c r="D14" s="175" t="s">
        <v>246</v>
      </c>
      <c r="E14" s="70" t="s">
        <v>220</v>
      </c>
      <c r="F14" s="211"/>
      <c r="G14" s="211"/>
      <c r="H14" s="211"/>
      <c r="I14" s="211"/>
      <c r="J14" s="211"/>
      <c r="K14" s="211"/>
      <c r="L14" s="211"/>
      <c r="M14" s="211"/>
      <c r="N14" s="211"/>
      <c r="O14" s="211"/>
      <c r="P14" s="211">
        <f t="shared" si="1"/>
        <v>0</v>
      </c>
    </row>
    <row r="15" spans="1:16" s="169" customFormat="1" ht="43.5" x14ac:dyDescent="0.35">
      <c r="B15" s="290"/>
      <c r="C15" s="291"/>
      <c r="D15" s="175" t="s">
        <v>206</v>
      </c>
      <c r="E15" s="70" t="s">
        <v>220</v>
      </c>
      <c r="F15" s="211"/>
      <c r="G15" s="211"/>
      <c r="H15" s="211"/>
      <c r="I15" s="211"/>
      <c r="J15" s="211"/>
      <c r="K15" s="211"/>
      <c r="L15" s="211"/>
      <c r="M15" s="211"/>
      <c r="N15" s="211"/>
      <c r="O15" s="211"/>
      <c r="P15" s="211">
        <f t="shared" si="1"/>
        <v>0</v>
      </c>
    </row>
    <row r="16" spans="1:16" s="169" customFormat="1" ht="29" x14ac:dyDescent="0.35">
      <c r="B16" s="290"/>
      <c r="C16" s="291"/>
      <c r="D16" s="175" t="s">
        <v>205</v>
      </c>
      <c r="E16" s="70" t="s">
        <v>220</v>
      </c>
      <c r="F16" s="211"/>
      <c r="G16" s="211"/>
      <c r="H16" s="211"/>
      <c r="I16" s="211"/>
      <c r="J16" s="211"/>
      <c r="K16" s="211"/>
      <c r="L16" s="211"/>
      <c r="M16" s="211"/>
      <c r="N16" s="211"/>
      <c r="O16" s="211"/>
      <c r="P16" s="211">
        <f t="shared" si="1"/>
        <v>0</v>
      </c>
    </row>
    <row r="17" spans="2:16" s="169" customFormat="1" ht="101.5" x14ac:dyDescent="0.35">
      <c r="B17" s="290"/>
      <c r="C17" s="291"/>
      <c r="D17" s="175" t="s">
        <v>207</v>
      </c>
      <c r="E17" s="70" t="s">
        <v>225</v>
      </c>
      <c r="F17" s="211"/>
      <c r="G17" s="211"/>
      <c r="H17" s="211"/>
      <c r="I17" s="211"/>
      <c r="J17" s="211"/>
      <c r="K17" s="211"/>
      <c r="L17" s="211"/>
      <c r="M17" s="211"/>
      <c r="N17" s="211"/>
      <c r="O17" s="211"/>
      <c r="P17" s="211">
        <f t="shared" si="1"/>
        <v>0</v>
      </c>
    </row>
    <row r="18" spans="2:16" s="169" customFormat="1" ht="29" x14ac:dyDescent="0.35">
      <c r="B18" s="290"/>
      <c r="C18" s="291"/>
      <c r="D18" s="175" t="s">
        <v>213</v>
      </c>
      <c r="E18" s="70" t="s">
        <v>226</v>
      </c>
      <c r="F18" s="211"/>
      <c r="G18" s="211"/>
      <c r="H18" s="211"/>
      <c r="I18" s="211"/>
      <c r="J18" s="211"/>
      <c r="K18" s="211"/>
      <c r="L18" s="211"/>
      <c r="M18" s="211"/>
      <c r="N18" s="211"/>
      <c r="O18" s="211"/>
      <c r="P18" s="211">
        <f t="shared" si="1"/>
        <v>0</v>
      </c>
    </row>
    <row r="19" spans="2:16" s="169" customFormat="1" ht="58" x14ac:dyDescent="0.35">
      <c r="B19" s="290"/>
      <c r="C19" s="293" t="s">
        <v>85</v>
      </c>
      <c r="D19" s="175" t="s">
        <v>247</v>
      </c>
      <c r="E19" s="70" t="s">
        <v>322</v>
      </c>
      <c r="F19" s="211"/>
      <c r="G19" s="211"/>
      <c r="H19" s="211"/>
      <c r="I19" s="211"/>
      <c r="J19" s="211"/>
      <c r="K19" s="211"/>
      <c r="L19" s="211"/>
      <c r="M19" s="211"/>
      <c r="N19" s="211"/>
      <c r="O19" s="211"/>
      <c r="P19" s="211">
        <f t="shared" si="1"/>
        <v>0</v>
      </c>
    </row>
    <row r="20" spans="2:16" s="169" customFormat="1" ht="116" x14ac:dyDescent="0.35">
      <c r="B20" s="290"/>
      <c r="C20" s="294"/>
      <c r="D20" s="175" t="s">
        <v>238</v>
      </c>
      <c r="E20" s="70" t="s">
        <v>322</v>
      </c>
      <c r="F20" s="211"/>
      <c r="G20" s="211"/>
      <c r="H20" s="211"/>
      <c r="I20" s="211"/>
      <c r="J20" s="211"/>
      <c r="K20" s="211"/>
      <c r="L20" s="211"/>
      <c r="M20" s="211"/>
      <c r="N20" s="211"/>
      <c r="O20" s="211"/>
      <c r="P20" s="211">
        <f t="shared" si="1"/>
        <v>0</v>
      </c>
    </row>
    <row r="21" spans="2:16" s="169" customFormat="1" ht="43.5" x14ac:dyDescent="0.35">
      <c r="B21" s="290"/>
      <c r="C21" s="205" t="s">
        <v>86</v>
      </c>
      <c r="D21" s="175" t="s">
        <v>204</v>
      </c>
      <c r="E21" s="70" t="s">
        <v>322</v>
      </c>
      <c r="F21" s="211"/>
      <c r="G21" s="211"/>
      <c r="H21" s="211"/>
      <c r="I21" s="211"/>
      <c r="J21" s="211"/>
      <c r="K21" s="211"/>
      <c r="L21" s="211"/>
      <c r="M21" s="211"/>
      <c r="N21" s="211"/>
      <c r="O21" s="211"/>
      <c r="P21" s="211">
        <f t="shared" si="1"/>
        <v>0</v>
      </c>
    </row>
    <row r="22" spans="2:16" s="169" customFormat="1" ht="87" x14ac:dyDescent="0.35">
      <c r="B22" s="289" t="s">
        <v>83</v>
      </c>
      <c r="C22" s="292" t="s">
        <v>87</v>
      </c>
      <c r="D22" s="175" t="s">
        <v>214</v>
      </c>
      <c r="E22" s="70" t="s">
        <v>227</v>
      </c>
      <c r="F22" s="211"/>
      <c r="G22" s="211"/>
      <c r="H22" s="211"/>
      <c r="I22" s="211"/>
      <c r="J22" s="211"/>
      <c r="K22" s="211"/>
      <c r="L22" s="211"/>
      <c r="M22" s="211"/>
      <c r="N22" s="211"/>
      <c r="O22" s="211"/>
      <c r="P22" s="211">
        <f t="shared" si="1"/>
        <v>0</v>
      </c>
    </row>
    <row r="23" spans="2:16" s="169" customFormat="1" ht="87" x14ac:dyDescent="0.35">
      <c r="B23" s="289"/>
      <c r="C23" s="292"/>
      <c r="D23" s="175" t="s">
        <v>239</v>
      </c>
      <c r="E23" s="70" t="s">
        <v>228</v>
      </c>
      <c r="F23" s="211"/>
      <c r="G23" s="211"/>
      <c r="H23" s="211"/>
      <c r="I23" s="211"/>
      <c r="J23" s="211"/>
      <c r="K23" s="211"/>
      <c r="L23" s="211"/>
      <c r="M23" s="211"/>
      <c r="N23" s="211"/>
      <c r="O23" s="211"/>
      <c r="P23" s="211">
        <f t="shared" si="1"/>
        <v>0</v>
      </c>
    </row>
    <row r="24" spans="2:16" s="169" customFormat="1" ht="58" x14ac:dyDescent="0.35">
      <c r="B24" s="289"/>
      <c r="C24" s="292"/>
      <c r="D24" s="175" t="s">
        <v>208</v>
      </c>
      <c r="E24" s="70" t="s">
        <v>248</v>
      </c>
      <c r="F24" s="211"/>
      <c r="G24" s="211"/>
      <c r="H24" s="211"/>
      <c r="I24" s="211"/>
      <c r="J24" s="211"/>
      <c r="K24" s="211"/>
      <c r="L24" s="211"/>
      <c r="M24" s="211"/>
      <c r="N24" s="211"/>
      <c r="O24" s="211"/>
      <c r="P24" s="211">
        <f t="shared" si="1"/>
        <v>0</v>
      </c>
    </row>
    <row r="25" spans="2:16" s="169" customFormat="1" ht="87" x14ac:dyDescent="0.35">
      <c r="B25" s="289"/>
      <c r="C25" s="292"/>
      <c r="D25" s="175" t="s">
        <v>215</v>
      </c>
      <c r="E25" s="70" t="s">
        <v>229</v>
      </c>
      <c r="F25" s="211"/>
      <c r="G25" s="211"/>
      <c r="H25" s="211"/>
      <c r="I25" s="211"/>
      <c r="J25" s="211"/>
      <c r="K25" s="211"/>
      <c r="L25" s="211"/>
      <c r="M25" s="211"/>
      <c r="N25" s="211"/>
      <c r="O25" s="211"/>
      <c r="P25" s="211">
        <f t="shared" si="1"/>
        <v>0</v>
      </c>
    </row>
    <row r="26" spans="2:16" s="169" customFormat="1" ht="72.5" x14ac:dyDescent="0.35">
      <c r="B26" s="289"/>
      <c r="C26" s="292" t="s">
        <v>88</v>
      </c>
      <c r="D26" s="175" t="s">
        <v>218</v>
      </c>
      <c r="E26" s="70" t="s">
        <v>240</v>
      </c>
      <c r="F26" s="211"/>
      <c r="G26" s="211"/>
      <c r="H26" s="211"/>
      <c r="I26" s="211"/>
      <c r="J26" s="211"/>
      <c r="K26" s="211"/>
      <c r="L26" s="211"/>
      <c r="M26" s="211"/>
      <c r="N26" s="211"/>
      <c r="O26" s="211"/>
      <c r="P26" s="211">
        <f t="shared" si="1"/>
        <v>0</v>
      </c>
    </row>
    <row r="27" spans="2:16" s="169" customFormat="1" ht="43.5" x14ac:dyDescent="0.35">
      <c r="B27" s="289"/>
      <c r="C27" s="292"/>
      <c r="D27" s="175" t="s">
        <v>212</v>
      </c>
      <c r="E27" s="70" t="s">
        <v>230</v>
      </c>
      <c r="F27" s="211"/>
      <c r="G27" s="211"/>
      <c r="H27" s="211"/>
      <c r="I27" s="211"/>
      <c r="J27" s="211"/>
      <c r="K27" s="211"/>
      <c r="L27" s="211"/>
      <c r="M27" s="211"/>
      <c r="N27" s="211"/>
      <c r="O27" s="211"/>
      <c r="P27" s="211">
        <f t="shared" si="1"/>
        <v>0</v>
      </c>
    </row>
    <row r="28" spans="2:16" s="169" customFormat="1" ht="87" x14ac:dyDescent="0.35">
      <c r="B28" s="289"/>
      <c r="C28" s="292"/>
      <c r="D28" s="175" t="s">
        <v>216</v>
      </c>
      <c r="E28" s="70" t="s">
        <v>231</v>
      </c>
      <c r="F28" s="211"/>
      <c r="G28" s="211"/>
      <c r="H28" s="211"/>
      <c r="I28" s="211"/>
      <c r="J28" s="211"/>
      <c r="K28" s="211"/>
      <c r="L28" s="211"/>
      <c r="M28" s="211"/>
      <c r="N28" s="211"/>
      <c r="O28" s="211"/>
      <c r="P28" s="211">
        <f t="shared" si="1"/>
        <v>0</v>
      </c>
    </row>
    <row r="29" spans="2:16" s="169" customFormat="1" ht="43.5" x14ac:dyDescent="0.35">
      <c r="B29" s="289"/>
      <c r="C29" s="292" t="s">
        <v>89</v>
      </c>
      <c r="D29" s="175" t="s">
        <v>209</v>
      </c>
      <c r="E29" s="70" t="s">
        <v>232</v>
      </c>
      <c r="F29" s="211"/>
      <c r="G29" s="211"/>
      <c r="H29" s="211"/>
      <c r="I29" s="211"/>
      <c r="J29" s="211"/>
      <c r="K29" s="211"/>
      <c r="L29" s="211"/>
      <c r="M29" s="211"/>
      <c r="N29" s="211"/>
      <c r="O29" s="211"/>
      <c r="P29" s="211">
        <f t="shared" si="1"/>
        <v>0</v>
      </c>
    </row>
    <row r="30" spans="2:16" s="169" customFormat="1" ht="72.5" x14ac:dyDescent="0.35">
      <c r="B30" s="289"/>
      <c r="C30" s="292"/>
      <c r="D30" s="175" t="s">
        <v>217</v>
      </c>
      <c r="E30" s="70" t="s">
        <v>233</v>
      </c>
      <c r="F30" s="211"/>
      <c r="G30" s="211"/>
      <c r="H30" s="211"/>
      <c r="I30" s="211"/>
      <c r="J30" s="211"/>
      <c r="K30" s="211"/>
      <c r="L30" s="211"/>
      <c r="M30" s="211"/>
      <c r="N30" s="211"/>
      <c r="O30" s="211"/>
      <c r="P30" s="211">
        <f t="shared" si="1"/>
        <v>0</v>
      </c>
    </row>
    <row r="31" spans="2:16" s="169" customFormat="1" ht="43.5" x14ac:dyDescent="0.35">
      <c r="B31" s="289"/>
      <c r="C31" s="292" t="s">
        <v>90</v>
      </c>
      <c r="D31" s="175" t="s">
        <v>210</v>
      </c>
      <c r="E31" s="70" t="s">
        <v>235</v>
      </c>
      <c r="F31" s="211"/>
      <c r="G31" s="211"/>
      <c r="H31" s="211"/>
      <c r="I31" s="211"/>
      <c r="J31" s="211"/>
      <c r="K31" s="211"/>
      <c r="L31" s="211"/>
      <c r="M31" s="211"/>
      <c r="N31" s="211"/>
      <c r="O31" s="211"/>
      <c r="P31" s="211">
        <f t="shared" si="1"/>
        <v>0</v>
      </c>
    </row>
    <row r="32" spans="2:16" s="169" customFormat="1" ht="43.5" x14ac:dyDescent="0.35">
      <c r="B32" s="289"/>
      <c r="C32" s="292"/>
      <c r="D32" s="175" t="s">
        <v>211</v>
      </c>
      <c r="E32" s="70" t="s">
        <v>227</v>
      </c>
      <c r="F32" s="211"/>
      <c r="G32" s="211"/>
      <c r="H32" s="211"/>
      <c r="I32" s="211"/>
      <c r="J32" s="211"/>
      <c r="K32" s="211"/>
      <c r="L32" s="211"/>
      <c r="M32" s="211"/>
      <c r="N32" s="211"/>
      <c r="O32" s="211"/>
      <c r="P32" s="211">
        <f t="shared" si="1"/>
        <v>0</v>
      </c>
    </row>
    <row r="33" spans="2:16" s="169" customFormat="1" ht="43.5" x14ac:dyDescent="0.35">
      <c r="B33" s="289"/>
      <c r="C33" s="292"/>
      <c r="D33" s="175" t="s">
        <v>234</v>
      </c>
      <c r="E33" s="70" t="s">
        <v>227</v>
      </c>
      <c r="F33" s="211"/>
      <c r="G33" s="211"/>
      <c r="H33" s="211"/>
      <c r="I33" s="211"/>
      <c r="J33" s="211"/>
      <c r="K33" s="211"/>
      <c r="L33" s="211"/>
      <c r="M33" s="211"/>
      <c r="N33" s="211"/>
      <c r="O33" s="211"/>
      <c r="P33" s="211">
        <f t="shared" si="1"/>
        <v>0</v>
      </c>
    </row>
    <row r="34" spans="2:16" s="169" customFormat="1" x14ac:dyDescent="0.35"/>
    <row r="35" spans="2:16" s="169" customFormat="1" x14ac:dyDescent="0.35"/>
    <row r="36" spans="2:16" s="169" customFormat="1" x14ac:dyDescent="0.35"/>
    <row r="37" spans="2:16" s="169" customFormat="1" x14ac:dyDescent="0.35"/>
    <row r="38" spans="2:16" s="169" customFormat="1" x14ac:dyDescent="0.35"/>
    <row r="39" spans="2:16" s="169" customFormat="1" x14ac:dyDescent="0.35"/>
    <row r="40" spans="2:16" s="169" customFormat="1" x14ac:dyDescent="0.35"/>
    <row r="41" spans="2:16" s="169" customFormat="1" x14ac:dyDescent="0.35"/>
    <row r="42" spans="2:16" s="169" customFormat="1" x14ac:dyDescent="0.35"/>
    <row r="43" spans="2:16" s="169" customFormat="1" x14ac:dyDescent="0.35"/>
    <row r="44" spans="2:16" s="169" customFormat="1" x14ac:dyDescent="0.35"/>
    <row r="45" spans="2:16" s="169" customFormat="1" x14ac:dyDescent="0.35"/>
    <row r="46" spans="2:16" s="169" customFormat="1" x14ac:dyDescent="0.35"/>
    <row r="47" spans="2:16" s="169" customFormat="1" x14ac:dyDescent="0.35"/>
    <row r="48" spans="2:16" s="169" customFormat="1" x14ac:dyDescent="0.35"/>
    <row r="49" s="169" customFormat="1" x14ac:dyDescent="0.35"/>
    <row r="50" s="169" customFormat="1" x14ac:dyDescent="0.35"/>
    <row r="51" s="169" customFormat="1" x14ac:dyDescent="0.35"/>
    <row r="52" s="169" customFormat="1" x14ac:dyDescent="0.35"/>
    <row r="53" s="169" customFormat="1" x14ac:dyDescent="0.35"/>
    <row r="54" s="169" customFormat="1" x14ac:dyDescent="0.35"/>
    <row r="55" s="169" customFormat="1" x14ac:dyDescent="0.35"/>
    <row r="56" s="169" customFormat="1" x14ac:dyDescent="0.35"/>
    <row r="57" s="169" customFormat="1" x14ac:dyDescent="0.35"/>
    <row r="58" s="169" customFormat="1" x14ac:dyDescent="0.35"/>
    <row r="59" s="169" customFormat="1" x14ac:dyDescent="0.35"/>
    <row r="60" s="169" customFormat="1" x14ac:dyDescent="0.35"/>
    <row r="61" s="169" customFormat="1" x14ac:dyDescent="0.35"/>
    <row r="62" s="169" customFormat="1" x14ac:dyDescent="0.35"/>
    <row r="63" s="169" customFormat="1" x14ac:dyDescent="0.35"/>
    <row r="64" s="169" customFormat="1" x14ac:dyDescent="0.35"/>
    <row r="65" s="169" customFormat="1" x14ac:dyDescent="0.35"/>
    <row r="66" s="169" customFormat="1" x14ac:dyDescent="0.35"/>
    <row r="67" s="169" customFormat="1" x14ac:dyDescent="0.35"/>
    <row r="68" s="169" customFormat="1" x14ac:dyDescent="0.35"/>
    <row r="69" s="169" customFormat="1" x14ac:dyDescent="0.35"/>
    <row r="70" s="169" customFormat="1" x14ac:dyDescent="0.35"/>
    <row r="71" s="169" customFormat="1" x14ac:dyDescent="0.35"/>
    <row r="72" s="169" customFormat="1" x14ac:dyDescent="0.35"/>
    <row r="73" s="169" customFormat="1" x14ac:dyDescent="0.35"/>
    <row r="74" s="169" customFormat="1" x14ac:dyDescent="0.35"/>
    <row r="75" s="169" customFormat="1" x14ac:dyDescent="0.35"/>
    <row r="76" s="169" customFormat="1" x14ac:dyDescent="0.35"/>
    <row r="77" s="169" customFormat="1" x14ac:dyDescent="0.35"/>
    <row r="78" s="169" customFormat="1" x14ac:dyDescent="0.35"/>
    <row r="79" s="169" customFormat="1" x14ac:dyDescent="0.35"/>
    <row r="80" s="169" customFormat="1" x14ac:dyDescent="0.35"/>
    <row r="81" s="169" customFormat="1" x14ac:dyDescent="0.35"/>
    <row r="82" s="169" customFormat="1" x14ac:dyDescent="0.35"/>
    <row r="83" s="169" customFormat="1" x14ac:dyDescent="0.35"/>
    <row r="84" s="168" customFormat="1" x14ac:dyDescent="0.35"/>
    <row r="85" s="168" customFormat="1" x14ac:dyDescent="0.35"/>
    <row r="86" s="168" customFormat="1" x14ac:dyDescent="0.35"/>
  </sheetData>
  <mergeCells count="8">
    <mergeCell ref="B8:B21"/>
    <mergeCell ref="C8:C18"/>
    <mergeCell ref="C19:C20"/>
    <mergeCell ref="B22:B33"/>
    <mergeCell ref="C22:C25"/>
    <mergeCell ref="C26:C28"/>
    <mergeCell ref="C29:C30"/>
    <mergeCell ref="C31:C33"/>
  </mergeCells>
  <pageMargins left="0.7" right="0.7" top="0.75" bottom="0.75" header="0.3" footer="0.3"/>
  <pageSetup paperSize="9" orientation="portrait" verticalDpi="0" r:id="rId1"/>
  <drawing r:id="rId2"/>
  <legacyDrawing r:id="rId3"/>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rgb="FF00B050"/>
  </sheetPr>
  <dimension ref="A1:P86"/>
  <sheetViews>
    <sheetView zoomScale="80" zoomScaleNormal="80" workbookViewId="0"/>
  </sheetViews>
  <sheetFormatPr defaultColWidth="9.1796875" defaultRowHeight="14.5" outlineLevelCol="1" x14ac:dyDescent="0.35"/>
  <cols>
    <col min="1" max="1" width="23.7265625" style="69" customWidth="1"/>
    <col min="2" max="3" width="25.54296875" style="69" customWidth="1"/>
    <col min="4" max="4" width="41.7265625" style="168" customWidth="1"/>
    <col min="5" max="5" width="41.7265625" style="168" customWidth="1" outlineLevel="1"/>
    <col min="6" max="6" width="11.453125" style="69" customWidth="1"/>
    <col min="7" max="7" width="10.26953125" style="69" customWidth="1"/>
    <col min="8" max="15" width="13.7265625" style="69" customWidth="1"/>
    <col min="16" max="16" width="14.26953125" style="69" customWidth="1"/>
    <col min="17" max="16384" width="9.1796875" style="69"/>
  </cols>
  <sheetData>
    <row r="1" spans="1:16" s="98" customFormat="1" ht="18" x14ac:dyDescent="0.4">
      <c r="A1" s="98" t="s">
        <v>236</v>
      </c>
      <c r="D1" s="164"/>
      <c r="E1" s="164"/>
    </row>
    <row r="2" spans="1:16" s="99" customFormat="1" ht="18" x14ac:dyDescent="0.4">
      <c r="A2" s="22"/>
      <c r="B2" s="22"/>
      <c r="C2" s="22"/>
      <c r="D2" s="165"/>
      <c r="E2" s="165"/>
      <c r="F2" s="24"/>
      <c r="G2" s="24"/>
      <c r="H2" s="24"/>
      <c r="I2" s="24"/>
      <c r="J2" s="24"/>
      <c r="K2" s="24"/>
    </row>
    <row r="3" spans="1:16" s="101" customFormat="1" ht="14" x14ac:dyDescent="0.3">
      <c r="A3" s="100"/>
      <c r="B3" s="100"/>
      <c r="C3" s="100"/>
      <c r="D3" s="166"/>
      <c r="E3" s="166"/>
      <c r="F3" s="100"/>
      <c r="G3" s="100"/>
      <c r="H3" s="100"/>
      <c r="I3" s="100"/>
      <c r="J3" s="100"/>
      <c r="K3" s="100"/>
    </row>
    <row r="4" spans="1:16" s="101" customFormat="1" ht="14" x14ac:dyDescent="0.3">
      <c r="A4" s="7"/>
      <c r="B4" s="100"/>
      <c r="C4" s="100"/>
      <c r="D4" s="166"/>
      <c r="E4" s="166"/>
      <c r="F4" s="101" t="s">
        <v>102</v>
      </c>
      <c r="G4" s="100"/>
      <c r="H4" s="100"/>
      <c r="I4" s="100"/>
      <c r="J4" s="100"/>
      <c r="K4" s="100"/>
    </row>
    <row r="5" spans="1:16" s="101" customFormat="1" ht="14" x14ac:dyDescent="0.3">
      <c r="A5" s="7" t="s">
        <v>174</v>
      </c>
      <c r="B5" s="100">
        <v>7</v>
      </c>
      <c r="C5" s="100"/>
      <c r="D5" s="166"/>
      <c r="E5" s="166"/>
      <c r="F5" s="100"/>
      <c r="G5" s="100"/>
      <c r="H5" s="100"/>
      <c r="I5" s="100"/>
      <c r="J5" s="100"/>
      <c r="K5" s="100"/>
    </row>
    <row r="6" spans="1:16" s="101" customFormat="1" thickBot="1" x14ac:dyDescent="0.35">
      <c r="B6" s="115"/>
      <c r="C6" s="116"/>
      <c r="D6" s="167"/>
      <c r="E6" s="167"/>
      <c r="F6" s="101" t="s">
        <v>195</v>
      </c>
    </row>
    <row r="7" spans="1:16" s="101" customFormat="1" ht="24" thickTop="1" x14ac:dyDescent="0.3">
      <c r="A7" s="117"/>
      <c r="B7" s="117" t="s">
        <v>197</v>
      </c>
      <c r="C7" s="117" t="s">
        <v>196</v>
      </c>
      <c r="D7" s="117" t="s">
        <v>198</v>
      </c>
      <c r="E7" s="170" t="s">
        <v>219</v>
      </c>
      <c r="F7" s="118">
        <f>'3.3 Muutoksen ja uudet kust.'!B5</f>
        <v>2018</v>
      </c>
      <c r="G7" s="118">
        <f>F7+1</f>
        <v>2019</v>
      </c>
      <c r="H7" s="118">
        <f t="shared" ref="H7:O7" si="0">G7+1</f>
        <v>2020</v>
      </c>
      <c r="I7" s="118">
        <f t="shared" si="0"/>
        <v>2021</v>
      </c>
      <c r="J7" s="118">
        <f t="shared" si="0"/>
        <v>2022</v>
      </c>
      <c r="K7" s="118">
        <f t="shared" si="0"/>
        <v>2023</v>
      </c>
      <c r="L7" s="118">
        <f t="shared" si="0"/>
        <v>2024</v>
      </c>
      <c r="M7" s="118">
        <f t="shared" si="0"/>
        <v>2025</v>
      </c>
      <c r="N7" s="118">
        <f t="shared" si="0"/>
        <v>2026</v>
      </c>
      <c r="O7" s="118">
        <f t="shared" si="0"/>
        <v>2027</v>
      </c>
      <c r="P7" s="118" t="s">
        <v>199</v>
      </c>
    </row>
    <row r="8" spans="1:16" s="169" customFormat="1" ht="58" x14ac:dyDescent="0.35">
      <c r="B8" s="290" t="s">
        <v>200</v>
      </c>
      <c r="C8" s="291" t="s">
        <v>201</v>
      </c>
      <c r="D8" s="70" t="s">
        <v>243</v>
      </c>
      <c r="E8" s="70" t="s">
        <v>220</v>
      </c>
      <c r="F8" s="211"/>
      <c r="G8" s="211"/>
      <c r="H8" s="211"/>
      <c r="I8" s="211"/>
      <c r="J8" s="211"/>
      <c r="K8" s="211"/>
      <c r="L8" s="211"/>
      <c r="M8" s="211"/>
      <c r="N8" s="211"/>
      <c r="O8" s="211"/>
      <c r="P8" s="211">
        <f>SUM(F8:O8)</f>
        <v>0</v>
      </c>
    </row>
    <row r="9" spans="1:16" s="169" customFormat="1" ht="58" x14ac:dyDescent="0.35">
      <c r="B9" s="290"/>
      <c r="C9" s="291"/>
      <c r="D9" s="70" t="s">
        <v>244</v>
      </c>
      <c r="E9" s="70" t="s">
        <v>221</v>
      </c>
      <c r="F9" s="211"/>
      <c r="G9" s="211"/>
      <c r="H9" s="211"/>
      <c r="I9" s="211"/>
      <c r="J9" s="211"/>
      <c r="K9" s="211"/>
      <c r="L9" s="211"/>
      <c r="M9" s="211"/>
      <c r="N9" s="211"/>
      <c r="O9" s="211"/>
      <c r="P9" s="211">
        <f>SUM(F9:O9)</f>
        <v>0</v>
      </c>
    </row>
    <row r="10" spans="1:16" s="169" customFormat="1" ht="43.5" x14ac:dyDescent="0.35">
      <c r="B10" s="290"/>
      <c r="C10" s="291"/>
      <c r="D10" s="70" t="s">
        <v>202</v>
      </c>
      <c r="E10" s="70" t="s">
        <v>222</v>
      </c>
      <c r="F10" s="211"/>
      <c r="G10" s="211"/>
      <c r="H10" s="211"/>
      <c r="I10" s="211"/>
      <c r="J10" s="211"/>
      <c r="K10" s="211"/>
      <c r="L10" s="211"/>
      <c r="M10" s="211"/>
      <c r="N10" s="211"/>
      <c r="O10" s="211"/>
      <c r="P10" s="211">
        <f t="shared" ref="P10:P33" si="1">SUM(F10:O10)</f>
        <v>0</v>
      </c>
    </row>
    <row r="11" spans="1:16" s="169" customFormat="1" ht="58" x14ac:dyDescent="0.35">
      <c r="B11" s="290"/>
      <c r="C11" s="291"/>
      <c r="D11" s="70" t="s">
        <v>203</v>
      </c>
      <c r="E11" s="70" t="s">
        <v>223</v>
      </c>
      <c r="F11" s="211"/>
      <c r="G11" s="211"/>
      <c r="H11" s="211"/>
      <c r="I11" s="211"/>
      <c r="J11" s="211"/>
      <c r="K11" s="211"/>
      <c r="L11" s="211"/>
      <c r="M11" s="211"/>
      <c r="N11" s="211"/>
      <c r="O11" s="211"/>
      <c r="P11" s="211">
        <f t="shared" si="1"/>
        <v>0</v>
      </c>
    </row>
    <row r="12" spans="1:16" s="169" customFormat="1" ht="58" x14ac:dyDescent="0.35">
      <c r="B12" s="290"/>
      <c r="C12" s="291"/>
      <c r="D12" s="175" t="s">
        <v>224</v>
      </c>
      <c r="E12" s="70" t="s">
        <v>220</v>
      </c>
      <c r="F12" s="211"/>
      <c r="G12" s="211"/>
      <c r="H12" s="211"/>
      <c r="I12" s="211"/>
      <c r="J12" s="211"/>
      <c r="K12" s="211"/>
      <c r="L12" s="211"/>
      <c r="M12" s="211"/>
      <c r="N12" s="211"/>
      <c r="O12" s="211"/>
      <c r="P12" s="211">
        <f t="shared" si="1"/>
        <v>0</v>
      </c>
    </row>
    <row r="13" spans="1:16" s="169" customFormat="1" ht="58" x14ac:dyDescent="0.35">
      <c r="B13" s="290"/>
      <c r="C13" s="291"/>
      <c r="D13" s="175" t="s">
        <v>245</v>
      </c>
      <c r="E13" s="70" t="s">
        <v>220</v>
      </c>
      <c r="F13" s="211"/>
      <c r="G13" s="211"/>
      <c r="H13" s="211"/>
      <c r="I13" s="211"/>
      <c r="J13" s="211"/>
      <c r="K13" s="211"/>
      <c r="L13" s="211"/>
      <c r="M13" s="211"/>
      <c r="N13" s="211"/>
      <c r="O13" s="211"/>
      <c r="P13" s="211">
        <f t="shared" si="1"/>
        <v>0</v>
      </c>
    </row>
    <row r="14" spans="1:16" s="169" customFormat="1" ht="72.5" x14ac:dyDescent="0.35">
      <c r="B14" s="290"/>
      <c r="C14" s="291"/>
      <c r="D14" s="175" t="s">
        <v>246</v>
      </c>
      <c r="E14" s="70" t="s">
        <v>220</v>
      </c>
      <c r="F14" s="211"/>
      <c r="G14" s="211"/>
      <c r="H14" s="211"/>
      <c r="I14" s="211"/>
      <c r="J14" s="211"/>
      <c r="K14" s="211"/>
      <c r="L14" s="211"/>
      <c r="M14" s="211"/>
      <c r="N14" s="211"/>
      <c r="O14" s="211"/>
      <c r="P14" s="211">
        <f t="shared" si="1"/>
        <v>0</v>
      </c>
    </row>
    <row r="15" spans="1:16" s="169" customFormat="1" ht="43.5" x14ac:dyDescent="0.35">
      <c r="B15" s="290"/>
      <c r="C15" s="291"/>
      <c r="D15" s="175" t="s">
        <v>206</v>
      </c>
      <c r="E15" s="70" t="s">
        <v>220</v>
      </c>
      <c r="F15" s="211"/>
      <c r="G15" s="211"/>
      <c r="H15" s="211"/>
      <c r="I15" s="211"/>
      <c r="J15" s="211"/>
      <c r="K15" s="211"/>
      <c r="L15" s="211"/>
      <c r="M15" s="211"/>
      <c r="N15" s="211"/>
      <c r="O15" s="211"/>
      <c r="P15" s="211">
        <f t="shared" si="1"/>
        <v>0</v>
      </c>
    </row>
    <row r="16" spans="1:16" s="169" customFormat="1" ht="29" x14ac:dyDescent="0.35">
      <c r="B16" s="290"/>
      <c r="C16" s="291"/>
      <c r="D16" s="175" t="s">
        <v>205</v>
      </c>
      <c r="E16" s="70" t="s">
        <v>220</v>
      </c>
      <c r="F16" s="211"/>
      <c r="G16" s="211"/>
      <c r="H16" s="211"/>
      <c r="I16" s="211"/>
      <c r="J16" s="211"/>
      <c r="K16" s="211"/>
      <c r="L16" s="211"/>
      <c r="M16" s="211"/>
      <c r="N16" s="211"/>
      <c r="O16" s="211"/>
      <c r="P16" s="211">
        <f t="shared" si="1"/>
        <v>0</v>
      </c>
    </row>
    <row r="17" spans="2:16" s="169" customFormat="1" ht="101.5" x14ac:dyDescent="0.35">
      <c r="B17" s="290"/>
      <c r="C17" s="291"/>
      <c r="D17" s="175" t="s">
        <v>207</v>
      </c>
      <c r="E17" s="70" t="s">
        <v>225</v>
      </c>
      <c r="F17" s="211"/>
      <c r="G17" s="211"/>
      <c r="H17" s="211"/>
      <c r="I17" s="211"/>
      <c r="J17" s="211"/>
      <c r="K17" s="211"/>
      <c r="L17" s="211"/>
      <c r="M17" s="211"/>
      <c r="N17" s="211"/>
      <c r="O17" s="211"/>
      <c r="P17" s="211">
        <f t="shared" si="1"/>
        <v>0</v>
      </c>
    </row>
    <row r="18" spans="2:16" s="169" customFormat="1" ht="29" x14ac:dyDescent="0.35">
      <c r="B18" s="290"/>
      <c r="C18" s="291"/>
      <c r="D18" s="175" t="s">
        <v>213</v>
      </c>
      <c r="E18" s="70" t="s">
        <v>226</v>
      </c>
      <c r="F18" s="211"/>
      <c r="G18" s="211"/>
      <c r="H18" s="211"/>
      <c r="I18" s="211"/>
      <c r="J18" s="211"/>
      <c r="K18" s="211"/>
      <c r="L18" s="211"/>
      <c r="M18" s="211"/>
      <c r="N18" s="211"/>
      <c r="O18" s="211"/>
      <c r="P18" s="211">
        <f t="shared" si="1"/>
        <v>0</v>
      </c>
    </row>
    <row r="19" spans="2:16" s="169" customFormat="1" ht="58" x14ac:dyDescent="0.35">
      <c r="B19" s="290"/>
      <c r="C19" s="293" t="s">
        <v>85</v>
      </c>
      <c r="D19" s="175" t="s">
        <v>247</v>
      </c>
      <c r="E19" s="70" t="s">
        <v>322</v>
      </c>
      <c r="F19" s="211"/>
      <c r="G19" s="211"/>
      <c r="H19" s="211"/>
      <c r="I19" s="211"/>
      <c r="J19" s="211"/>
      <c r="K19" s="211"/>
      <c r="L19" s="211"/>
      <c r="M19" s="211"/>
      <c r="N19" s="211"/>
      <c r="O19" s="211"/>
      <c r="P19" s="211">
        <f t="shared" si="1"/>
        <v>0</v>
      </c>
    </row>
    <row r="20" spans="2:16" s="169" customFormat="1" ht="116" x14ac:dyDescent="0.35">
      <c r="B20" s="290"/>
      <c r="C20" s="294"/>
      <c r="D20" s="175" t="s">
        <v>238</v>
      </c>
      <c r="E20" s="70" t="s">
        <v>322</v>
      </c>
      <c r="F20" s="211"/>
      <c r="G20" s="211"/>
      <c r="H20" s="211"/>
      <c r="I20" s="211"/>
      <c r="J20" s="211"/>
      <c r="K20" s="211"/>
      <c r="L20" s="211"/>
      <c r="M20" s="211"/>
      <c r="N20" s="211"/>
      <c r="O20" s="211"/>
      <c r="P20" s="211">
        <f t="shared" si="1"/>
        <v>0</v>
      </c>
    </row>
    <row r="21" spans="2:16" s="169" customFormat="1" ht="43.5" x14ac:dyDescent="0.35">
      <c r="B21" s="290"/>
      <c r="C21" s="205" t="s">
        <v>86</v>
      </c>
      <c r="D21" s="175" t="s">
        <v>204</v>
      </c>
      <c r="E21" s="70" t="s">
        <v>322</v>
      </c>
      <c r="F21" s="211"/>
      <c r="G21" s="211"/>
      <c r="H21" s="211"/>
      <c r="I21" s="211"/>
      <c r="J21" s="211"/>
      <c r="K21" s="211"/>
      <c r="L21" s="211"/>
      <c r="M21" s="211"/>
      <c r="N21" s="211"/>
      <c r="O21" s="211"/>
      <c r="P21" s="211">
        <f t="shared" si="1"/>
        <v>0</v>
      </c>
    </row>
    <row r="22" spans="2:16" s="169" customFormat="1" ht="87" x14ac:dyDescent="0.35">
      <c r="B22" s="289" t="s">
        <v>83</v>
      </c>
      <c r="C22" s="292" t="s">
        <v>87</v>
      </c>
      <c r="D22" s="175" t="s">
        <v>214</v>
      </c>
      <c r="E22" s="70" t="s">
        <v>227</v>
      </c>
      <c r="F22" s="211"/>
      <c r="G22" s="211"/>
      <c r="H22" s="211"/>
      <c r="I22" s="211"/>
      <c r="J22" s="211"/>
      <c r="K22" s="211"/>
      <c r="L22" s="211"/>
      <c r="M22" s="211"/>
      <c r="N22" s="211"/>
      <c r="O22" s="211"/>
      <c r="P22" s="211">
        <f t="shared" si="1"/>
        <v>0</v>
      </c>
    </row>
    <row r="23" spans="2:16" s="169" customFormat="1" ht="87" x14ac:dyDescent="0.35">
      <c r="B23" s="289"/>
      <c r="C23" s="292"/>
      <c r="D23" s="175" t="s">
        <v>239</v>
      </c>
      <c r="E23" s="70" t="s">
        <v>228</v>
      </c>
      <c r="F23" s="211"/>
      <c r="G23" s="211"/>
      <c r="H23" s="211"/>
      <c r="I23" s="211"/>
      <c r="J23" s="211"/>
      <c r="K23" s="211"/>
      <c r="L23" s="211"/>
      <c r="M23" s="211"/>
      <c r="N23" s="211"/>
      <c r="O23" s="211"/>
      <c r="P23" s="211">
        <f t="shared" si="1"/>
        <v>0</v>
      </c>
    </row>
    <row r="24" spans="2:16" s="169" customFormat="1" ht="58" x14ac:dyDescent="0.35">
      <c r="B24" s="289"/>
      <c r="C24" s="292"/>
      <c r="D24" s="175" t="s">
        <v>208</v>
      </c>
      <c r="E24" s="70" t="s">
        <v>248</v>
      </c>
      <c r="F24" s="211"/>
      <c r="G24" s="211"/>
      <c r="H24" s="211"/>
      <c r="I24" s="211"/>
      <c r="J24" s="211"/>
      <c r="K24" s="211"/>
      <c r="L24" s="211"/>
      <c r="M24" s="211"/>
      <c r="N24" s="211"/>
      <c r="O24" s="211"/>
      <c r="P24" s="211">
        <f t="shared" si="1"/>
        <v>0</v>
      </c>
    </row>
    <row r="25" spans="2:16" s="169" customFormat="1" ht="87" x14ac:dyDescent="0.35">
      <c r="B25" s="289"/>
      <c r="C25" s="292"/>
      <c r="D25" s="175" t="s">
        <v>215</v>
      </c>
      <c r="E25" s="70" t="s">
        <v>229</v>
      </c>
      <c r="F25" s="211"/>
      <c r="G25" s="211"/>
      <c r="H25" s="211"/>
      <c r="I25" s="211"/>
      <c r="J25" s="211"/>
      <c r="K25" s="211"/>
      <c r="L25" s="211"/>
      <c r="M25" s="211"/>
      <c r="N25" s="211"/>
      <c r="O25" s="211"/>
      <c r="P25" s="211">
        <f t="shared" si="1"/>
        <v>0</v>
      </c>
    </row>
    <row r="26" spans="2:16" s="169" customFormat="1" ht="72.5" x14ac:dyDescent="0.35">
      <c r="B26" s="289"/>
      <c r="C26" s="292" t="s">
        <v>88</v>
      </c>
      <c r="D26" s="175" t="s">
        <v>218</v>
      </c>
      <c r="E26" s="70" t="s">
        <v>240</v>
      </c>
      <c r="F26" s="211"/>
      <c r="G26" s="211"/>
      <c r="H26" s="211"/>
      <c r="I26" s="211"/>
      <c r="J26" s="211"/>
      <c r="K26" s="211"/>
      <c r="L26" s="211"/>
      <c r="M26" s="211"/>
      <c r="N26" s="211"/>
      <c r="O26" s="211"/>
      <c r="P26" s="211">
        <f t="shared" si="1"/>
        <v>0</v>
      </c>
    </row>
    <row r="27" spans="2:16" s="169" customFormat="1" ht="43.5" x14ac:dyDescent="0.35">
      <c r="B27" s="289"/>
      <c r="C27" s="292"/>
      <c r="D27" s="175" t="s">
        <v>212</v>
      </c>
      <c r="E27" s="70" t="s">
        <v>230</v>
      </c>
      <c r="F27" s="211"/>
      <c r="G27" s="211"/>
      <c r="H27" s="211"/>
      <c r="I27" s="211"/>
      <c r="J27" s="211"/>
      <c r="K27" s="211"/>
      <c r="L27" s="211"/>
      <c r="M27" s="211"/>
      <c r="N27" s="211"/>
      <c r="O27" s="211"/>
      <c r="P27" s="211">
        <f t="shared" si="1"/>
        <v>0</v>
      </c>
    </row>
    <row r="28" spans="2:16" s="169" customFormat="1" ht="87" x14ac:dyDescent="0.35">
      <c r="B28" s="289"/>
      <c r="C28" s="292"/>
      <c r="D28" s="175" t="s">
        <v>216</v>
      </c>
      <c r="E28" s="70" t="s">
        <v>231</v>
      </c>
      <c r="F28" s="211"/>
      <c r="G28" s="211"/>
      <c r="H28" s="211"/>
      <c r="I28" s="211"/>
      <c r="J28" s="211"/>
      <c r="K28" s="211"/>
      <c r="L28" s="211"/>
      <c r="M28" s="211"/>
      <c r="N28" s="211"/>
      <c r="O28" s="211"/>
      <c r="P28" s="211">
        <f t="shared" si="1"/>
        <v>0</v>
      </c>
    </row>
    <row r="29" spans="2:16" s="169" customFormat="1" ht="43.5" x14ac:dyDescent="0.35">
      <c r="B29" s="289"/>
      <c r="C29" s="292" t="s">
        <v>89</v>
      </c>
      <c r="D29" s="175" t="s">
        <v>209</v>
      </c>
      <c r="E29" s="70" t="s">
        <v>232</v>
      </c>
      <c r="F29" s="211"/>
      <c r="G29" s="211"/>
      <c r="H29" s="211"/>
      <c r="I29" s="211"/>
      <c r="J29" s="211"/>
      <c r="K29" s="211"/>
      <c r="L29" s="211"/>
      <c r="M29" s="211"/>
      <c r="N29" s="211"/>
      <c r="O29" s="211"/>
      <c r="P29" s="211">
        <f t="shared" si="1"/>
        <v>0</v>
      </c>
    </row>
    <row r="30" spans="2:16" s="169" customFormat="1" ht="72.5" x14ac:dyDescent="0.35">
      <c r="B30" s="289"/>
      <c r="C30" s="292"/>
      <c r="D30" s="175" t="s">
        <v>217</v>
      </c>
      <c r="E30" s="70" t="s">
        <v>233</v>
      </c>
      <c r="F30" s="211"/>
      <c r="G30" s="211"/>
      <c r="H30" s="211"/>
      <c r="I30" s="211"/>
      <c r="J30" s="211"/>
      <c r="K30" s="211"/>
      <c r="L30" s="211"/>
      <c r="M30" s="211"/>
      <c r="N30" s="211"/>
      <c r="O30" s="211"/>
      <c r="P30" s="211">
        <f t="shared" si="1"/>
        <v>0</v>
      </c>
    </row>
    <row r="31" spans="2:16" s="169" customFormat="1" ht="43.5" x14ac:dyDescent="0.35">
      <c r="B31" s="289"/>
      <c r="C31" s="292" t="s">
        <v>90</v>
      </c>
      <c r="D31" s="175" t="s">
        <v>210</v>
      </c>
      <c r="E31" s="70" t="s">
        <v>235</v>
      </c>
      <c r="F31" s="211"/>
      <c r="G31" s="211"/>
      <c r="H31" s="211"/>
      <c r="I31" s="211"/>
      <c r="J31" s="211"/>
      <c r="K31" s="211"/>
      <c r="L31" s="211"/>
      <c r="M31" s="211"/>
      <c r="N31" s="211"/>
      <c r="O31" s="211"/>
      <c r="P31" s="211">
        <f t="shared" si="1"/>
        <v>0</v>
      </c>
    </row>
    <row r="32" spans="2:16" s="169" customFormat="1" ht="43.5" x14ac:dyDescent="0.35">
      <c r="B32" s="289"/>
      <c r="C32" s="292"/>
      <c r="D32" s="175" t="s">
        <v>211</v>
      </c>
      <c r="E32" s="70" t="s">
        <v>227</v>
      </c>
      <c r="F32" s="211"/>
      <c r="G32" s="211"/>
      <c r="H32" s="211"/>
      <c r="I32" s="211"/>
      <c r="J32" s="211"/>
      <c r="K32" s="211"/>
      <c r="L32" s="211"/>
      <c r="M32" s="211"/>
      <c r="N32" s="211"/>
      <c r="O32" s="211"/>
      <c r="P32" s="211">
        <f t="shared" si="1"/>
        <v>0</v>
      </c>
    </row>
    <row r="33" spans="2:16" s="169" customFormat="1" ht="43.5" x14ac:dyDescent="0.35">
      <c r="B33" s="289"/>
      <c r="C33" s="292"/>
      <c r="D33" s="175" t="s">
        <v>234</v>
      </c>
      <c r="E33" s="70" t="s">
        <v>227</v>
      </c>
      <c r="F33" s="211"/>
      <c r="G33" s="211"/>
      <c r="H33" s="211"/>
      <c r="I33" s="211"/>
      <c r="J33" s="211"/>
      <c r="K33" s="211"/>
      <c r="L33" s="211"/>
      <c r="M33" s="211"/>
      <c r="N33" s="211"/>
      <c r="O33" s="211"/>
      <c r="P33" s="211">
        <f t="shared" si="1"/>
        <v>0</v>
      </c>
    </row>
    <row r="34" spans="2:16" s="169" customFormat="1" x14ac:dyDescent="0.35"/>
    <row r="35" spans="2:16" s="169" customFormat="1" x14ac:dyDescent="0.35"/>
    <row r="36" spans="2:16" s="169" customFormat="1" x14ac:dyDescent="0.35"/>
    <row r="37" spans="2:16" s="169" customFormat="1" x14ac:dyDescent="0.35"/>
    <row r="38" spans="2:16" s="169" customFormat="1" x14ac:dyDescent="0.35"/>
    <row r="39" spans="2:16" s="169" customFormat="1" x14ac:dyDescent="0.35"/>
    <row r="40" spans="2:16" s="169" customFormat="1" x14ac:dyDescent="0.35"/>
    <row r="41" spans="2:16" s="169" customFormat="1" x14ac:dyDescent="0.35"/>
    <row r="42" spans="2:16" s="169" customFormat="1" x14ac:dyDescent="0.35"/>
    <row r="43" spans="2:16" s="169" customFormat="1" x14ac:dyDescent="0.35"/>
    <row r="44" spans="2:16" s="169" customFormat="1" x14ac:dyDescent="0.35"/>
    <row r="45" spans="2:16" s="169" customFormat="1" x14ac:dyDescent="0.35"/>
    <row r="46" spans="2:16" s="169" customFormat="1" x14ac:dyDescent="0.35"/>
    <row r="47" spans="2:16" s="169" customFormat="1" x14ac:dyDescent="0.35"/>
    <row r="48" spans="2:16" s="169" customFormat="1" x14ac:dyDescent="0.35"/>
    <row r="49" s="169" customFormat="1" x14ac:dyDescent="0.35"/>
    <row r="50" s="169" customFormat="1" x14ac:dyDescent="0.35"/>
    <row r="51" s="169" customFormat="1" x14ac:dyDescent="0.35"/>
    <row r="52" s="169" customFormat="1" x14ac:dyDescent="0.35"/>
    <row r="53" s="169" customFormat="1" x14ac:dyDescent="0.35"/>
    <row r="54" s="169" customFormat="1" x14ac:dyDescent="0.35"/>
    <row r="55" s="169" customFormat="1" x14ac:dyDescent="0.35"/>
    <row r="56" s="169" customFormat="1" x14ac:dyDescent="0.35"/>
    <row r="57" s="169" customFormat="1" x14ac:dyDescent="0.35"/>
    <row r="58" s="169" customFormat="1" x14ac:dyDescent="0.35"/>
    <row r="59" s="169" customFormat="1" x14ac:dyDescent="0.35"/>
    <row r="60" s="169" customFormat="1" x14ac:dyDescent="0.35"/>
    <row r="61" s="169" customFormat="1" x14ac:dyDescent="0.35"/>
    <row r="62" s="169" customFormat="1" x14ac:dyDescent="0.35"/>
    <row r="63" s="169" customFormat="1" x14ac:dyDescent="0.35"/>
    <row r="64" s="169" customFormat="1" x14ac:dyDescent="0.35"/>
    <row r="65" s="169" customFormat="1" x14ac:dyDescent="0.35"/>
    <row r="66" s="169" customFormat="1" x14ac:dyDescent="0.35"/>
    <row r="67" s="169" customFormat="1" x14ac:dyDescent="0.35"/>
    <row r="68" s="169" customFormat="1" x14ac:dyDescent="0.35"/>
    <row r="69" s="169" customFormat="1" x14ac:dyDescent="0.35"/>
    <row r="70" s="169" customFormat="1" x14ac:dyDescent="0.35"/>
    <row r="71" s="169" customFormat="1" x14ac:dyDescent="0.35"/>
    <row r="72" s="169" customFormat="1" x14ac:dyDescent="0.35"/>
    <row r="73" s="169" customFormat="1" x14ac:dyDescent="0.35"/>
    <row r="74" s="169" customFormat="1" x14ac:dyDescent="0.35"/>
    <row r="75" s="169" customFormat="1" x14ac:dyDescent="0.35"/>
    <row r="76" s="169" customFormat="1" x14ac:dyDescent="0.35"/>
    <row r="77" s="169" customFormat="1" x14ac:dyDescent="0.35"/>
    <row r="78" s="169" customFormat="1" x14ac:dyDescent="0.35"/>
    <row r="79" s="169" customFormat="1" x14ac:dyDescent="0.35"/>
    <row r="80" s="169" customFormat="1" x14ac:dyDescent="0.35"/>
    <row r="81" s="169" customFormat="1" x14ac:dyDescent="0.35"/>
    <row r="82" s="169" customFormat="1" x14ac:dyDescent="0.35"/>
    <row r="83" s="169" customFormat="1" x14ac:dyDescent="0.35"/>
    <row r="84" s="168" customFormat="1" x14ac:dyDescent="0.35"/>
    <row r="85" s="168" customFormat="1" x14ac:dyDescent="0.35"/>
    <row r="86" s="168" customFormat="1" x14ac:dyDescent="0.35"/>
  </sheetData>
  <mergeCells count="8">
    <mergeCell ref="B8:B21"/>
    <mergeCell ref="C8:C18"/>
    <mergeCell ref="C19:C20"/>
    <mergeCell ref="B22:B33"/>
    <mergeCell ref="C22:C25"/>
    <mergeCell ref="C26:C28"/>
    <mergeCell ref="C29:C30"/>
    <mergeCell ref="C31:C33"/>
  </mergeCells>
  <pageMargins left="0.7" right="0.7" top="0.75" bottom="0.75" header="0.3" footer="0.3"/>
  <pageSetup paperSize="9" orientation="portrait" verticalDpi="0" r:id="rId1"/>
  <drawing r:id="rId2"/>
  <legacyDrawing r:id="rId3"/>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rgb="FF00B050"/>
  </sheetPr>
  <dimension ref="A1:P86"/>
  <sheetViews>
    <sheetView zoomScale="80" zoomScaleNormal="80" workbookViewId="0"/>
  </sheetViews>
  <sheetFormatPr defaultColWidth="9.1796875" defaultRowHeight="14.5" outlineLevelCol="1" x14ac:dyDescent="0.35"/>
  <cols>
    <col min="1" max="1" width="23.7265625" style="69" customWidth="1"/>
    <col min="2" max="3" width="25.54296875" style="69" customWidth="1"/>
    <col min="4" max="4" width="41.7265625" style="168" customWidth="1"/>
    <col min="5" max="5" width="41.7265625" style="168" customWidth="1" outlineLevel="1"/>
    <col min="6" max="6" width="11.453125" style="69" customWidth="1"/>
    <col min="7" max="7" width="10.26953125" style="69" customWidth="1"/>
    <col min="8" max="15" width="13.7265625" style="69" customWidth="1"/>
    <col min="16" max="16" width="14.26953125" style="69" customWidth="1"/>
    <col min="17" max="16384" width="9.1796875" style="69"/>
  </cols>
  <sheetData>
    <row r="1" spans="1:16" s="98" customFormat="1" ht="18" x14ac:dyDescent="0.4">
      <c r="A1" s="98" t="s">
        <v>236</v>
      </c>
      <c r="D1" s="164"/>
      <c r="E1" s="164"/>
    </row>
    <row r="2" spans="1:16" s="99" customFormat="1" ht="18" x14ac:dyDescent="0.4">
      <c r="A2" s="22"/>
      <c r="B2" s="22"/>
      <c r="C2" s="22"/>
      <c r="D2" s="165"/>
      <c r="E2" s="165"/>
      <c r="F2" s="24"/>
      <c r="G2" s="24"/>
      <c r="H2" s="24"/>
      <c r="I2" s="24"/>
      <c r="J2" s="24"/>
      <c r="K2" s="24"/>
    </row>
    <row r="3" spans="1:16" s="101" customFormat="1" ht="14" x14ac:dyDescent="0.3">
      <c r="A3" s="100"/>
      <c r="B3" s="100"/>
      <c r="C3" s="100"/>
      <c r="D3" s="166"/>
      <c r="E3" s="166"/>
      <c r="F3" s="100"/>
      <c r="G3" s="100"/>
      <c r="H3" s="100"/>
      <c r="I3" s="100"/>
      <c r="J3" s="100"/>
      <c r="K3" s="100"/>
    </row>
    <row r="4" spans="1:16" s="101" customFormat="1" ht="14" x14ac:dyDescent="0.3">
      <c r="A4" s="7"/>
      <c r="B4" s="100"/>
      <c r="C4" s="100"/>
      <c r="D4" s="166"/>
      <c r="E4" s="166"/>
      <c r="F4" s="101" t="s">
        <v>102</v>
      </c>
      <c r="G4" s="100"/>
      <c r="H4" s="100"/>
      <c r="I4" s="100"/>
      <c r="J4" s="100"/>
      <c r="K4" s="100"/>
    </row>
    <row r="5" spans="1:16" s="101" customFormat="1" ht="14" x14ac:dyDescent="0.3">
      <c r="A5" s="7" t="s">
        <v>174</v>
      </c>
      <c r="B5" s="100">
        <v>8</v>
      </c>
      <c r="C5" s="100"/>
      <c r="D5" s="166"/>
      <c r="E5" s="166"/>
      <c r="F5" s="100"/>
      <c r="G5" s="100"/>
      <c r="H5" s="100"/>
      <c r="I5" s="100"/>
      <c r="J5" s="100"/>
      <c r="K5" s="100"/>
    </row>
    <row r="6" spans="1:16" s="101" customFormat="1" thickBot="1" x14ac:dyDescent="0.35">
      <c r="B6" s="115"/>
      <c r="C6" s="116"/>
      <c r="D6" s="167"/>
      <c r="E6" s="167"/>
      <c r="F6" s="101" t="s">
        <v>195</v>
      </c>
    </row>
    <row r="7" spans="1:16" s="101" customFormat="1" ht="24" thickTop="1" x14ac:dyDescent="0.3">
      <c r="A7" s="117"/>
      <c r="B7" s="117" t="s">
        <v>197</v>
      </c>
      <c r="C7" s="117" t="s">
        <v>196</v>
      </c>
      <c r="D7" s="117" t="s">
        <v>198</v>
      </c>
      <c r="E7" s="170" t="s">
        <v>219</v>
      </c>
      <c r="F7" s="118">
        <f>'3.3 Muutoksen ja uudet kust.'!B5</f>
        <v>2018</v>
      </c>
      <c r="G7" s="118">
        <f>F7+1</f>
        <v>2019</v>
      </c>
      <c r="H7" s="118">
        <f t="shared" ref="H7:O7" si="0">G7+1</f>
        <v>2020</v>
      </c>
      <c r="I7" s="118">
        <f t="shared" si="0"/>
        <v>2021</v>
      </c>
      <c r="J7" s="118">
        <f t="shared" si="0"/>
        <v>2022</v>
      </c>
      <c r="K7" s="118">
        <f t="shared" si="0"/>
        <v>2023</v>
      </c>
      <c r="L7" s="118">
        <f t="shared" si="0"/>
        <v>2024</v>
      </c>
      <c r="M7" s="118">
        <f t="shared" si="0"/>
        <v>2025</v>
      </c>
      <c r="N7" s="118">
        <f t="shared" si="0"/>
        <v>2026</v>
      </c>
      <c r="O7" s="118">
        <f t="shared" si="0"/>
        <v>2027</v>
      </c>
      <c r="P7" s="118" t="s">
        <v>199</v>
      </c>
    </row>
    <row r="8" spans="1:16" s="169" customFormat="1" ht="58" x14ac:dyDescent="0.35">
      <c r="B8" s="290" t="s">
        <v>200</v>
      </c>
      <c r="C8" s="291" t="s">
        <v>201</v>
      </c>
      <c r="D8" s="70" t="s">
        <v>243</v>
      </c>
      <c r="E8" s="70" t="s">
        <v>220</v>
      </c>
      <c r="F8" s="211"/>
      <c r="G8" s="211"/>
      <c r="H8" s="211"/>
      <c r="I8" s="211"/>
      <c r="J8" s="211"/>
      <c r="K8" s="211"/>
      <c r="L8" s="211"/>
      <c r="M8" s="211"/>
      <c r="N8" s="211"/>
      <c r="O8" s="211"/>
      <c r="P8" s="211">
        <f>SUM(F8:O8)</f>
        <v>0</v>
      </c>
    </row>
    <row r="9" spans="1:16" s="169" customFormat="1" ht="58" x14ac:dyDescent="0.35">
      <c r="B9" s="290"/>
      <c r="C9" s="291"/>
      <c r="D9" s="70" t="s">
        <v>244</v>
      </c>
      <c r="E9" s="70" t="s">
        <v>221</v>
      </c>
      <c r="F9" s="211"/>
      <c r="G9" s="211"/>
      <c r="H9" s="211"/>
      <c r="I9" s="211"/>
      <c r="J9" s="211"/>
      <c r="K9" s="211"/>
      <c r="L9" s="211"/>
      <c r="M9" s="211"/>
      <c r="N9" s="211"/>
      <c r="O9" s="211"/>
      <c r="P9" s="211">
        <f>SUM(F9:O9)</f>
        <v>0</v>
      </c>
    </row>
    <row r="10" spans="1:16" s="169" customFormat="1" ht="43.5" x14ac:dyDescent="0.35">
      <c r="B10" s="290"/>
      <c r="C10" s="291"/>
      <c r="D10" s="70" t="s">
        <v>202</v>
      </c>
      <c r="E10" s="70" t="s">
        <v>222</v>
      </c>
      <c r="F10" s="211"/>
      <c r="G10" s="211"/>
      <c r="H10" s="211"/>
      <c r="I10" s="211"/>
      <c r="J10" s="211"/>
      <c r="K10" s="211"/>
      <c r="L10" s="211"/>
      <c r="M10" s="211"/>
      <c r="N10" s="211"/>
      <c r="O10" s="211"/>
      <c r="P10" s="211">
        <f t="shared" ref="P10:P33" si="1">SUM(F10:O10)</f>
        <v>0</v>
      </c>
    </row>
    <row r="11" spans="1:16" s="169" customFormat="1" ht="58" x14ac:dyDescent="0.35">
      <c r="B11" s="290"/>
      <c r="C11" s="291"/>
      <c r="D11" s="70" t="s">
        <v>203</v>
      </c>
      <c r="E11" s="70" t="s">
        <v>223</v>
      </c>
      <c r="F11" s="211"/>
      <c r="G11" s="211"/>
      <c r="H11" s="211"/>
      <c r="I11" s="211"/>
      <c r="J11" s="211"/>
      <c r="K11" s="211"/>
      <c r="L11" s="211"/>
      <c r="M11" s="211"/>
      <c r="N11" s="211"/>
      <c r="O11" s="211"/>
      <c r="P11" s="211">
        <f t="shared" si="1"/>
        <v>0</v>
      </c>
    </row>
    <row r="12" spans="1:16" s="169" customFormat="1" ht="58" x14ac:dyDescent="0.35">
      <c r="B12" s="290"/>
      <c r="C12" s="291"/>
      <c r="D12" s="175" t="s">
        <v>224</v>
      </c>
      <c r="E12" s="70" t="s">
        <v>220</v>
      </c>
      <c r="F12" s="211"/>
      <c r="G12" s="211"/>
      <c r="H12" s="211"/>
      <c r="I12" s="211"/>
      <c r="J12" s="211"/>
      <c r="K12" s="211"/>
      <c r="L12" s="211"/>
      <c r="M12" s="211"/>
      <c r="N12" s="211"/>
      <c r="O12" s="211"/>
      <c r="P12" s="211">
        <f t="shared" si="1"/>
        <v>0</v>
      </c>
    </row>
    <row r="13" spans="1:16" s="169" customFormat="1" ht="58" x14ac:dyDescent="0.35">
      <c r="B13" s="290"/>
      <c r="C13" s="291"/>
      <c r="D13" s="175" t="s">
        <v>245</v>
      </c>
      <c r="E13" s="70" t="s">
        <v>220</v>
      </c>
      <c r="F13" s="211"/>
      <c r="G13" s="211"/>
      <c r="H13" s="211"/>
      <c r="I13" s="211"/>
      <c r="J13" s="211"/>
      <c r="K13" s="211"/>
      <c r="L13" s="211"/>
      <c r="M13" s="211"/>
      <c r="N13" s="211"/>
      <c r="O13" s="211"/>
      <c r="P13" s="211">
        <f t="shared" si="1"/>
        <v>0</v>
      </c>
    </row>
    <row r="14" spans="1:16" s="169" customFormat="1" ht="72.5" x14ac:dyDescent="0.35">
      <c r="B14" s="290"/>
      <c r="C14" s="291"/>
      <c r="D14" s="175" t="s">
        <v>246</v>
      </c>
      <c r="E14" s="70" t="s">
        <v>220</v>
      </c>
      <c r="F14" s="211"/>
      <c r="G14" s="211"/>
      <c r="H14" s="211"/>
      <c r="I14" s="211"/>
      <c r="J14" s="211"/>
      <c r="K14" s="211"/>
      <c r="L14" s="211"/>
      <c r="M14" s="211"/>
      <c r="N14" s="211"/>
      <c r="O14" s="211"/>
      <c r="P14" s="211">
        <f t="shared" si="1"/>
        <v>0</v>
      </c>
    </row>
    <row r="15" spans="1:16" s="169" customFormat="1" ht="43.5" x14ac:dyDescent="0.35">
      <c r="B15" s="290"/>
      <c r="C15" s="291"/>
      <c r="D15" s="175" t="s">
        <v>206</v>
      </c>
      <c r="E15" s="70" t="s">
        <v>220</v>
      </c>
      <c r="F15" s="211"/>
      <c r="G15" s="211"/>
      <c r="H15" s="211"/>
      <c r="I15" s="211"/>
      <c r="J15" s="211"/>
      <c r="K15" s="211"/>
      <c r="L15" s="211"/>
      <c r="M15" s="211"/>
      <c r="N15" s="211"/>
      <c r="O15" s="211"/>
      <c r="P15" s="211">
        <f t="shared" si="1"/>
        <v>0</v>
      </c>
    </row>
    <row r="16" spans="1:16" s="169" customFormat="1" ht="29" x14ac:dyDescent="0.35">
      <c r="B16" s="290"/>
      <c r="C16" s="291"/>
      <c r="D16" s="175" t="s">
        <v>205</v>
      </c>
      <c r="E16" s="70" t="s">
        <v>220</v>
      </c>
      <c r="F16" s="211"/>
      <c r="G16" s="211"/>
      <c r="H16" s="211"/>
      <c r="I16" s="211"/>
      <c r="J16" s="211"/>
      <c r="K16" s="211"/>
      <c r="L16" s="211"/>
      <c r="M16" s="211"/>
      <c r="N16" s="211"/>
      <c r="O16" s="211"/>
      <c r="P16" s="211">
        <f t="shared" si="1"/>
        <v>0</v>
      </c>
    </row>
    <row r="17" spans="2:16" s="169" customFormat="1" ht="101.5" x14ac:dyDescent="0.35">
      <c r="B17" s="290"/>
      <c r="C17" s="291"/>
      <c r="D17" s="175" t="s">
        <v>207</v>
      </c>
      <c r="E17" s="70" t="s">
        <v>225</v>
      </c>
      <c r="F17" s="211"/>
      <c r="G17" s="211"/>
      <c r="H17" s="211"/>
      <c r="I17" s="211"/>
      <c r="J17" s="211"/>
      <c r="K17" s="211"/>
      <c r="L17" s="211"/>
      <c r="M17" s="211"/>
      <c r="N17" s="211"/>
      <c r="O17" s="211"/>
      <c r="P17" s="211">
        <f t="shared" si="1"/>
        <v>0</v>
      </c>
    </row>
    <row r="18" spans="2:16" s="169" customFormat="1" ht="29" x14ac:dyDescent="0.35">
      <c r="B18" s="290"/>
      <c r="C18" s="291"/>
      <c r="D18" s="175" t="s">
        <v>213</v>
      </c>
      <c r="E18" s="70" t="s">
        <v>226</v>
      </c>
      <c r="F18" s="211"/>
      <c r="G18" s="211"/>
      <c r="H18" s="211"/>
      <c r="I18" s="211"/>
      <c r="J18" s="211"/>
      <c r="K18" s="211"/>
      <c r="L18" s="211"/>
      <c r="M18" s="211"/>
      <c r="N18" s="211"/>
      <c r="O18" s="211"/>
      <c r="P18" s="211">
        <f t="shared" si="1"/>
        <v>0</v>
      </c>
    </row>
    <row r="19" spans="2:16" s="169" customFormat="1" ht="58" x14ac:dyDescent="0.35">
      <c r="B19" s="290"/>
      <c r="C19" s="293" t="s">
        <v>85</v>
      </c>
      <c r="D19" s="175" t="s">
        <v>247</v>
      </c>
      <c r="E19" s="70" t="s">
        <v>322</v>
      </c>
      <c r="F19" s="211"/>
      <c r="G19" s="211"/>
      <c r="H19" s="211"/>
      <c r="I19" s="211"/>
      <c r="J19" s="211"/>
      <c r="K19" s="211"/>
      <c r="L19" s="211"/>
      <c r="M19" s="211"/>
      <c r="N19" s="211"/>
      <c r="O19" s="211"/>
      <c r="P19" s="211">
        <f t="shared" si="1"/>
        <v>0</v>
      </c>
    </row>
    <row r="20" spans="2:16" s="169" customFormat="1" ht="116" x14ac:dyDescent="0.35">
      <c r="B20" s="290"/>
      <c r="C20" s="294"/>
      <c r="D20" s="175" t="s">
        <v>238</v>
      </c>
      <c r="E20" s="70" t="s">
        <v>322</v>
      </c>
      <c r="F20" s="211"/>
      <c r="G20" s="211"/>
      <c r="H20" s="211"/>
      <c r="I20" s="211"/>
      <c r="J20" s="211"/>
      <c r="K20" s="211"/>
      <c r="L20" s="211"/>
      <c r="M20" s="211"/>
      <c r="N20" s="211"/>
      <c r="O20" s="211"/>
      <c r="P20" s="211">
        <f t="shared" si="1"/>
        <v>0</v>
      </c>
    </row>
    <row r="21" spans="2:16" s="169" customFormat="1" ht="43.5" x14ac:dyDescent="0.35">
      <c r="B21" s="290"/>
      <c r="C21" s="205" t="s">
        <v>86</v>
      </c>
      <c r="D21" s="175" t="s">
        <v>204</v>
      </c>
      <c r="E21" s="70" t="s">
        <v>322</v>
      </c>
      <c r="F21" s="211"/>
      <c r="G21" s="211"/>
      <c r="H21" s="211"/>
      <c r="I21" s="211"/>
      <c r="J21" s="211"/>
      <c r="K21" s="211"/>
      <c r="L21" s="211"/>
      <c r="M21" s="211"/>
      <c r="N21" s="211"/>
      <c r="O21" s="211"/>
      <c r="P21" s="211">
        <f t="shared" si="1"/>
        <v>0</v>
      </c>
    </row>
    <row r="22" spans="2:16" s="169" customFormat="1" ht="87" x14ac:dyDescent="0.35">
      <c r="B22" s="289" t="s">
        <v>83</v>
      </c>
      <c r="C22" s="292" t="s">
        <v>87</v>
      </c>
      <c r="D22" s="175" t="s">
        <v>214</v>
      </c>
      <c r="E22" s="70" t="s">
        <v>227</v>
      </c>
      <c r="F22" s="211"/>
      <c r="G22" s="211"/>
      <c r="H22" s="211"/>
      <c r="I22" s="211"/>
      <c r="J22" s="211"/>
      <c r="K22" s="211"/>
      <c r="L22" s="211"/>
      <c r="M22" s="211"/>
      <c r="N22" s="211"/>
      <c r="O22" s="211"/>
      <c r="P22" s="211">
        <f t="shared" si="1"/>
        <v>0</v>
      </c>
    </row>
    <row r="23" spans="2:16" s="169" customFormat="1" ht="87" x14ac:dyDescent="0.35">
      <c r="B23" s="289"/>
      <c r="C23" s="292"/>
      <c r="D23" s="175" t="s">
        <v>239</v>
      </c>
      <c r="E23" s="70" t="s">
        <v>228</v>
      </c>
      <c r="F23" s="211"/>
      <c r="G23" s="211"/>
      <c r="H23" s="211"/>
      <c r="I23" s="211"/>
      <c r="J23" s="211"/>
      <c r="K23" s="211"/>
      <c r="L23" s="211"/>
      <c r="M23" s="211"/>
      <c r="N23" s="211"/>
      <c r="O23" s="211"/>
      <c r="P23" s="211">
        <f t="shared" si="1"/>
        <v>0</v>
      </c>
    </row>
    <row r="24" spans="2:16" s="169" customFormat="1" ht="58" x14ac:dyDescent="0.35">
      <c r="B24" s="289"/>
      <c r="C24" s="292"/>
      <c r="D24" s="175" t="s">
        <v>208</v>
      </c>
      <c r="E24" s="70" t="s">
        <v>248</v>
      </c>
      <c r="F24" s="211"/>
      <c r="G24" s="211"/>
      <c r="H24" s="211"/>
      <c r="I24" s="211"/>
      <c r="J24" s="211"/>
      <c r="K24" s="211"/>
      <c r="L24" s="211"/>
      <c r="M24" s="211"/>
      <c r="N24" s="211"/>
      <c r="O24" s="211"/>
      <c r="P24" s="211">
        <f t="shared" si="1"/>
        <v>0</v>
      </c>
    </row>
    <row r="25" spans="2:16" s="169" customFormat="1" ht="87" x14ac:dyDescent="0.35">
      <c r="B25" s="289"/>
      <c r="C25" s="292"/>
      <c r="D25" s="175" t="s">
        <v>215</v>
      </c>
      <c r="E25" s="70" t="s">
        <v>229</v>
      </c>
      <c r="F25" s="211"/>
      <c r="G25" s="211"/>
      <c r="H25" s="211"/>
      <c r="I25" s="211"/>
      <c r="J25" s="211"/>
      <c r="K25" s="211"/>
      <c r="L25" s="211"/>
      <c r="M25" s="211"/>
      <c r="N25" s="211"/>
      <c r="O25" s="211"/>
      <c r="P25" s="211">
        <f t="shared" si="1"/>
        <v>0</v>
      </c>
    </row>
    <row r="26" spans="2:16" s="169" customFormat="1" ht="72.5" x14ac:dyDescent="0.35">
      <c r="B26" s="289"/>
      <c r="C26" s="292" t="s">
        <v>88</v>
      </c>
      <c r="D26" s="175" t="s">
        <v>218</v>
      </c>
      <c r="E26" s="70" t="s">
        <v>240</v>
      </c>
      <c r="F26" s="211"/>
      <c r="G26" s="211"/>
      <c r="H26" s="211"/>
      <c r="I26" s="211"/>
      <c r="J26" s="211"/>
      <c r="K26" s="211"/>
      <c r="L26" s="211"/>
      <c r="M26" s="211"/>
      <c r="N26" s="211"/>
      <c r="O26" s="211"/>
      <c r="P26" s="211">
        <f t="shared" si="1"/>
        <v>0</v>
      </c>
    </row>
    <row r="27" spans="2:16" s="169" customFormat="1" ht="43.5" x14ac:dyDescent="0.35">
      <c r="B27" s="289"/>
      <c r="C27" s="292"/>
      <c r="D27" s="175" t="s">
        <v>212</v>
      </c>
      <c r="E27" s="70" t="s">
        <v>230</v>
      </c>
      <c r="F27" s="211"/>
      <c r="G27" s="211"/>
      <c r="H27" s="211"/>
      <c r="I27" s="211"/>
      <c r="J27" s="211"/>
      <c r="K27" s="211"/>
      <c r="L27" s="211"/>
      <c r="M27" s="211"/>
      <c r="N27" s="211"/>
      <c r="O27" s="211"/>
      <c r="P27" s="211">
        <f t="shared" si="1"/>
        <v>0</v>
      </c>
    </row>
    <row r="28" spans="2:16" s="169" customFormat="1" ht="87" x14ac:dyDescent="0.35">
      <c r="B28" s="289"/>
      <c r="C28" s="292"/>
      <c r="D28" s="175" t="s">
        <v>216</v>
      </c>
      <c r="E28" s="70" t="s">
        <v>231</v>
      </c>
      <c r="F28" s="211"/>
      <c r="G28" s="211"/>
      <c r="H28" s="211"/>
      <c r="I28" s="211"/>
      <c r="J28" s="211"/>
      <c r="K28" s="211"/>
      <c r="L28" s="211"/>
      <c r="M28" s="211"/>
      <c r="N28" s="211"/>
      <c r="O28" s="211"/>
      <c r="P28" s="211">
        <f t="shared" si="1"/>
        <v>0</v>
      </c>
    </row>
    <row r="29" spans="2:16" s="169" customFormat="1" ht="43.5" x14ac:dyDescent="0.35">
      <c r="B29" s="289"/>
      <c r="C29" s="292" t="s">
        <v>89</v>
      </c>
      <c r="D29" s="175" t="s">
        <v>209</v>
      </c>
      <c r="E29" s="70" t="s">
        <v>232</v>
      </c>
      <c r="F29" s="211"/>
      <c r="G29" s="211"/>
      <c r="H29" s="211"/>
      <c r="I29" s="211"/>
      <c r="J29" s="211"/>
      <c r="K29" s="211"/>
      <c r="L29" s="211"/>
      <c r="M29" s="211"/>
      <c r="N29" s="211"/>
      <c r="O29" s="211"/>
      <c r="P29" s="211">
        <f t="shared" si="1"/>
        <v>0</v>
      </c>
    </row>
    <row r="30" spans="2:16" s="169" customFormat="1" ht="72.5" x14ac:dyDescent="0.35">
      <c r="B30" s="289"/>
      <c r="C30" s="292"/>
      <c r="D30" s="175" t="s">
        <v>217</v>
      </c>
      <c r="E30" s="70" t="s">
        <v>233</v>
      </c>
      <c r="F30" s="211"/>
      <c r="G30" s="211"/>
      <c r="H30" s="211"/>
      <c r="I30" s="211"/>
      <c r="J30" s="211"/>
      <c r="K30" s="211"/>
      <c r="L30" s="211"/>
      <c r="M30" s="211"/>
      <c r="N30" s="211"/>
      <c r="O30" s="211"/>
      <c r="P30" s="211">
        <f t="shared" si="1"/>
        <v>0</v>
      </c>
    </row>
    <row r="31" spans="2:16" s="169" customFormat="1" ht="43.5" x14ac:dyDescent="0.35">
      <c r="B31" s="289"/>
      <c r="C31" s="292" t="s">
        <v>90</v>
      </c>
      <c r="D31" s="175" t="s">
        <v>210</v>
      </c>
      <c r="E31" s="70" t="s">
        <v>235</v>
      </c>
      <c r="F31" s="211"/>
      <c r="G31" s="211"/>
      <c r="H31" s="211"/>
      <c r="I31" s="211"/>
      <c r="J31" s="211"/>
      <c r="K31" s="211"/>
      <c r="L31" s="211"/>
      <c r="M31" s="211"/>
      <c r="N31" s="211"/>
      <c r="O31" s="211"/>
      <c r="P31" s="211">
        <f t="shared" si="1"/>
        <v>0</v>
      </c>
    </row>
    <row r="32" spans="2:16" s="169" customFormat="1" ht="43.5" x14ac:dyDescent="0.35">
      <c r="B32" s="289"/>
      <c r="C32" s="292"/>
      <c r="D32" s="175" t="s">
        <v>211</v>
      </c>
      <c r="E32" s="70" t="s">
        <v>227</v>
      </c>
      <c r="F32" s="211"/>
      <c r="G32" s="211"/>
      <c r="H32" s="211"/>
      <c r="I32" s="211"/>
      <c r="J32" s="211"/>
      <c r="K32" s="211"/>
      <c r="L32" s="211"/>
      <c r="M32" s="211"/>
      <c r="N32" s="211"/>
      <c r="O32" s="211"/>
      <c r="P32" s="211">
        <f t="shared" si="1"/>
        <v>0</v>
      </c>
    </row>
    <row r="33" spans="2:16" s="169" customFormat="1" ht="43.5" x14ac:dyDescent="0.35">
      <c r="B33" s="289"/>
      <c r="C33" s="292"/>
      <c r="D33" s="175" t="s">
        <v>234</v>
      </c>
      <c r="E33" s="70" t="s">
        <v>227</v>
      </c>
      <c r="F33" s="211"/>
      <c r="G33" s="211"/>
      <c r="H33" s="211"/>
      <c r="I33" s="211"/>
      <c r="J33" s="211"/>
      <c r="K33" s="211"/>
      <c r="L33" s="211"/>
      <c r="M33" s="211"/>
      <c r="N33" s="211"/>
      <c r="O33" s="211"/>
      <c r="P33" s="211">
        <f t="shared" si="1"/>
        <v>0</v>
      </c>
    </row>
    <row r="34" spans="2:16" s="169" customFormat="1" x14ac:dyDescent="0.35"/>
    <row r="35" spans="2:16" s="169" customFormat="1" x14ac:dyDescent="0.35"/>
    <row r="36" spans="2:16" s="169" customFormat="1" x14ac:dyDescent="0.35"/>
    <row r="37" spans="2:16" s="169" customFormat="1" x14ac:dyDescent="0.35"/>
    <row r="38" spans="2:16" s="169" customFormat="1" x14ac:dyDescent="0.35"/>
    <row r="39" spans="2:16" s="169" customFormat="1" x14ac:dyDescent="0.35"/>
    <row r="40" spans="2:16" s="169" customFormat="1" x14ac:dyDescent="0.35"/>
    <row r="41" spans="2:16" s="169" customFormat="1" x14ac:dyDescent="0.35"/>
    <row r="42" spans="2:16" s="169" customFormat="1" x14ac:dyDescent="0.35"/>
    <row r="43" spans="2:16" s="169" customFormat="1" x14ac:dyDescent="0.35"/>
    <row r="44" spans="2:16" s="169" customFormat="1" x14ac:dyDescent="0.35"/>
    <row r="45" spans="2:16" s="169" customFormat="1" x14ac:dyDescent="0.35"/>
    <row r="46" spans="2:16" s="169" customFormat="1" x14ac:dyDescent="0.35"/>
    <row r="47" spans="2:16" s="169" customFormat="1" x14ac:dyDescent="0.35"/>
    <row r="48" spans="2:16" s="169" customFormat="1" x14ac:dyDescent="0.35"/>
    <row r="49" s="169" customFormat="1" x14ac:dyDescent="0.35"/>
    <row r="50" s="169" customFormat="1" x14ac:dyDescent="0.35"/>
    <row r="51" s="169" customFormat="1" x14ac:dyDescent="0.35"/>
    <row r="52" s="169" customFormat="1" x14ac:dyDescent="0.35"/>
    <row r="53" s="169" customFormat="1" x14ac:dyDescent="0.35"/>
    <row r="54" s="169" customFormat="1" x14ac:dyDescent="0.35"/>
    <row r="55" s="169" customFormat="1" x14ac:dyDescent="0.35"/>
    <row r="56" s="169" customFormat="1" x14ac:dyDescent="0.35"/>
    <row r="57" s="169" customFormat="1" x14ac:dyDescent="0.35"/>
    <row r="58" s="169" customFormat="1" x14ac:dyDescent="0.35"/>
    <row r="59" s="169" customFormat="1" x14ac:dyDescent="0.35"/>
    <row r="60" s="169" customFormat="1" x14ac:dyDescent="0.35"/>
    <row r="61" s="169" customFormat="1" x14ac:dyDescent="0.35"/>
    <row r="62" s="169" customFormat="1" x14ac:dyDescent="0.35"/>
    <row r="63" s="169" customFormat="1" x14ac:dyDescent="0.35"/>
    <row r="64" s="169" customFormat="1" x14ac:dyDescent="0.35"/>
    <row r="65" s="169" customFormat="1" x14ac:dyDescent="0.35"/>
    <row r="66" s="169" customFormat="1" x14ac:dyDescent="0.35"/>
    <row r="67" s="169" customFormat="1" x14ac:dyDescent="0.35"/>
    <row r="68" s="169" customFormat="1" x14ac:dyDescent="0.35"/>
    <row r="69" s="169" customFormat="1" x14ac:dyDescent="0.35"/>
    <row r="70" s="169" customFormat="1" x14ac:dyDescent="0.35"/>
    <row r="71" s="169" customFormat="1" x14ac:dyDescent="0.35"/>
    <row r="72" s="169" customFormat="1" x14ac:dyDescent="0.35"/>
    <row r="73" s="169" customFormat="1" x14ac:dyDescent="0.35"/>
    <row r="74" s="169" customFormat="1" x14ac:dyDescent="0.35"/>
    <row r="75" s="169" customFormat="1" x14ac:dyDescent="0.35"/>
    <row r="76" s="169" customFormat="1" x14ac:dyDescent="0.35"/>
    <row r="77" s="169" customFormat="1" x14ac:dyDescent="0.35"/>
    <row r="78" s="169" customFormat="1" x14ac:dyDescent="0.35"/>
    <row r="79" s="169" customFormat="1" x14ac:dyDescent="0.35"/>
    <row r="80" s="169" customFormat="1" x14ac:dyDescent="0.35"/>
    <row r="81" s="169" customFormat="1" x14ac:dyDescent="0.35"/>
    <row r="82" s="169" customFormat="1" x14ac:dyDescent="0.35"/>
    <row r="83" s="169" customFormat="1" x14ac:dyDescent="0.35"/>
    <row r="84" s="168" customFormat="1" x14ac:dyDescent="0.35"/>
    <row r="85" s="168" customFormat="1" x14ac:dyDescent="0.35"/>
    <row r="86" s="168" customFormat="1" x14ac:dyDescent="0.35"/>
  </sheetData>
  <mergeCells count="8">
    <mergeCell ref="B8:B21"/>
    <mergeCell ref="C8:C18"/>
    <mergeCell ref="C19:C20"/>
    <mergeCell ref="B22:B33"/>
    <mergeCell ref="C22:C25"/>
    <mergeCell ref="C26:C28"/>
    <mergeCell ref="C29:C30"/>
    <mergeCell ref="C31:C33"/>
  </mergeCells>
  <pageMargins left="0.7" right="0.7" top="0.75" bottom="0.75" header="0.3" footer="0.3"/>
  <pageSetup paperSize="9" orientation="portrait" verticalDpi="0" r:id="rId1"/>
  <drawing r:id="rId2"/>
  <legacyDrawing r:id="rId3"/>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tabColor rgb="FF00B050"/>
  </sheetPr>
  <dimension ref="A1:P86"/>
  <sheetViews>
    <sheetView zoomScale="80" zoomScaleNormal="80" workbookViewId="0"/>
  </sheetViews>
  <sheetFormatPr defaultColWidth="9.1796875" defaultRowHeight="14.5" outlineLevelCol="1" x14ac:dyDescent="0.35"/>
  <cols>
    <col min="1" max="1" width="23.7265625" style="69" customWidth="1"/>
    <col min="2" max="3" width="25.54296875" style="69" customWidth="1"/>
    <col min="4" max="4" width="41.7265625" style="168" customWidth="1"/>
    <col min="5" max="5" width="41.7265625" style="168" customWidth="1" outlineLevel="1"/>
    <col min="6" max="6" width="11.453125" style="69" customWidth="1"/>
    <col min="7" max="7" width="10.26953125" style="69" customWidth="1"/>
    <col min="8" max="15" width="13.7265625" style="69" customWidth="1"/>
    <col min="16" max="16" width="14.26953125" style="69" customWidth="1"/>
    <col min="17" max="16384" width="9.1796875" style="69"/>
  </cols>
  <sheetData>
    <row r="1" spans="1:16" s="98" customFormat="1" ht="18" x14ac:dyDescent="0.4">
      <c r="A1" s="98" t="s">
        <v>236</v>
      </c>
      <c r="D1" s="164"/>
      <c r="E1" s="164"/>
    </row>
    <row r="2" spans="1:16" s="99" customFormat="1" ht="18" x14ac:dyDescent="0.4">
      <c r="A2" s="22"/>
      <c r="B2" s="22"/>
      <c r="C2" s="22"/>
      <c r="D2" s="165"/>
      <c r="E2" s="165"/>
      <c r="F2" s="24"/>
      <c r="G2" s="24"/>
      <c r="H2" s="24"/>
      <c r="I2" s="24"/>
      <c r="J2" s="24"/>
      <c r="K2" s="24"/>
    </row>
    <row r="3" spans="1:16" s="101" customFormat="1" ht="14" x14ac:dyDescent="0.3">
      <c r="A3" s="100"/>
      <c r="B3" s="100"/>
      <c r="C3" s="100"/>
      <c r="D3" s="166"/>
      <c r="E3" s="166"/>
      <c r="F3" s="100"/>
      <c r="G3" s="100"/>
      <c r="H3" s="100"/>
      <c r="I3" s="100"/>
      <c r="J3" s="100"/>
      <c r="K3" s="100"/>
    </row>
    <row r="4" spans="1:16" s="101" customFormat="1" ht="14" x14ac:dyDescent="0.3">
      <c r="A4" s="7"/>
      <c r="B4" s="100"/>
      <c r="C4" s="100"/>
      <c r="D4" s="166"/>
      <c r="E4" s="166"/>
      <c r="F4" s="101" t="s">
        <v>102</v>
      </c>
      <c r="G4" s="100"/>
      <c r="H4" s="100"/>
      <c r="I4" s="100"/>
      <c r="J4" s="100"/>
      <c r="K4" s="100"/>
    </row>
    <row r="5" spans="1:16" s="101" customFormat="1" ht="14" x14ac:dyDescent="0.3">
      <c r="A5" s="7" t="s">
        <v>174</v>
      </c>
      <c r="B5" s="100">
        <v>9</v>
      </c>
      <c r="C5" s="100"/>
      <c r="D5" s="166"/>
      <c r="E5" s="166"/>
      <c r="F5" s="100"/>
      <c r="G5" s="100"/>
      <c r="H5" s="100"/>
      <c r="I5" s="100"/>
      <c r="J5" s="100"/>
      <c r="K5" s="100"/>
    </row>
    <row r="6" spans="1:16" s="101" customFormat="1" thickBot="1" x14ac:dyDescent="0.35">
      <c r="B6" s="115"/>
      <c r="C6" s="116"/>
      <c r="D6" s="167"/>
      <c r="E6" s="167"/>
      <c r="F6" s="101" t="s">
        <v>195</v>
      </c>
    </row>
    <row r="7" spans="1:16" s="101" customFormat="1" ht="24" thickTop="1" x14ac:dyDescent="0.3">
      <c r="A7" s="117"/>
      <c r="B7" s="117" t="s">
        <v>197</v>
      </c>
      <c r="C7" s="117" t="s">
        <v>196</v>
      </c>
      <c r="D7" s="117" t="s">
        <v>198</v>
      </c>
      <c r="E7" s="170" t="s">
        <v>219</v>
      </c>
      <c r="F7" s="118">
        <f>'3.3 Muutoksen ja uudet kust.'!B5</f>
        <v>2018</v>
      </c>
      <c r="G7" s="118">
        <f>F7+1</f>
        <v>2019</v>
      </c>
      <c r="H7" s="118">
        <f t="shared" ref="H7:O7" si="0">G7+1</f>
        <v>2020</v>
      </c>
      <c r="I7" s="118">
        <f t="shared" si="0"/>
        <v>2021</v>
      </c>
      <c r="J7" s="118">
        <f t="shared" si="0"/>
        <v>2022</v>
      </c>
      <c r="K7" s="118">
        <f t="shared" si="0"/>
        <v>2023</v>
      </c>
      <c r="L7" s="118">
        <f t="shared" si="0"/>
        <v>2024</v>
      </c>
      <c r="M7" s="118">
        <f t="shared" si="0"/>
        <v>2025</v>
      </c>
      <c r="N7" s="118">
        <f t="shared" si="0"/>
        <v>2026</v>
      </c>
      <c r="O7" s="118">
        <f t="shared" si="0"/>
        <v>2027</v>
      </c>
      <c r="P7" s="118" t="s">
        <v>199</v>
      </c>
    </row>
    <row r="8" spans="1:16" s="169" customFormat="1" ht="58" x14ac:dyDescent="0.35">
      <c r="B8" s="290" t="s">
        <v>200</v>
      </c>
      <c r="C8" s="291" t="s">
        <v>201</v>
      </c>
      <c r="D8" s="70" t="s">
        <v>243</v>
      </c>
      <c r="E8" s="70" t="s">
        <v>220</v>
      </c>
      <c r="F8" s="211"/>
      <c r="G8" s="211"/>
      <c r="H8" s="211"/>
      <c r="I8" s="211"/>
      <c r="J8" s="211"/>
      <c r="K8" s="211"/>
      <c r="L8" s="211"/>
      <c r="M8" s="211"/>
      <c r="N8" s="211"/>
      <c r="O8" s="211"/>
      <c r="P8" s="211">
        <f>SUM(F8:O8)</f>
        <v>0</v>
      </c>
    </row>
    <row r="9" spans="1:16" s="169" customFormat="1" ht="58" x14ac:dyDescent="0.35">
      <c r="B9" s="290"/>
      <c r="C9" s="291"/>
      <c r="D9" s="70" t="s">
        <v>244</v>
      </c>
      <c r="E9" s="70" t="s">
        <v>221</v>
      </c>
      <c r="F9" s="211"/>
      <c r="G9" s="211"/>
      <c r="H9" s="211"/>
      <c r="I9" s="211"/>
      <c r="J9" s="211"/>
      <c r="K9" s="211"/>
      <c r="L9" s="211"/>
      <c r="M9" s="211"/>
      <c r="N9" s="211"/>
      <c r="O9" s="211"/>
      <c r="P9" s="211">
        <f>SUM(F9:O9)</f>
        <v>0</v>
      </c>
    </row>
    <row r="10" spans="1:16" s="169" customFormat="1" ht="43.5" x14ac:dyDescent="0.35">
      <c r="B10" s="290"/>
      <c r="C10" s="291"/>
      <c r="D10" s="70" t="s">
        <v>202</v>
      </c>
      <c r="E10" s="70" t="s">
        <v>222</v>
      </c>
      <c r="F10" s="211"/>
      <c r="G10" s="211"/>
      <c r="H10" s="211"/>
      <c r="I10" s="211"/>
      <c r="J10" s="211"/>
      <c r="K10" s="211"/>
      <c r="L10" s="211"/>
      <c r="M10" s="211"/>
      <c r="N10" s="211"/>
      <c r="O10" s="211"/>
      <c r="P10" s="211">
        <f t="shared" ref="P10:P33" si="1">SUM(F10:O10)</f>
        <v>0</v>
      </c>
    </row>
    <row r="11" spans="1:16" s="169" customFormat="1" ht="58" x14ac:dyDescent="0.35">
      <c r="B11" s="290"/>
      <c r="C11" s="291"/>
      <c r="D11" s="70" t="s">
        <v>203</v>
      </c>
      <c r="E11" s="70" t="s">
        <v>223</v>
      </c>
      <c r="F11" s="211"/>
      <c r="G11" s="211"/>
      <c r="H11" s="211"/>
      <c r="I11" s="211"/>
      <c r="J11" s="211"/>
      <c r="K11" s="211"/>
      <c r="L11" s="211"/>
      <c r="M11" s="211"/>
      <c r="N11" s="211"/>
      <c r="O11" s="211"/>
      <c r="P11" s="211">
        <f t="shared" si="1"/>
        <v>0</v>
      </c>
    </row>
    <row r="12" spans="1:16" s="169" customFormat="1" ht="58" x14ac:dyDescent="0.35">
      <c r="B12" s="290"/>
      <c r="C12" s="291"/>
      <c r="D12" s="175" t="s">
        <v>224</v>
      </c>
      <c r="E12" s="70" t="s">
        <v>220</v>
      </c>
      <c r="F12" s="211"/>
      <c r="G12" s="211"/>
      <c r="H12" s="211"/>
      <c r="I12" s="211"/>
      <c r="J12" s="211"/>
      <c r="K12" s="211"/>
      <c r="L12" s="211"/>
      <c r="M12" s="211"/>
      <c r="N12" s="211"/>
      <c r="O12" s="211"/>
      <c r="P12" s="211">
        <f t="shared" si="1"/>
        <v>0</v>
      </c>
    </row>
    <row r="13" spans="1:16" s="169" customFormat="1" ht="58" x14ac:dyDescent="0.35">
      <c r="B13" s="290"/>
      <c r="C13" s="291"/>
      <c r="D13" s="175" t="s">
        <v>245</v>
      </c>
      <c r="E13" s="70" t="s">
        <v>220</v>
      </c>
      <c r="F13" s="211"/>
      <c r="G13" s="211"/>
      <c r="H13" s="211"/>
      <c r="I13" s="211"/>
      <c r="J13" s="211"/>
      <c r="K13" s="211"/>
      <c r="L13" s="211"/>
      <c r="M13" s="211"/>
      <c r="N13" s="211"/>
      <c r="O13" s="211"/>
      <c r="P13" s="211">
        <f t="shared" si="1"/>
        <v>0</v>
      </c>
    </row>
    <row r="14" spans="1:16" s="169" customFormat="1" ht="72.5" x14ac:dyDescent="0.35">
      <c r="B14" s="290"/>
      <c r="C14" s="291"/>
      <c r="D14" s="175" t="s">
        <v>246</v>
      </c>
      <c r="E14" s="70" t="s">
        <v>220</v>
      </c>
      <c r="F14" s="211"/>
      <c r="G14" s="211"/>
      <c r="H14" s="211"/>
      <c r="I14" s="211"/>
      <c r="J14" s="211"/>
      <c r="K14" s="211"/>
      <c r="L14" s="211"/>
      <c r="M14" s="211"/>
      <c r="N14" s="211"/>
      <c r="O14" s="211"/>
      <c r="P14" s="211">
        <f t="shared" si="1"/>
        <v>0</v>
      </c>
    </row>
    <row r="15" spans="1:16" s="169" customFormat="1" ht="43.5" x14ac:dyDescent="0.35">
      <c r="B15" s="290"/>
      <c r="C15" s="291"/>
      <c r="D15" s="175" t="s">
        <v>206</v>
      </c>
      <c r="E15" s="70" t="s">
        <v>220</v>
      </c>
      <c r="F15" s="211"/>
      <c r="G15" s="211"/>
      <c r="H15" s="211"/>
      <c r="I15" s="211"/>
      <c r="J15" s="211"/>
      <c r="K15" s="211"/>
      <c r="L15" s="211"/>
      <c r="M15" s="211"/>
      <c r="N15" s="211"/>
      <c r="O15" s="211"/>
      <c r="P15" s="211">
        <f t="shared" si="1"/>
        <v>0</v>
      </c>
    </row>
    <row r="16" spans="1:16" s="169" customFormat="1" ht="29" x14ac:dyDescent="0.35">
      <c r="B16" s="290"/>
      <c r="C16" s="291"/>
      <c r="D16" s="175" t="s">
        <v>205</v>
      </c>
      <c r="E16" s="70" t="s">
        <v>220</v>
      </c>
      <c r="F16" s="211"/>
      <c r="G16" s="211"/>
      <c r="H16" s="211"/>
      <c r="I16" s="211"/>
      <c r="J16" s="211"/>
      <c r="K16" s="211"/>
      <c r="L16" s="211"/>
      <c r="M16" s="211"/>
      <c r="N16" s="211"/>
      <c r="O16" s="211"/>
      <c r="P16" s="211">
        <f t="shared" si="1"/>
        <v>0</v>
      </c>
    </row>
    <row r="17" spans="2:16" s="169" customFormat="1" ht="101.5" x14ac:dyDescent="0.35">
      <c r="B17" s="290"/>
      <c r="C17" s="291"/>
      <c r="D17" s="175" t="s">
        <v>207</v>
      </c>
      <c r="E17" s="70" t="s">
        <v>225</v>
      </c>
      <c r="F17" s="211"/>
      <c r="G17" s="211"/>
      <c r="H17" s="211"/>
      <c r="I17" s="211"/>
      <c r="J17" s="211"/>
      <c r="K17" s="211"/>
      <c r="L17" s="211"/>
      <c r="M17" s="211"/>
      <c r="N17" s="211"/>
      <c r="O17" s="211"/>
      <c r="P17" s="211">
        <f t="shared" si="1"/>
        <v>0</v>
      </c>
    </row>
    <row r="18" spans="2:16" s="169" customFormat="1" ht="29" x14ac:dyDescent="0.35">
      <c r="B18" s="290"/>
      <c r="C18" s="291"/>
      <c r="D18" s="175" t="s">
        <v>213</v>
      </c>
      <c r="E18" s="70" t="s">
        <v>226</v>
      </c>
      <c r="F18" s="211"/>
      <c r="G18" s="211"/>
      <c r="H18" s="211"/>
      <c r="I18" s="211"/>
      <c r="J18" s="211"/>
      <c r="K18" s="211"/>
      <c r="L18" s="211"/>
      <c r="M18" s="211"/>
      <c r="N18" s="211"/>
      <c r="O18" s="211"/>
      <c r="P18" s="211">
        <f t="shared" si="1"/>
        <v>0</v>
      </c>
    </row>
    <row r="19" spans="2:16" s="169" customFormat="1" ht="58" x14ac:dyDescent="0.35">
      <c r="B19" s="290"/>
      <c r="C19" s="293" t="s">
        <v>85</v>
      </c>
      <c r="D19" s="175" t="s">
        <v>247</v>
      </c>
      <c r="E19" s="70" t="s">
        <v>322</v>
      </c>
      <c r="F19" s="211"/>
      <c r="G19" s="211"/>
      <c r="H19" s="211"/>
      <c r="I19" s="211"/>
      <c r="J19" s="211"/>
      <c r="K19" s="211"/>
      <c r="L19" s="211"/>
      <c r="M19" s="211"/>
      <c r="N19" s="211"/>
      <c r="O19" s="211"/>
      <c r="P19" s="211">
        <f t="shared" si="1"/>
        <v>0</v>
      </c>
    </row>
    <row r="20" spans="2:16" s="169" customFormat="1" ht="116" x14ac:dyDescent="0.35">
      <c r="B20" s="290"/>
      <c r="C20" s="294"/>
      <c r="D20" s="175" t="s">
        <v>238</v>
      </c>
      <c r="E20" s="70" t="s">
        <v>322</v>
      </c>
      <c r="F20" s="211"/>
      <c r="G20" s="211"/>
      <c r="H20" s="211"/>
      <c r="I20" s="211"/>
      <c r="J20" s="211"/>
      <c r="K20" s="211"/>
      <c r="L20" s="211"/>
      <c r="M20" s="211"/>
      <c r="N20" s="211"/>
      <c r="O20" s="211"/>
      <c r="P20" s="211">
        <f t="shared" si="1"/>
        <v>0</v>
      </c>
    </row>
    <row r="21" spans="2:16" s="169" customFormat="1" ht="43.5" x14ac:dyDescent="0.35">
      <c r="B21" s="290"/>
      <c r="C21" s="205" t="s">
        <v>86</v>
      </c>
      <c r="D21" s="175" t="s">
        <v>204</v>
      </c>
      <c r="E21" s="70" t="s">
        <v>322</v>
      </c>
      <c r="F21" s="211"/>
      <c r="G21" s="211"/>
      <c r="H21" s="211"/>
      <c r="I21" s="211"/>
      <c r="J21" s="211"/>
      <c r="K21" s="211"/>
      <c r="L21" s="211"/>
      <c r="M21" s="211"/>
      <c r="N21" s="211"/>
      <c r="O21" s="211"/>
      <c r="P21" s="211">
        <f t="shared" si="1"/>
        <v>0</v>
      </c>
    </row>
    <row r="22" spans="2:16" s="169" customFormat="1" ht="87" x14ac:dyDescent="0.35">
      <c r="B22" s="289" t="s">
        <v>83</v>
      </c>
      <c r="C22" s="292" t="s">
        <v>87</v>
      </c>
      <c r="D22" s="175" t="s">
        <v>214</v>
      </c>
      <c r="E22" s="70" t="s">
        <v>227</v>
      </c>
      <c r="F22" s="211"/>
      <c r="G22" s="211"/>
      <c r="H22" s="211"/>
      <c r="I22" s="211"/>
      <c r="J22" s="211"/>
      <c r="K22" s="211"/>
      <c r="L22" s="211"/>
      <c r="M22" s="211"/>
      <c r="N22" s="211"/>
      <c r="O22" s="211"/>
      <c r="P22" s="211">
        <f t="shared" si="1"/>
        <v>0</v>
      </c>
    </row>
    <row r="23" spans="2:16" s="169" customFormat="1" ht="87" x14ac:dyDescent="0.35">
      <c r="B23" s="289"/>
      <c r="C23" s="292"/>
      <c r="D23" s="175" t="s">
        <v>239</v>
      </c>
      <c r="E23" s="70" t="s">
        <v>228</v>
      </c>
      <c r="F23" s="211"/>
      <c r="G23" s="211"/>
      <c r="H23" s="211"/>
      <c r="I23" s="211"/>
      <c r="J23" s="211"/>
      <c r="K23" s="211"/>
      <c r="L23" s="211"/>
      <c r="M23" s="211"/>
      <c r="N23" s="211"/>
      <c r="O23" s="211"/>
      <c r="P23" s="211">
        <f t="shared" si="1"/>
        <v>0</v>
      </c>
    </row>
    <row r="24" spans="2:16" s="169" customFormat="1" ht="58" x14ac:dyDescent="0.35">
      <c r="B24" s="289"/>
      <c r="C24" s="292"/>
      <c r="D24" s="175" t="s">
        <v>208</v>
      </c>
      <c r="E24" s="70" t="s">
        <v>248</v>
      </c>
      <c r="F24" s="211"/>
      <c r="G24" s="211"/>
      <c r="H24" s="211"/>
      <c r="I24" s="211"/>
      <c r="J24" s="211"/>
      <c r="K24" s="211"/>
      <c r="L24" s="211"/>
      <c r="M24" s="211"/>
      <c r="N24" s="211"/>
      <c r="O24" s="211"/>
      <c r="P24" s="211">
        <f t="shared" si="1"/>
        <v>0</v>
      </c>
    </row>
    <row r="25" spans="2:16" s="169" customFormat="1" ht="87" x14ac:dyDescent="0.35">
      <c r="B25" s="289"/>
      <c r="C25" s="292"/>
      <c r="D25" s="175" t="s">
        <v>215</v>
      </c>
      <c r="E25" s="70" t="s">
        <v>229</v>
      </c>
      <c r="F25" s="211"/>
      <c r="G25" s="211"/>
      <c r="H25" s="211"/>
      <c r="I25" s="211"/>
      <c r="J25" s="211"/>
      <c r="K25" s="211"/>
      <c r="L25" s="211"/>
      <c r="M25" s="211"/>
      <c r="N25" s="211"/>
      <c r="O25" s="211"/>
      <c r="P25" s="211">
        <f t="shared" si="1"/>
        <v>0</v>
      </c>
    </row>
    <row r="26" spans="2:16" s="169" customFormat="1" ht="72.5" x14ac:dyDescent="0.35">
      <c r="B26" s="289"/>
      <c r="C26" s="292" t="s">
        <v>88</v>
      </c>
      <c r="D26" s="175" t="s">
        <v>218</v>
      </c>
      <c r="E26" s="70" t="s">
        <v>240</v>
      </c>
      <c r="F26" s="211"/>
      <c r="G26" s="211"/>
      <c r="H26" s="211"/>
      <c r="I26" s="211"/>
      <c r="J26" s="211"/>
      <c r="K26" s="211"/>
      <c r="L26" s="211"/>
      <c r="M26" s="211"/>
      <c r="N26" s="211"/>
      <c r="O26" s="211"/>
      <c r="P26" s="211">
        <f t="shared" si="1"/>
        <v>0</v>
      </c>
    </row>
    <row r="27" spans="2:16" s="169" customFormat="1" ht="43.5" x14ac:dyDescent="0.35">
      <c r="B27" s="289"/>
      <c r="C27" s="292"/>
      <c r="D27" s="175" t="s">
        <v>212</v>
      </c>
      <c r="E27" s="70" t="s">
        <v>230</v>
      </c>
      <c r="F27" s="211"/>
      <c r="G27" s="211"/>
      <c r="H27" s="211"/>
      <c r="I27" s="211"/>
      <c r="J27" s="211"/>
      <c r="K27" s="211"/>
      <c r="L27" s="211"/>
      <c r="M27" s="211"/>
      <c r="N27" s="211"/>
      <c r="O27" s="211"/>
      <c r="P27" s="211">
        <f t="shared" si="1"/>
        <v>0</v>
      </c>
    </row>
    <row r="28" spans="2:16" s="169" customFormat="1" ht="87" x14ac:dyDescent="0.35">
      <c r="B28" s="289"/>
      <c r="C28" s="292"/>
      <c r="D28" s="175" t="s">
        <v>216</v>
      </c>
      <c r="E28" s="70" t="s">
        <v>231</v>
      </c>
      <c r="F28" s="211"/>
      <c r="G28" s="211"/>
      <c r="H28" s="211"/>
      <c r="I28" s="211"/>
      <c r="J28" s="211"/>
      <c r="K28" s="211"/>
      <c r="L28" s="211"/>
      <c r="M28" s="211"/>
      <c r="N28" s="211"/>
      <c r="O28" s="211"/>
      <c r="P28" s="211">
        <f t="shared" si="1"/>
        <v>0</v>
      </c>
    </row>
    <row r="29" spans="2:16" s="169" customFormat="1" ht="43.5" x14ac:dyDescent="0.35">
      <c r="B29" s="289"/>
      <c r="C29" s="292" t="s">
        <v>89</v>
      </c>
      <c r="D29" s="175" t="s">
        <v>209</v>
      </c>
      <c r="E29" s="70" t="s">
        <v>232</v>
      </c>
      <c r="F29" s="211"/>
      <c r="G29" s="211"/>
      <c r="H29" s="211"/>
      <c r="I29" s="211"/>
      <c r="J29" s="211"/>
      <c r="K29" s="211"/>
      <c r="L29" s="211"/>
      <c r="M29" s="211"/>
      <c r="N29" s="211"/>
      <c r="O29" s="211"/>
      <c r="P29" s="211">
        <f t="shared" si="1"/>
        <v>0</v>
      </c>
    </row>
    <row r="30" spans="2:16" s="169" customFormat="1" ht="72.5" x14ac:dyDescent="0.35">
      <c r="B30" s="289"/>
      <c r="C30" s="292"/>
      <c r="D30" s="175" t="s">
        <v>217</v>
      </c>
      <c r="E30" s="70" t="s">
        <v>233</v>
      </c>
      <c r="F30" s="211"/>
      <c r="G30" s="211"/>
      <c r="H30" s="211"/>
      <c r="I30" s="211"/>
      <c r="J30" s="211"/>
      <c r="K30" s="211"/>
      <c r="L30" s="211"/>
      <c r="M30" s="211"/>
      <c r="N30" s="211"/>
      <c r="O30" s="211"/>
      <c r="P30" s="211">
        <f t="shared" si="1"/>
        <v>0</v>
      </c>
    </row>
    <row r="31" spans="2:16" s="169" customFormat="1" ht="43.5" x14ac:dyDescent="0.35">
      <c r="B31" s="289"/>
      <c r="C31" s="292" t="s">
        <v>90</v>
      </c>
      <c r="D31" s="175" t="s">
        <v>210</v>
      </c>
      <c r="E31" s="70" t="s">
        <v>235</v>
      </c>
      <c r="F31" s="211"/>
      <c r="G31" s="211"/>
      <c r="H31" s="211"/>
      <c r="I31" s="211"/>
      <c r="J31" s="211"/>
      <c r="K31" s="211"/>
      <c r="L31" s="211"/>
      <c r="M31" s="211"/>
      <c r="N31" s="211"/>
      <c r="O31" s="211"/>
      <c r="P31" s="211">
        <f t="shared" si="1"/>
        <v>0</v>
      </c>
    </row>
    <row r="32" spans="2:16" s="169" customFormat="1" ht="43.5" x14ac:dyDescent="0.35">
      <c r="B32" s="289"/>
      <c r="C32" s="292"/>
      <c r="D32" s="175" t="s">
        <v>211</v>
      </c>
      <c r="E32" s="70" t="s">
        <v>227</v>
      </c>
      <c r="F32" s="211"/>
      <c r="G32" s="211"/>
      <c r="H32" s="211"/>
      <c r="I32" s="211"/>
      <c r="J32" s="211"/>
      <c r="K32" s="211"/>
      <c r="L32" s="211"/>
      <c r="M32" s="211"/>
      <c r="N32" s="211"/>
      <c r="O32" s="211"/>
      <c r="P32" s="211">
        <f t="shared" si="1"/>
        <v>0</v>
      </c>
    </row>
    <row r="33" spans="2:16" s="169" customFormat="1" ht="43.5" x14ac:dyDescent="0.35">
      <c r="B33" s="289"/>
      <c r="C33" s="292"/>
      <c r="D33" s="175" t="s">
        <v>234</v>
      </c>
      <c r="E33" s="70" t="s">
        <v>227</v>
      </c>
      <c r="F33" s="211"/>
      <c r="G33" s="211"/>
      <c r="H33" s="211"/>
      <c r="I33" s="211"/>
      <c r="J33" s="211"/>
      <c r="K33" s="211"/>
      <c r="L33" s="211"/>
      <c r="M33" s="211"/>
      <c r="N33" s="211"/>
      <c r="O33" s="211"/>
      <c r="P33" s="211">
        <f t="shared" si="1"/>
        <v>0</v>
      </c>
    </row>
    <row r="34" spans="2:16" s="169" customFormat="1" x14ac:dyDescent="0.35"/>
    <row r="35" spans="2:16" s="169" customFormat="1" x14ac:dyDescent="0.35"/>
    <row r="36" spans="2:16" s="169" customFormat="1" x14ac:dyDescent="0.35"/>
    <row r="37" spans="2:16" s="169" customFormat="1" x14ac:dyDescent="0.35"/>
    <row r="38" spans="2:16" s="169" customFormat="1" x14ac:dyDescent="0.35"/>
    <row r="39" spans="2:16" s="169" customFormat="1" x14ac:dyDescent="0.35"/>
    <row r="40" spans="2:16" s="169" customFormat="1" x14ac:dyDescent="0.35"/>
    <row r="41" spans="2:16" s="169" customFormat="1" x14ac:dyDescent="0.35"/>
    <row r="42" spans="2:16" s="169" customFormat="1" x14ac:dyDescent="0.35"/>
    <row r="43" spans="2:16" s="169" customFormat="1" x14ac:dyDescent="0.35"/>
    <row r="44" spans="2:16" s="169" customFormat="1" x14ac:dyDescent="0.35"/>
    <row r="45" spans="2:16" s="169" customFormat="1" x14ac:dyDescent="0.35"/>
    <row r="46" spans="2:16" s="169" customFormat="1" x14ac:dyDescent="0.35"/>
    <row r="47" spans="2:16" s="169" customFormat="1" x14ac:dyDescent="0.35"/>
    <row r="48" spans="2:16" s="169" customFormat="1" x14ac:dyDescent="0.35"/>
    <row r="49" s="169" customFormat="1" x14ac:dyDescent="0.35"/>
    <row r="50" s="169" customFormat="1" x14ac:dyDescent="0.35"/>
    <row r="51" s="169" customFormat="1" x14ac:dyDescent="0.35"/>
    <row r="52" s="169" customFormat="1" x14ac:dyDescent="0.35"/>
    <row r="53" s="169" customFormat="1" x14ac:dyDescent="0.35"/>
    <row r="54" s="169" customFormat="1" x14ac:dyDescent="0.35"/>
    <row r="55" s="169" customFormat="1" x14ac:dyDescent="0.35"/>
    <row r="56" s="169" customFormat="1" x14ac:dyDescent="0.35"/>
    <row r="57" s="169" customFormat="1" x14ac:dyDescent="0.35"/>
    <row r="58" s="169" customFormat="1" x14ac:dyDescent="0.35"/>
    <row r="59" s="169" customFormat="1" x14ac:dyDescent="0.35"/>
    <row r="60" s="169" customFormat="1" x14ac:dyDescent="0.35"/>
    <row r="61" s="169" customFormat="1" x14ac:dyDescent="0.35"/>
    <row r="62" s="169" customFormat="1" x14ac:dyDescent="0.35"/>
    <row r="63" s="169" customFormat="1" x14ac:dyDescent="0.35"/>
    <row r="64" s="169" customFormat="1" x14ac:dyDescent="0.35"/>
    <row r="65" s="169" customFormat="1" x14ac:dyDescent="0.35"/>
    <row r="66" s="169" customFormat="1" x14ac:dyDescent="0.35"/>
    <row r="67" s="169" customFormat="1" x14ac:dyDescent="0.35"/>
    <row r="68" s="169" customFormat="1" x14ac:dyDescent="0.35"/>
    <row r="69" s="169" customFormat="1" x14ac:dyDescent="0.35"/>
    <row r="70" s="169" customFormat="1" x14ac:dyDescent="0.35"/>
    <row r="71" s="169" customFormat="1" x14ac:dyDescent="0.35"/>
    <row r="72" s="169" customFormat="1" x14ac:dyDescent="0.35"/>
    <row r="73" s="169" customFormat="1" x14ac:dyDescent="0.35"/>
    <row r="74" s="169" customFormat="1" x14ac:dyDescent="0.35"/>
    <row r="75" s="169" customFormat="1" x14ac:dyDescent="0.35"/>
    <row r="76" s="169" customFormat="1" x14ac:dyDescent="0.35"/>
    <row r="77" s="169" customFormat="1" x14ac:dyDescent="0.35"/>
    <row r="78" s="169" customFormat="1" x14ac:dyDescent="0.35"/>
    <row r="79" s="169" customFormat="1" x14ac:dyDescent="0.35"/>
    <row r="80" s="169" customFormat="1" x14ac:dyDescent="0.35"/>
    <row r="81" s="169" customFormat="1" x14ac:dyDescent="0.35"/>
    <row r="82" s="169" customFormat="1" x14ac:dyDescent="0.35"/>
    <row r="83" s="169" customFormat="1" x14ac:dyDescent="0.35"/>
    <row r="84" s="168" customFormat="1" x14ac:dyDescent="0.35"/>
    <row r="85" s="168" customFormat="1" x14ac:dyDescent="0.35"/>
    <row r="86" s="168" customFormat="1" x14ac:dyDescent="0.35"/>
  </sheetData>
  <mergeCells count="8">
    <mergeCell ref="B8:B21"/>
    <mergeCell ref="C8:C18"/>
    <mergeCell ref="C19:C20"/>
    <mergeCell ref="B22:B33"/>
    <mergeCell ref="C22:C25"/>
    <mergeCell ref="C26:C28"/>
    <mergeCell ref="C29:C30"/>
    <mergeCell ref="C31:C33"/>
  </mergeCells>
  <pageMargins left="0.7" right="0.7" top="0.75" bottom="0.75" header="0.3" footer="0.3"/>
  <pageSetup paperSize="9" orientation="portrait" verticalDpi="0" r:id="rId1"/>
  <drawing r:id="rId2"/>
  <legacyDrawing r:id="rId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tabColor rgb="FF00B050"/>
  </sheetPr>
  <dimension ref="A1:J72"/>
  <sheetViews>
    <sheetView zoomScale="90" zoomScaleNormal="90" workbookViewId="0"/>
  </sheetViews>
  <sheetFormatPr defaultColWidth="8.81640625" defaultRowHeight="12.5" x14ac:dyDescent="0.25"/>
  <cols>
    <col min="1" max="1" width="5.453125" style="132" customWidth="1"/>
    <col min="2" max="2" width="53.453125" style="132" customWidth="1"/>
    <col min="3" max="3" width="23.26953125" style="132" customWidth="1"/>
    <col min="4" max="4" width="13.81640625" style="132" customWidth="1"/>
    <col min="5" max="5" width="14.7265625" style="132" customWidth="1"/>
    <col min="6" max="6" width="16.26953125" style="132" customWidth="1"/>
    <col min="7" max="7" width="45.81640625" style="132" customWidth="1"/>
    <col min="8" max="8" width="19.26953125" style="132" customWidth="1"/>
    <col min="9" max="9" width="17" style="132" customWidth="1"/>
    <col min="10" max="10" width="13" style="132" customWidth="1"/>
    <col min="11" max="11" width="14.7265625" style="132" customWidth="1"/>
    <col min="12" max="12" width="15.81640625" style="132" customWidth="1"/>
    <col min="13" max="13" width="16.54296875" style="132" customWidth="1"/>
    <col min="14" max="14" width="12.54296875" style="132" customWidth="1"/>
    <col min="15" max="16384" width="8.81640625" style="132"/>
  </cols>
  <sheetData>
    <row r="1" spans="1:7" s="74" customFormat="1" ht="18.5" x14ac:dyDescent="0.45">
      <c r="A1" s="74" t="s">
        <v>270</v>
      </c>
    </row>
    <row r="2" spans="1:7" s="24" customFormat="1" ht="3.65" customHeight="1" x14ac:dyDescent="0.4">
      <c r="A2" s="23"/>
    </row>
    <row r="4" spans="1:7" s="29" customFormat="1" ht="14.5" x14ac:dyDescent="0.35"/>
    <row r="5" spans="1:7" s="29" customFormat="1" ht="14.5" x14ac:dyDescent="0.35">
      <c r="F5" s="144" t="s">
        <v>35</v>
      </c>
      <c r="G5" s="145"/>
    </row>
    <row r="6" spans="1:7" s="29" customFormat="1" ht="14.15" customHeight="1" x14ac:dyDescent="0.35">
      <c r="B6" s="297" t="s">
        <v>124</v>
      </c>
      <c r="C6" s="297"/>
      <c r="D6" s="297"/>
      <c r="F6" s="148"/>
      <c r="G6" s="146" t="s">
        <v>36</v>
      </c>
    </row>
    <row r="7" spans="1:7" s="29" customFormat="1" ht="13.4" customHeight="1" x14ac:dyDescent="0.35">
      <c r="B7" s="297"/>
      <c r="C7" s="297"/>
      <c r="D7" s="297"/>
      <c r="F7" s="149"/>
      <c r="G7" s="146" t="s">
        <v>36</v>
      </c>
    </row>
    <row r="8" spans="1:7" s="29" customFormat="1" ht="14.15" customHeight="1" x14ac:dyDescent="0.55000000000000004">
      <c r="B8" s="125"/>
      <c r="F8" s="150"/>
      <c r="G8" s="146" t="s">
        <v>122</v>
      </c>
    </row>
    <row r="9" spans="1:7" s="29" customFormat="1" ht="14.15" customHeight="1" x14ac:dyDescent="0.35">
      <c r="B9" s="126" t="s">
        <v>242</v>
      </c>
      <c r="F9" s="151" t="s">
        <v>37</v>
      </c>
      <c r="G9" s="146" t="s">
        <v>123</v>
      </c>
    </row>
    <row r="10" spans="1:7" s="29" customFormat="1" ht="12.65" customHeight="1" x14ac:dyDescent="0.55000000000000004">
      <c r="B10" s="125"/>
      <c r="F10" s="152"/>
      <c r="G10" s="146" t="s">
        <v>366</v>
      </c>
    </row>
    <row r="11" spans="1:7" s="29" customFormat="1" ht="15" customHeight="1" x14ac:dyDescent="0.35">
      <c r="B11" s="298" t="s">
        <v>241</v>
      </c>
      <c r="C11" s="298"/>
      <c r="F11" s="153"/>
      <c r="G11" s="147" t="s">
        <v>38</v>
      </c>
    </row>
    <row r="12" spans="1:7" s="29" customFormat="1" ht="14.5" x14ac:dyDescent="0.35">
      <c r="B12" s="136" t="s">
        <v>125</v>
      </c>
      <c r="C12" s="142">
        <v>250000</v>
      </c>
    </row>
    <row r="13" spans="1:7" s="29" customFormat="1" ht="14.5" x14ac:dyDescent="0.35">
      <c r="B13" s="136" t="s">
        <v>237</v>
      </c>
      <c r="C13" s="142">
        <v>10000</v>
      </c>
    </row>
    <row r="14" spans="1:7" s="29" customFormat="1" ht="14.5" x14ac:dyDescent="0.35">
      <c r="B14" s="127"/>
    </row>
    <row r="15" spans="1:7" s="29" customFormat="1" ht="14.5" x14ac:dyDescent="0.35">
      <c r="B15" s="128" t="s">
        <v>31</v>
      </c>
    </row>
    <row r="16" spans="1:7" s="29" customFormat="1" ht="7.4" customHeight="1" x14ac:dyDescent="0.35"/>
    <row r="17" spans="2:10" s="29" customFormat="1" ht="14.5" x14ac:dyDescent="0.35">
      <c r="B17" s="133" t="s">
        <v>7</v>
      </c>
      <c r="C17" s="133" t="s">
        <v>126</v>
      </c>
      <c r="D17" s="133" t="s">
        <v>9</v>
      </c>
    </row>
    <row r="18" spans="2:10" s="29" customFormat="1" ht="14.5" x14ac:dyDescent="0.35">
      <c r="B18" s="136" t="s">
        <v>31</v>
      </c>
      <c r="C18" s="142">
        <f>D18*C19</f>
        <v>1500</v>
      </c>
      <c r="D18" s="142">
        <v>200</v>
      </c>
    </row>
    <row r="19" spans="2:10" s="29" customFormat="1" ht="14.5" x14ac:dyDescent="0.35">
      <c r="B19" s="136" t="s">
        <v>8</v>
      </c>
      <c r="C19" s="143">
        <v>7.5</v>
      </c>
      <c r="D19" s="136"/>
    </row>
    <row r="20" spans="2:10" s="29" customFormat="1" ht="14.5" x14ac:dyDescent="0.35"/>
    <row r="21" spans="2:10" s="29" customFormat="1" ht="14.5" x14ac:dyDescent="0.35">
      <c r="B21" s="129" t="s">
        <v>127</v>
      </c>
    </row>
    <row r="22" spans="2:10" s="29" customFormat="1" ht="14.5" x14ac:dyDescent="0.35">
      <c r="B22" s="130" t="s">
        <v>128</v>
      </c>
      <c r="C22" s="130"/>
      <c r="D22" s="130"/>
      <c r="E22" s="130"/>
    </row>
    <row r="23" spans="2:10" s="29" customFormat="1" ht="9.65" customHeight="1" x14ac:dyDescent="0.35"/>
    <row r="24" spans="2:10" s="29" customFormat="1" ht="57.65" customHeight="1" x14ac:dyDescent="0.35">
      <c r="B24" s="134" t="s">
        <v>23</v>
      </c>
      <c r="C24" s="135" t="s">
        <v>129</v>
      </c>
      <c r="D24" s="135" t="s">
        <v>39</v>
      </c>
      <c r="E24" s="135" t="s">
        <v>40</v>
      </c>
      <c r="F24" s="135" t="s">
        <v>41</v>
      </c>
    </row>
    <row r="25" spans="2:10" s="29" customFormat="1" ht="14.5" x14ac:dyDescent="0.35">
      <c r="B25" s="136" t="s">
        <v>24</v>
      </c>
      <c r="C25" s="139">
        <v>110000</v>
      </c>
      <c r="D25" s="140">
        <f t="shared" ref="D25:D30" si="0">C25/$D$18</f>
        <v>550</v>
      </c>
      <c r="E25" s="140">
        <f t="shared" ref="E25:E30" si="1">D25/$C$19</f>
        <v>73.333333333333329</v>
      </c>
      <c r="F25" s="141">
        <f t="shared" ref="F25:F30" si="2">E25/60</f>
        <v>1.2222222222222221</v>
      </c>
    </row>
    <row r="26" spans="2:10" s="29" customFormat="1" ht="14.5" x14ac:dyDescent="0.35">
      <c r="B26" s="136" t="s">
        <v>303</v>
      </c>
      <c r="C26" s="139">
        <v>40000</v>
      </c>
      <c r="D26" s="140">
        <f t="shared" si="0"/>
        <v>200</v>
      </c>
      <c r="E26" s="140">
        <f t="shared" si="1"/>
        <v>26.666666666666668</v>
      </c>
      <c r="F26" s="141">
        <f t="shared" si="2"/>
        <v>0.44444444444444448</v>
      </c>
      <c r="H26" s="131"/>
      <c r="I26" s="131"/>
      <c r="J26" s="131"/>
    </row>
    <row r="27" spans="2:10" s="29" customFormat="1" ht="14.5" x14ac:dyDescent="0.35">
      <c r="B27" s="136" t="s">
        <v>25</v>
      </c>
      <c r="C27" s="139">
        <v>50000</v>
      </c>
      <c r="D27" s="140">
        <f t="shared" si="0"/>
        <v>250</v>
      </c>
      <c r="E27" s="140">
        <f t="shared" si="1"/>
        <v>33.333333333333336</v>
      </c>
      <c r="F27" s="141">
        <f t="shared" si="2"/>
        <v>0.55555555555555558</v>
      </c>
      <c r="H27" s="131"/>
      <c r="I27" s="131"/>
      <c r="J27" s="131"/>
    </row>
    <row r="28" spans="2:10" s="29" customFormat="1" ht="14.5" x14ac:dyDescent="0.35">
      <c r="B28" s="136" t="s">
        <v>26</v>
      </c>
      <c r="C28" s="139">
        <v>40000</v>
      </c>
      <c r="D28" s="140">
        <f t="shared" si="0"/>
        <v>200</v>
      </c>
      <c r="E28" s="140">
        <f t="shared" si="1"/>
        <v>26.666666666666668</v>
      </c>
      <c r="F28" s="141">
        <f t="shared" si="2"/>
        <v>0.44444444444444448</v>
      </c>
      <c r="H28" s="131"/>
      <c r="I28" s="131"/>
      <c r="J28" s="131"/>
    </row>
    <row r="29" spans="2:10" s="29" customFormat="1" ht="14.5" x14ac:dyDescent="0.35">
      <c r="B29" s="136" t="s">
        <v>27</v>
      </c>
      <c r="C29" s="139">
        <v>90000</v>
      </c>
      <c r="D29" s="140">
        <f t="shared" si="0"/>
        <v>450</v>
      </c>
      <c r="E29" s="140">
        <f t="shared" si="1"/>
        <v>60</v>
      </c>
      <c r="F29" s="141">
        <f t="shared" si="2"/>
        <v>1</v>
      </c>
      <c r="H29" s="131"/>
      <c r="I29" s="131"/>
      <c r="J29" s="131"/>
    </row>
    <row r="30" spans="2:10" s="29" customFormat="1" ht="14.5" x14ac:dyDescent="0.35">
      <c r="B30" s="136" t="s">
        <v>130</v>
      </c>
      <c r="C30" s="139">
        <v>40000</v>
      </c>
      <c r="D30" s="140">
        <f t="shared" si="0"/>
        <v>200</v>
      </c>
      <c r="E30" s="140">
        <f t="shared" si="1"/>
        <v>26.666666666666668</v>
      </c>
      <c r="F30" s="141">
        <f t="shared" si="2"/>
        <v>0.44444444444444448</v>
      </c>
      <c r="H30" s="131"/>
      <c r="I30" s="131"/>
      <c r="J30" s="131"/>
    </row>
    <row r="31" spans="2:10" s="29" customFormat="1" ht="14.5" x14ac:dyDescent="0.35">
      <c r="H31" s="131"/>
      <c r="I31" s="131"/>
      <c r="J31" s="131"/>
    </row>
    <row r="32" spans="2:10" s="29" customFormat="1" ht="14.5" x14ac:dyDescent="0.35">
      <c r="B32" s="129" t="s">
        <v>28</v>
      </c>
    </row>
    <row r="33" spans="2:5" s="29" customFormat="1" ht="14.5" x14ac:dyDescent="0.35">
      <c r="B33" s="130" t="s">
        <v>128</v>
      </c>
      <c r="C33" s="130"/>
      <c r="D33" s="130"/>
      <c r="E33" s="130"/>
    </row>
    <row r="34" spans="2:5" s="29" customFormat="1" ht="10.4" customHeight="1" x14ac:dyDescent="0.35"/>
    <row r="35" spans="2:5" s="29" customFormat="1" ht="29" x14ac:dyDescent="0.35">
      <c r="B35" s="134" t="s">
        <v>29</v>
      </c>
      <c r="C35" s="135" t="s">
        <v>30</v>
      </c>
    </row>
    <row r="36" spans="2:5" s="29" customFormat="1" ht="14.5" x14ac:dyDescent="0.35">
      <c r="B36" s="136" t="s">
        <v>131</v>
      </c>
      <c r="C36" s="139">
        <v>125</v>
      </c>
    </row>
    <row r="37" spans="2:5" s="29" customFormat="1" ht="14.5" x14ac:dyDescent="0.35">
      <c r="B37" s="136" t="s">
        <v>132</v>
      </c>
      <c r="C37" s="139">
        <v>65</v>
      </c>
    </row>
    <row r="38" spans="2:5" s="29" customFormat="1" ht="14.5" x14ac:dyDescent="0.35">
      <c r="B38" s="136" t="s">
        <v>133</v>
      </c>
      <c r="C38" s="139">
        <v>100</v>
      </c>
    </row>
    <row r="39" spans="2:5" s="29" customFormat="1" ht="14.5" x14ac:dyDescent="0.35">
      <c r="B39" s="136" t="s">
        <v>134</v>
      </c>
      <c r="C39" s="139">
        <v>50</v>
      </c>
    </row>
    <row r="40" spans="2:5" s="29" customFormat="1" ht="14.5" x14ac:dyDescent="0.35">
      <c r="B40" s="136" t="s">
        <v>135</v>
      </c>
      <c r="C40" s="139">
        <v>75</v>
      </c>
    </row>
    <row r="41" spans="2:5" s="29" customFormat="1" ht="14.5" x14ac:dyDescent="0.35">
      <c r="B41" s="136" t="s">
        <v>32</v>
      </c>
      <c r="C41" s="139">
        <v>200</v>
      </c>
    </row>
    <row r="42" spans="2:5" s="29" customFormat="1" ht="14.5" x14ac:dyDescent="0.35">
      <c r="B42" s="136" t="s">
        <v>50</v>
      </c>
      <c r="C42" s="139">
        <v>50</v>
      </c>
    </row>
    <row r="43" spans="2:5" s="29" customFormat="1" ht="14.5" x14ac:dyDescent="0.35">
      <c r="B43" s="136" t="s">
        <v>51</v>
      </c>
      <c r="C43" s="139">
        <v>100</v>
      </c>
    </row>
    <row r="44" spans="2:5" s="29" customFormat="1" ht="14.5" x14ac:dyDescent="0.35"/>
    <row r="45" spans="2:5" s="29" customFormat="1" ht="14.5" x14ac:dyDescent="0.35">
      <c r="B45" s="129" t="s">
        <v>136</v>
      </c>
    </row>
    <row r="46" spans="2:5" s="29" customFormat="1" ht="14.5" hidden="1" x14ac:dyDescent="0.35">
      <c r="B46" s="130" t="s">
        <v>128</v>
      </c>
      <c r="C46" s="130"/>
      <c r="D46" s="130"/>
      <c r="E46" s="130"/>
    </row>
    <row r="47" spans="2:5" s="29" customFormat="1" ht="14.5" x14ac:dyDescent="0.35"/>
    <row r="48" spans="2:5" s="29" customFormat="1" ht="14.5" x14ac:dyDescent="0.35">
      <c r="B48" s="133" t="s">
        <v>137</v>
      </c>
      <c r="C48" s="133" t="s">
        <v>138</v>
      </c>
      <c r="D48" s="133" t="s">
        <v>304</v>
      </c>
    </row>
    <row r="49" spans="2:4" s="29" customFormat="1" ht="14.5" x14ac:dyDescent="0.35">
      <c r="B49" s="136" t="s">
        <v>10</v>
      </c>
      <c r="C49" s="137">
        <v>20</v>
      </c>
      <c r="D49" s="138">
        <f t="shared" ref="D49:D70" si="3">C49*$C$12</f>
        <v>5000000</v>
      </c>
    </row>
    <row r="50" spans="2:4" s="29" customFormat="1" ht="14.5" x14ac:dyDescent="0.35">
      <c r="B50" s="136" t="s">
        <v>11</v>
      </c>
      <c r="C50" s="137">
        <v>12</v>
      </c>
      <c r="D50" s="138">
        <f t="shared" si="3"/>
        <v>3000000</v>
      </c>
    </row>
    <row r="51" spans="2:4" s="29" customFormat="1" ht="14.5" x14ac:dyDescent="0.35">
      <c r="B51" s="136" t="s">
        <v>12</v>
      </c>
      <c r="C51" s="137">
        <v>8</v>
      </c>
      <c r="D51" s="138">
        <f t="shared" si="3"/>
        <v>2000000</v>
      </c>
    </row>
    <row r="52" spans="2:4" s="29" customFormat="1" ht="14.5" x14ac:dyDescent="0.35">
      <c r="B52" s="136" t="s">
        <v>139</v>
      </c>
      <c r="C52" s="137">
        <v>6</v>
      </c>
      <c r="D52" s="138">
        <f t="shared" si="3"/>
        <v>1500000</v>
      </c>
    </row>
    <row r="53" spans="2:4" s="29" customFormat="1" ht="14.5" x14ac:dyDescent="0.35">
      <c r="B53" s="136" t="s">
        <v>140</v>
      </c>
      <c r="C53" s="137">
        <v>1.5</v>
      </c>
      <c r="D53" s="138">
        <f t="shared" si="3"/>
        <v>375000</v>
      </c>
    </row>
    <row r="54" spans="2:4" s="29" customFormat="1" ht="14.5" x14ac:dyDescent="0.35">
      <c r="B54" s="136" t="s">
        <v>141</v>
      </c>
      <c r="C54" s="137">
        <v>1.5</v>
      </c>
      <c r="D54" s="138">
        <f t="shared" si="3"/>
        <v>375000</v>
      </c>
    </row>
    <row r="55" spans="2:4" s="29" customFormat="1" ht="14.5" x14ac:dyDescent="0.35">
      <c r="B55" s="136" t="s">
        <v>142</v>
      </c>
      <c r="C55" s="137">
        <v>0.5</v>
      </c>
      <c r="D55" s="138">
        <f t="shared" si="3"/>
        <v>125000</v>
      </c>
    </row>
    <row r="56" spans="2:4" s="29" customFormat="1" ht="14.5" x14ac:dyDescent="0.35">
      <c r="B56" s="136" t="s">
        <v>143</v>
      </c>
      <c r="C56" s="137">
        <v>8</v>
      </c>
      <c r="D56" s="138">
        <f t="shared" si="3"/>
        <v>2000000</v>
      </c>
    </row>
    <row r="57" spans="2:4" s="29" customFormat="1" ht="14.5" x14ac:dyDescent="0.35">
      <c r="B57" s="136" t="s">
        <v>144</v>
      </c>
      <c r="C57" s="137">
        <v>0.3</v>
      </c>
      <c r="D57" s="138">
        <f t="shared" si="3"/>
        <v>75000</v>
      </c>
    </row>
    <row r="58" spans="2:4" s="29" customFormat="1" ht="14.5" x14ac:dyDescent="0.35">
      <c r="B58" s="136" t="s">
        <v>145</v>
      </c>
      <c r="C58" s="137">
        <v>1.5</v>
      </c>
      <c r="D58" s="138">
        <f t="shared" si="3"/>
        <v>375000</v>
      </c>
    </row>
    <row r="59" spans="2:4" s="29" customFormat="1" ht="14.5" x14ac:dyDescent="0.35">
      <c r="B59" s="136" t="s">
        <v>13</v>
      </c>
      <c r="C59" s="137">
        <v>1</v>
      </c>
      <c r="D59" s="138">
        <f t="shared" si="3"/>
        <v>250000</v>
      </c>
    </row>
    <row r="60" spans="2:4" s="29" customFormat="1" ht="14.5" x14ac:dyDescent="0.35">
      <c r="B60" s="136" t="s">
        <v>14</v>
      </c>
      <c r="C60" s="137">
        <v>0.15</v>
      </c>
      <c r="D60" s="138">
        <f t="shared" si="3"/>
        <v>37500</v>
      </c>
    </row>
    <row r="61" spans="2:4" s="29" customFormat="1" ht="14.5" x14ac:dyDescent="0.35">
      <c r="B61" s="136" t="s">
        <v>15</v>
      </c>
      <c r="C61" s="137">
        <v>0.15</v>
      </c>
      <c r="D61" s="138">
        <f t="shared" si="3"/>
        <v>37500</v>
      </c>
    </row>
    <row r="62" spans="2:4" s="29" customFormat="1" ht="14.5" x14ac:dyDescent="0.35">
      <c r="B62" s="136" t="s">
        <v>146</v>
      </c>
      <c r="C62" s="137">
        <v>2</v>
      </c>
      <c r="D62" s="138">
        <f t="shared" si="3"/>
        <v>500000</v>
      </c>
    </row>
    <row r="63" spans="2:4" s="29" customFormat="1" ht="14.5" x14ac:dyDescent="0.35">
      <c r="B63" s="136" t="s">
        <v>16</v>
      </c>
      <c r="C63" s="137">
        <v>0.25</v>
      </c>
      <c r="D63" s="138">
        <f t="shared" si="3"/>
        <v>62500</v>
      </c>
    </row>
    <row r="64" spans="2:4" s="29" customFormat="1" ht="14.5" x14ac:dyDescent="0.35">
      <c r="B64" s="136" t="s">
        <v>17</v>
      </c>
      <c r="C64" s="137">
        <v>0.7</v>
      </c>
      <c r="D64" s="138">
        <f t="shared" si="3"/>
        <v>175000</v>
      </c>
    </row>
    <row r="65" spans="2:4" s="29" customFormat="1" ht="14.5" x14ac:dyDescent="0.35">
      <c r="B65" s="136" t="s">
        <v>18</v>
      </c>
      <c r="C65" s="137">
        <v>2.5</v>
      </c>
      <c r="D65" s="138">
        <f t="shared" si="3"/>
        <v>625000</v>
      </c>
    </row>
    <row r="66" spans="2:4" s="29" customFormat="1" ht="14.5" x14ac:dyDescent="0.35">
      <c r="B66" s="136" t="s">
        <v>19</v>
      </c>
      <c r="C66" s="137">
        <v>0.3</v>
      </c>
      <c r="D66" s="138">
        <f t="shared" si="3"/>
        <v>75000</v>
      </c>
    </row>
    <row r="67" spans="2:4" s="29" customFormat="1" ht="14.5" x14ac:dyDescent="0.35">
      <c r="B67" s="136" t="s">
        <v>20</v>
      </c>
      <c r="C67" s="137">
        <v>0.1</v>
      </c>
      <c r="D67" s="138">
        <f t="shared" si="3"/>
        <v>25000</v>
      </c>
    </row>
    <row r="68" spans="2:4" s="29" customFormat="1" ht="14.5" x14ac:dyDescent="0.35">
      <c r="B68" s="136" t="s">
        <v>21</v>
      </c>
      <c r="C68" s="137">
        <v>2.4</v>
      </c>
      <c r="D68" s="138">
        <f t="shared" si="3"/>
        <v>600000</v>
      </c>
    </row>
    <row r="69" spans="2:4" s="29" customFormat="1" ht="14.5" x14ac:dyDescent="0.35">
      <c r="B69" s="136" t="s">
        <v>22</v>
      </c>
      <c r="C69" s="137">
        <v>0.7</v>
      </c>
      <c r="D69" s="138">
        <f t="shared" si="3"/>
        <v>175000</v>
      </c>
    </row>
    <row r="70" spans="2:4" s="29" customFormat="1" ht="14.5" x14ac:dyDescent="0.35">
      <c r="B70" s="136" t="s">
        <v>147</v>
      </c>
      <c r="C70" s="137">
        <v>0.1</v>
      </c>
      <c r="D70" s="138">
        <f t="shared" si="3"/>
        <v>25000</v>
      </c>
    </row>
    <row r="71" spans="2:4" s="29" customFormat="1" ht="14.5" x14ac:dyDescent="0.35"/>
    <row r="72" spans="2:4" s="29" customFormat="1" ht="14.5" x14ac:dyDescent="0.35"/>
  </sheetData>
  <mergeCells count="2">
    <mergeCell ref="B6:D7"/>
    <mergeCell ref="B11:C11"/>
  </mergeCells>
  <pageMargins left="0.75" right="0.75" top="1" bottom="1" header="0.5" footer="0.5"/>
  <pageSetup paperSize="9" orientation="portrait" verticalDpi="0"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41376E34229B049B02C196E7B008E0B" ma:contentTypeVersion="8" ma:contentTypeDescription="Create a new document." ma:contentTypeScope="" ma:versionID="83cc5c53c62f9bee4208b1c7736c6614">
  <xsd:schema xmlns:xsd="http://www.w3.org/2001/XMLSchema" xmlns:xs="http://www.w3.org/2001/XMLSchema" xmlns:p="http://schemas.microsoft.com/office/2006/metadata/properties" xmlns:ns3="932016e1-39dc-4ccb-b3f5-182c0cf322a9" targetNamespace="http://schemas.microsoft.com/office/2006/metadata/properties" ma:root="true" ma:fieldsID="9750eb601dd68a467f6d029929b601d1" ns3:_="">
    <xsd:import namespace="932016e1-39dc-4ccb-b3f5-182c0cf322a9"/>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DateTaken" minOccurs="0"/>
                <xsd:element ref="ns3:MediaServiceOCR" minOccurs="0"/>
                <xsd:element ref="ns3:MediaServiceLocation"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32016e1-39dc-4ccb-b3f5-182c0cf322a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DateTaken" ma:index="11" nillable="true" ma:displayName="MediaServiceDateTaken" ma:hidden="true" ma:internalName="MediaServiceDateTaken"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Location" ma:index="13" nillable="true" ma:displayName="Location" ma:internalName="MediaServiceLocatio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4F0CC643-5480-45C1-AA93-FECD07A5E3B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2016e1-39dc-4ccb-b3f5-182c0cf322a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0F99B03-ECAB-4D8E-A7EC-CD0811A39E77}">
  <ds:schemaRefs>
    <ds:schemaRef ds:uri="http://schemas.microsoft.com/sharepoint/v3/contenttype/forms"/>
  </ds:schemaRefs>
</ds:datastoreItem>
</file>

<file path=customXml/itemProps3.xml><?xml version="1.0" encoding="utf-8"?>
<ds:datastoreItem xmlns:ds="http://schemas.openxmlformats.org/officeDocument/2006/customXml" ds:itemID="{88831028-C332-43BD-8D9C-D8C549B26D93}">
  <ds:schemaRefs>
    <ds:schemaRef ds:uri="http://www.w3.org/XML/1998/namespace"/>
    <ds:schemaRef ds:uri="http://schemas.microsoft.com/office/2006/metadata/properties"/>
    <ds:schemaRef ds:uri="http://schemas.microsoft.com/office/2006/documentManagement/types"/>
    <ds:schemaRef ds:uri="932016e1-39dc-4ccb-b3f5-182c0cf322a9"/>
    <ds:schemaRef ds:uri="http://purl.org/dc/elements/1.1/"/>
    <ds:schemaRef ds:uri="http://schemas.openxmlformats.org/package/2006/metadata/core-properties"/>
    <ds:schemaRef ds:uri="http://schemas.microsoft.com/office/infopath/2007/PartnerControls"/>
    <ds:schemaRef ds:uri="http://purl.org/dc/dcmityp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Laskentataulukot</vt:lpstr>
      </vt:variant>
      <vt:variant>
        <vt:i4>40</vt:i4>
      </vt:variant>
    </vt:vector>
  </HeadingPairs>
  <TitlesOfParts>
    <vt:vector size="40" baseType="lpstr">
      <vt:lpstr>Yhteenvetosivu</vt:lpstr>
      <vt:lpstr>1. Nykyjärjestelmien kartoitus</vt:lpstr>
      <vt:lpstr>2. Konsolidointien aikataulutus</vt:lpstr>
      <vt:lpstr>3.0 Kust.-hyöty-yhteenveto Kaik</vt:lpstr>
      <vt:lpstr>3.0.1 Kust.-hyöty-yhteenveto K1</vt:lpstr>
      <vt:lpstr>3.0.2 Kust.-hyöty-yhteenveto K2</vt:lpstr>
      <vt:lpstr>3.0.3 Kust.-hyöty-yhteenveto K3</vt:lpstr>
      <vt:lpstr>3.0.4 Kust.-hyöty-yhteenveto K4</vt:lpstr>
      <vt:lpstr>3.0.5 Kust.-hyöty-yhteenveto K5</vt:lpstr>
      <vt:lpstr>3.0.6 Kust.-hyöty-yhteenveto K6</vt:lpstr>
      <vt:lpstr>3.0.7 Kust.-hyöty-yhteenveto K7</vt:lpstr>
      <vt:lpstr>3.0.8 Kust.-hyöty-yhteenveto K8</vt:lpstr>
      <vt:lpstr>3.0.9 Kust.-hyöty-yhteenveto K9</vt:lpstr>
      <vt:lpstr>3.1 Järjestelmien nykykulut</vt:lpstr>
      <vt:lpstr>3.2 Nykykulut aikajana</vt:lpstr>
      <vt:lpstr>3.3 Muutoksen ja uudet kust.</vt:lpstr>
      <vt:lpstr>3.3.1 Kustannukset K1</vt:lpstr>
      <vt:lpstr>3.3.1 Kustannukset K1 Esimerkki</vt:lpstr>
      <vt:lpstr>3.3.2 Kustannukset K2</vt:lpstr>
      <vt:lpstr>3.3.3 Kustannukset K3</vt:lpstr>
      <vt:lpstr>3.3.4 Kustannukset K4</vt:lpstr>
      <vt:lpstr>3.3.5 Kustannukset K5</vt:lpstr>
      <vt:lpstr>3.3.6 Kustannukset K6</vt:lpstr>
      <vt:lpstr>3.3.7 Kustannukset K7</vt:lpstr>
      <vt:lpstr>3.3.8 Kustannukset K8</vt:lpstr>
      <vt:lpstr>3.3.9 Kustannukset K9</vt:lpstr>
      <vt:lpstr>3.4 Hyödyt yhteenveto</vt:lpstr>
      <vt:lpstr>3.4.1 Hyödyt K1</vt:lpstr>
      <vt:lpstr>3.4.1.1 Tal.hyöty K1.1</vt:lpstr>
      <vt:lpstr>3.4.1.2 Tal.hyöty K1.2</vt:lpstr>
      <vt:lpstr>3.4.2 Hyödyt K2</vt:lpstr>
      <vt:lpstr>3.4.2.1 Tal.hyöty K2.1</vt:lpstr>
      <vt:lpstr>3.4.3 Hyödyt K3</vt:lpstr>
      <vt:lpstr>3.4.4 Hyödyt K4</vt:lpstr>
      <vt:lpstr>3.4.5 Hyödyt K5</vt:lpstr>
      <vt:lpstr>3.4.6 Hyödyt K6</vt:lpstr>
      <vt:lpstr>3.4.7 Hyödyt K7</vt:lpstr>
      <vt:lpstr>3.4.8 Hyödyt K8</vt:lpstr>
      <vt:lpstr>3.4.9 Hyödyt K9</vt:lpstr>
      <vt:lpstr>3.5 Hyötyparametrit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2016-12-23T08:14:41Z</dcterms:created>
  <dcterms:modified xsi:type="dcterms:W3CDTF">2019-12-02T12:46:45Z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policyId">
    <vt:lpwstr>0x010100262CC450487F9C449518E09FD20E1E50|1470476699</vt:lpwstr>
  </property>
  <property fmtid="{D5CDD505-2E9C-101B-9397-08002B2CF9AE}" pid="3" name="ContentTypeId">
    <vt:lpwstr>0x010100641376E34229B049B02C196E7B008E0B</vt:lpwstr>
  </property>
  <property fmtid="{D5CDD505-2E9C-101B-9397-08002B2CF9AE}" pid="4" name="ItemRetentionFormula">
    <vt:lpwstr/>
  </property>
  <property fmtid="{D5CDD505-2E9C-101B-9397-08002B2CF9AE}" pid="5" name="_NewReviewCycle">
    <vt:lpwstr/>
  </property>
  <property fmtid="{D5CDD505-2E9C-101B-9397-08002B2CF9AE}" pid="6" name="_AdHocReviewCycleID">
    <vt:i4>-296304336</vt:i4>
  </property>
  <property fmtid="{D5CDD505-2E9C-101B-9397-08002B2CF9AE}" pid="7" name="_PreviousAdHocReviewCycleID">
    <vt:i4>1787149562</vt:i4>
  </property>
  <property fmtid="{D5CDD505-2E9C-101B-9397-08002B2CF9AE}" pid="8" name="KuntaliittoExtranet_Aihealue">
    <vt:lpwstr/>
  </property>
  <property fmtid="{D5CDD505-2E9C-101B-9397-08002B2CF9AE}" pid="9" name="KuntaliittoExtranet_Organisaatio">
    <vt:lpwstr/>
  </property>
  <property fmtid="{D5CDD505-2E9C-101B-9397-08002B2CF9AE}" pid="10" name="KuntaliittoExtranet_Asiasanat">
    <vt:lpwstr/>
  </property>
  <property fmtid="{D5CDD505-2E9C-101B-9397-08002B2CF9AE}" pid="11" name="KuntaliittoExtranet_Projektiluokka">
    <vt:lpwstr/>
  </property>
  <property fmtid="{D5CDD505-2E9C-101B-9397-08002B2CF9AE}" pid="12" name="KuntaliittoExtranet_Kieli">
    <vt:lpwstr/>
  </property>
  <property fmtid="{D5CDD505-2E9C-101B-9397-08002B2CF9AE}" pid="13" name="KuntaliittoExtranet_Projektityyppi">
    <vt:lpwstr/>
  </property>
  <property fmtid="{D5CDD505-2E9C-101B-9397-08002B2CF9AE}" pid="14" name="_ReviewingToolsShownOnce">
    <vt:lpwstr/>
  </property>
</Properties>
</file>