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0" documentId="8_{9F8812BD-C3B0-4B5F-A5BD-AB3BE196DDE7}" xr6:coauthVersionLast="47" xr6:coauthVersionMax="47" xr10:uidLastSave="{00000000-0000-0000-0000-000000000000}"/>
  <bookViews>
    <workbookView xWindow="-120" yWindow="-120" windowWidth="29040" windowHeight="15720" xr2:uid="{AD0307C0-9653-4B59-A90F-365BEA4D3E8D}"/>
  </bookViews>
  <sheets>
    <sheet name="Selite" sheetId="17" r:id="rId1"/>
    <sheet name="Tasaus 2026 " sheetId="11" r:id="rId2"/>
    <sheet name="Lask. verotulot 2026  €_asukas" sheetId="16" r:id="rId3"/>
    <sheet name="Lask. kunnallisvero 2024" sheetId="12" r:id="rId4"/>
    <sheet name="Lask. kiinteistövero 2024" sheetId="13" r:id="rId5"/>
    <sheet name="Lask. kiinteistövero 2022" sheetId="2" state="hidden" r:id="rId6"/>
  </sheets>
  <definedNames>
    <definedName name="_xlnm._FilterDatabase" localSheetId="4" hidden="1">'Lask. kiinteistövero 2024'!$A$10:$V$10</definedName>
    <definedName name="_xlnm._FilterDatabase" localSheetId="3" hidden="1">'Lask. kunnallisvero 2024'!$A$10:$H$10</definedName>
    <definedName name="_xlnm._FilterDatabase" localSheetId="2" hidden="1">'Lask. verotulot 2026  €_asukas'!$A$10:$L$302</definedName>
    <definedName name="_xlnm._FilterDatabase" localSheetId="1" hidden="1">'Tasaus 2026 '!$A$10:$K$302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1" l="1"/>
  <c r="S12" i="13" l="1"/>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11" i="13"/>
  <c r="Q145" i="13"/>
  <c r="R12" i="13" l="1"/>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11" i="13"/>
  <c r="J10" i="13"/>
  <c r="I10" i="13"/>
  <c r="S10" i="13" l="1"/>
  <c r="T12" i="13" l="1"/>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57" i="13"/>
  <c r="T258" i="13"/>
  <c r="T259"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11" i="13"/>
  <c r="N10" i="13" l="1"/>
  <c r="D10" i="13"/>
  <c r="E10" i="13"/>
  <c r="F10" i="13"/>
  <c r="G10" i="13"/>
  <c r="H10" i="13"/>
  <c r="K10" i="13"/>
  <c r="O11" i="13"/>
  <c r="P11" i="13"/>
  <c r="Q11" i="13"/>
  <c r="O12" i="13"/>
  <c r="O13" i="13"/>
  <c r="O14" i="13"/>
  <c r="O15" i="13"/>
  <c r="O16" i="13"/>
  <c r="O17" i="13"/>
  <c r="O18" i="13"/>
  <c r="O19" i="13"/>
  <c r="O20" i="13"/>
  <c r="V20" i="13" s="1"/>
  <c r="F20" i="11" s="1"/>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V165" i="13" l="1"/>
  <c r="F165" i="11" s="1"/>
  <c r="V149" i="13"/>
  <c r="F149" i="11" s="1"/>
  <c r="V85" i="13"/>
  <c r="F85" i="11" s="1"/>
  <c r="V69" i="13"/>
  <c r="F69" i="11" s="1"/>
  <c r="V184" i="13"/>
  <c r="F184" i="11" s="1"/>
  <c r="V17" i="13"/>
  <c r="F17" i="11" s="1"/>
  <c r="V222" i="13"/>
  <c r="F222" i="11" s="1"/>
  <c r="V251" i="13"/>
  <c r="F251" i="11" s="1"/>
  <c r="V240" i="13"/>
  <c r="F240" i="11" s="1"/>
  <c r="V113" i="13"/>
  <c r="F113" i="11" s="1"/>
  <c r="V67" i="13"/>
  <c r="F67" i="11" s="1"/>
  <c r="V19" i="13"/>
  <c r="F19" i="11" s="1"/>
  <c r="V220" i="13"/>
  <c r="F220" i="11" s="1"/>
  <c r="V242" i="13"/>
  <c r="F242" i="11" s="1"/>
  <c r="V224" i="13"/>
  <c r="F224" i="11" s="1"/>
  <c r="V238" i="13"/>
  <c r="F238" i="11" s="1"/>
  <c r="V244" i="13"/>
  <c r="F244" i="11" s="1"/>
  <c r="V140" i="13"/>
  <c r="F140" i="11" s="1"/>
  <c r="V287" i="13"/>
  <c r="F287" i="11" s="1"/>
  <c r="V57" i="13"/>
  <c r="F57" i="11" s="1"/>
  <c r="V255" i="13"/>
  <c r="F255" i="11" s="1"/>
  <c r="V210" i="13"/>
  <c r="F210" i="11" s="1"/>
  <c r="V114" i="13"/>
  <c r="F114" i="11" s="1"/>
  <c r="V252" i="13"/>
  <c r="F252" i="11" s="1"/>
  <c r="V268" i="13"/>
  <c r="F268" i="11" s="1"/>
  <c r="V235" i="13"/>
  <c r="F235" i="11" s="1"/>
  <c r="V25" i="13"/>
  <c r="F25" i="11" s="1"/>
  <c r="V228" i="13"/>
  <c r="F228" i="11" s="1"/>
  <c r="V178" i="13"/>
  <c r="F178" i="11" s="1"/>
  <c r="V146" i="13"/>
  <c r="F146" i="11" s="1"/>
  <c r="V82" i="13"/>
  <c r="F82" i="11" s="1"/>
  <c r="V269" i="13"/>
  <c r="F269" i="11" s="1"/>
  <c r="V246" i="13"/>
  <c r="F246" i="11" s="1"/>
  <c r="V257" i="13"/>
  <c r="F257" i="11" s="1"/>
  <c r="V298" i="13"/>
  <c r="F298" i="11" s="1"/>
  <c r="V282" i="13"/>
  <c r="F282" i="11" s="1"/>
  <c r="V273" i="13"/>
  <c r="F273" i="11" s="1"/>
  <c r="V248" i="13"/>
  <c r="F248" i="11" s="1"/>
  <c r="V264" i="13"/>
  <c r="F264" i="11" s="1"/>
  <c r="V289" i="13"/>
  <c r="F289" i="11" s="1"/>
  <c r="V250" i="13"/>
  <c r="F250" i="11" s="1"/>
  <c r="V270" i="13"/>
  <c r="F270" i="11" s="1"/>
  <c r="V261" i="13"/>
  <c r="F261" i="11" s="1"/>
  <c r="V254" i="13"/>
  <c r="F254" i="11" s="1"/>
  <c r="V302" i="13"/>
  <c r="F302" i="11" s="1"/>
  <c r="V286" i="13"/>
  <c r="F286" i="11" s="1"/>
  <c r="V295" i="13"/>
  <c r="F295" i="11" s="1"/>
  <c r="V279" i="13"/>
  <c r="F279" i="11" s="1"/>
  <c r="V272" i="13"/>
  <c r="F272" i="11" s="1"/>
  <c r="V236" i="13"/>
  <c r="F236" i="11" s="1"/>
  <c r="V218" i="13"/>
  <c r="F218" i="11" s="1"/>
  <c r="V186" i="13"/>
  <c r="F186" i="11" s="1"/>
  <c r="V154" i="13"/>
  <c r="F154" i="11" s="1"/>
  <c r="V122" i="13"/>
  <c r="F122" i="11" s="1"/>
  <c r="V90" i="13"/>
  <c r="F90" i="11" s="1"/>
  <c r="V275" i="13"/>
  <c r="F275" i="11" s="1"/>
  <c r="V291" i="13"/>
  <c r="F291" i="11" s="1"/>
  <c r="V231" i="13"/>
  <c r="F231" i="11" s="1"/>
  <c r="V21" i="13"/>
  <c r="F21" i="11" s="1"/>
  <c r="V233" i="13"/>
  <c r="F233" i="11" s="1"/>
  <c r="V23" i="13"/>
  <c r="F23" i="11" s="1"/>
  <c r="V293" i="13"/>
  <c r="F293" i="11" s="1"/>
  <c r="V277" i="13"/>
  <c r="F277" i="11" s="1"/>
  <c r="V259" i="13"/>
  <c r="F259" i="11" s="1"/>
  <c r="V226" i="13"/>
  <c r="F226" i="11" s="1"/>
  <c r="V208" i="13"/>
  <c r="F208" i="11" s="1"/>
  <c r="V176" i="13"/>
  <c r="F176" i="11" s="1"/>
  <c r="V144" i="13"/>
  <c r="F144" i="11" s="1"/>
  <c r="V112" i="13"/>
  <c r="F112" i="11" s="1"/>
  <c r="V80" i="13"/>
  <c r="F80" i="11" s="1"/>
  <c r="V284" i="13"/>
  <c r="F284" i="11" s="1"/>
  <c r="V294" i="13"/>
  <c r="F294" i="11" s="1"/>
  <c r="V278" i="13"/>
  <c r="F278" i="11" s="1"/>
  <c r="V260" i="13"/>
  <c r="F260" i="11" s="1"/>
  <c r="V249" i="13"/>
  <c r="F249" i="11" s="1"/>
  <c r="V227" i="13"/>
  <c r="F227" i="11" s="1"/>
  <c r="V300" i="13"/>
  <c r="F300" i="11" s="1"/>
  <c r="V266" i="13"/>
  <c r="F266" i="11" s="1"/>
  <c r="V288" i="13"/>
  <c r="F288" i="11" s="1"/>
  <c r="V237" i="13"/>
  <c r="F237" i="11" s="1"/>
  <c r="V219" i="13"/>
  <c r="F219" i="11" s="1"/>
  <c r="V59" i="13"/>
  <c r="F59" i="11" s="1"/>
  <c r="V27" i="13"/>
  <c r="F27" i="11" s="1"/>
  <c r="V297" i="13"/>
  <c r="F297" i="11" s="1"/>
  <c r="V281" i="13"/>
  <c r="F281" i="11" s="1"/>
  <c r="V263" i="13"/>
  <c r="F263" i="11" s="1"/>
  <c r="V239" i="13"/>
  <c r="F239" i="11" s="1"/>
  <c r="V230" i="13"/>
  <c r="F230" i="11" s="1"/>
  <c r="V221" i="13"/>
  <c r="F221" i="11" s="1"/>
  <c r="V212" i="13"/>
  <c r="F212" i="11" s="1"/>
  <c r="V180" i="13"/>
  <c r="F180" i="11" s="1"/>
  <c r="V148" i="13"/>
  <c r="F148" i="11" s="1"/>
  <c r="V116" i="13"/>
  <c r="F116" i="11" s="1"/>
  <c r="V290" i="13"/>
  <c r="F290" i="11" s="1"/>
  <c r="V274" i="13"/>
  <c r="F274" i="11" s="1"/>
  <c r="V256" i="13"/>
  <c r="F256" i="11" s="1"/>
  <c r="V241" i="13"/>
  <c r="F241" i="11" s="1"/>
  <c r="V223" i="13"/>
  <c r="F223" i="11" s="1"/>
  <c r="V299" i="13"/>
  <c r="F299" i="11" s="1"/>
  <c r="V283" i="13"/>
  <c r="F283" i="11" s="1"/>
  <c r="V265" i="13"/>
  <c r="F265" i="11" s="1"/>
  <c r="V243" i="13"/>
  <c r="F243" i="11" s="1"/>
  <c r="V232" i="13"/>
  <c r="F232" i="11" s="1"/>
  <c r="V214" i="13"/>
  <c r="F214" i="11" s="1"/>
  <c r="V182" i="13"/>
  <c r="F182" i="11" s="1"/>
  <c r="V150" i="13"/>
  <c r="F150" i="11" s="1"/>
  <c r="V118" i="13"/>
  <c r="F118" i="11" s="1"/>
  <c r="V86" i="13"/>
  <c r="F86" i="11" s="1"/>
  <c r="V292" i="13"/>
  <c r="F292" i="11" s="1"/>
  <c r="V276" i="13"/>
  <c r="F276" i="11" s="1"/>
  <c r="V258" i="13"/>
  <c r="F258" i="11" s="1"/>
  <c r="V245" i="13"/>
  <c r="F245" i="11" s="1"/>
  <c r="V225" i="13"/>
  <c r="F225" i="11" s="1"/>
  <c r="V301" i="13"/>
  <c r="F301" i="11" s="1"/>
  <c r="V285" i="13"/>
  <c r="F285" i="11" s="1"/>
  <c r="V267" i="13"/>
  <c r="F267" i="11" s="1"/>
  <c r="V247" i="13"/>
  <c r="F247" i="11" s="1"/>
  <c r="V234" i="13"/>
  <c r="F234" i="11" s="1"/>
  <c r="V216" i="13"/>
  <c r="F216" i="11" s="1"/>
  <c r="V152" i="13"/>
  <c r="F152" i="11" s="1"/>
  <c r="V120" i="13"/>
  <c r="F120" i="11" s="1"/>
  <c r="V88" i="13"/>
  <c r="F88" i="11" s="1"/>
  <c r="V296" i="13"/>
  <c r="F296" i="11" s="1"/>
  <c r="V280" i="13"/>
  <c r="F280" i="11" s="1"/>
  <c r="V271" i="13"/>
  <c r="F271" i="11" s="1"/>
  <c r="V262" i="13"/>
  <c r="F262" i="11" s="1"/>
  <c r="V253" i="13"/>
  <c r="F253" i="11" s="1"/>
  <c r="V229" i="13"/>
  <c r="F229" i="11" s="1"/>
  <c r="V185" i="13"/>
  <c r="F185" i="11" s="1"/>
  <c r="V87" i="13"/>
  <c r="F87" i="11" s="1"/>
  <c r="V205" i="13"/>
  <c r="F205" i="11" s="1"/>
  <c r="V189" i="13"/>
  <c r="F189" i="11" s="1"/>
  <c r="V169" i="13"/>
  <c r="F169" i="11" s="1"/>
  <c r="V110" i="13"/>
  <c r="F110" i="11" s="1"/>
  <c r="V203" i="13"/>
  <c r="F203" i="11" s="1"/>
  <c r="V187" i="13"/>
  <c r="F187" i="11" s="1"/>
  <c r="V151" i="13"/>
  <c r="F151" i="11" s="1"/>
  <c r="V105" i="13"/>
  <c r="F105" i="11" s="1"/>
  <c r="V89" i="13"/>
  <c r="F89" i="11" s="1"/>
  <c r="V167" i="13"/>
  <c r="F167" i="11" s="1"/>
  <c r="V207" i="13"/>
  <c r="F207" i="11" s="1"/>
  <c r="V191" i="13"/>
  <c r="F191" i="11" s="1"/>
  <c r="V71" i="13"/>
  <c r="F71" i="11" s="1"/>
  <c r="V129" i="13"/>
  <c r="F129" i="11" s="1"/>
  <c r="V109" i="13"/>
  <c r="F109" i="11" s="1"/>
  <c r="V93" i="13"/>
  <c r="F93" i="11" s="1"/>
  <c r="V84" i="13"/>
  <c r="F84" i="11" s="1"/>
  <c r="V143" i="13"/>
  <c r="F143" i="11" s="1"/>
  <c r="V127" i="13"/>
  <c r="F127" i="11" s="1"/>
  <c r="V107" i="13"/>
  <c r="F107" i="11" s="1"/>
  <c r="V91" i="13"/>
  <c r="F91" i="11" s="1"/>
  <c r="V213" i="13"/>
  <c r="F213" i="11" s="1"/>
  <c r="V145" i="13"/>
  <c r="F145" i="11" s="1"/>
  <c r="V147" i="13"/>
  <c r="F147" i="11" s="1"/>
  <c r="V131" i="13"/>
  <c r="F131" i="11" s="1"/>
  <c r="V138" i="13"/>
  <c r="F138" i="11" s="1"/>
  <c r="V209" i="13"/>
  <c r="F209" i="11" s="1"/>
  <c r="V153" i="13"/>
  <c r="F153" i="11" s="1"/>
  <c r="V78" i="13"/>
  <c r="F78" i="11" s="1"/>
  <c r="V53" i="13"/>
  <c r="F53" i="11" s="1"/>
  <c r="V13" i="13"/>
  <c r="F13" i="11" s="1"/>
  <c r="V211" i="13"/>
  <c r="F211" i="11" s="1"/>
  <c r="V196" i="13"/>
  <c r="F196" i="11" s="1"/>
  <c r="V193" i="13"/>
  <c r="F193" i="11" s="1"/>
  <c r="V171" i="13"/>
  <c r="F171" i="11" s="1"/>
  <c r="V158" i="13"/>
  <c r="F158" i="11" s="1"/>
  <c r="V155" i="13"/>
  <c r="F155" i="11" s="1"/>
  <c r="V136" i="13"/>
  <c r="F136" i="11" s="1"/>
  <c r="V133" i="13"/>
  <c r="F133" i="11" s="1"/>
  <c r="V111" i="13"/>
  <c r="F111" i="11" s="1"/>
  <c r="V98" i="13"/>
  <c r="F98" i="11" s="1"/>
  <c r="V95" i="13"/>
  <c r="F95" i="11" s="1"/>
  <c r="V73" i="13"/>
  <c r="F73" i="11" s="1"/>
  <c r="V15" i="13"/>
  <c r="F15" i="11" s="1"/>
  <c r="V215" i="13"/>
  <c r="F215" i="11" s="1"/>
  <c r="V202" i="13"/>
  <c r="F202" i="11" s="1"/>
  <c r="V198" i="13"/>
  <c r="F198" i="11" s="1"/>
  <c r="V195" i="13"/>
  <c r="F195" i="11" s="1"/>
  <c r="V173" i="13"/>
  <c r="F173" i="11" s="1"/>
  <c r="V160" i="13"/>
  <c r="F160" i="11" s="1"/>
  <c r="V157" i="13"/>
  <c r="F157" i="11" s="1"/>
  <c r="V135" i="13"/>
  <c r="F135" i="11" s="1"/>
  <c r="V115" i="13"/>
  <c r="F115" i="11" s="1"/>
  <c r="V100" i="13"/>
  <c r="F100" i="11" s="1"/>
  <c r="V97" i="13"/>
  <c r="F97" i="11" s="1"/>
  <c r="V75" i="13"/>
  <c r="F75" i="11" s="1"/>
  <c r="V62" i="13"/>
  <c r="F62" i="11" s="1"/>
  <c r="V217" i="13"/>
  <c r="F217" i="11" s="1"/>
  <c r="V142" i="13"/>
  <c r="F142" i="11" s="1"/>
  <c r="V117" i="13"/>
  <c r="F117" i="11" s="1"/>
  <c r="V55" i="13"/>
  <c r="F55" i="11" s="1"/>
  <c r="V56" i="13"/>
  <c r="F56" i="11" s="1"/>
  <c r="V197" i="13"/>
  <c r="F197" i="11" s="1"/>
  <c r="V175" i="13"/>
  <c r="F175" i="11" s="1"/>
  <c r="V162" i="13"/>
  <c r="F162" i="11" s="1"/>
  <c r="V159" i="13"/>
  <c r="F159" i="11" s="1"/>
  <c r="V137" i="13"/>
  <c r="F137" i="11" s="1"/>
  <c r="V124" i="13"/>
  <c r="F124" i="11" s="1"/>
  <c r="V119" i="13"/>
  <c r="F119" i="11" s="1"/>
  <c r="V102" i="13"/>
  <c r="F102" i="11" s="1"/>
  <c r="V99" i="13"/>
  <c r="F99" i="11" s="1"/>
  <c r="V77" i="13"/>
  <c r="F77" i="11" s="1"/>
  <c r="V64" i="13"/>
  <c r="F64" i="11" s="1"/>
  <c r="V61" i="13"/>
  <c r="F61" i="11" s="1"/>
  <c r="V190" i="13"/>
  <c r="F190" i="11" s="1"/>
  <c r="V70" i="13"/>
  <c r="F70" i="11" s="1"/>
  <c r="V156" i="13"/>
  <c r="F156" i="11" s="1"/>
  <c r="V130" i="13"/>
  <c r="F130" i="11" s="1"/>
  <c r="V92" i="13"/>
  <c r="F92" i="11" s="1"/>
  <c r="V172" i="13"/>
  <c r="F172" i="11" s="1"/>
  <c r="V45" i="13"/>
  <c r="F45" i="11" s="1"/>
  <c r="V192" i="13"/>
  <c r="F192" i="11" s="1"/>
  <c r="V132" i="13"/>
  <c r="F132" i="11" s="1"/>
  <c r="V94" i="13"/>
  <c r="F94" i="11" s="1"/>
  <c r="V72" i="13"/>
  <c r="F72" i="11" s="1"/>
  <c r="V60" i="13"/>
  <c r="F60" i="11" s="1"/>
  <c r="V47" i="13"/>
  <c r="F47" i="11" s="1"/>
  <c r="V174" i="13"/>
  <c r="F174" i="11" s="1"/>
  <c r="V49" i="13"/>
  <c r="F49" i="11" s="1"/>
  <c r="V31" i="13"/>
  <c r="F31" i="11" s="1"/>
  <c r="V194" i="13"/>
  <c r="F194" i="11" s="1"/>
  <c r="V134" i="13"/>
  <c r="F134" i="11" s="1"/>
  <c r="V96" i="13"/>
  <c r="F96" i="11" s="1"/>
  <c r="V76" i="13"/>
  <c r="F76" i="11" s="1"/>
  <c r="V51" i="13"/>
  <c r="F51" i="11" s="1"/>
  <c r="V44" i="13"/>
  <c r="F44" i="11" s="1"/>
  <c r="V28" i="13"/>
  <c r="F28" i="11" s="1"/>
  <c r="V200" i="13"/>
  <c r="F200" i="11" s="1"/>
  <c r="V204" i="13"/>
  <c r="F204" i="11" s="1"/>
  <c r="V177" i="13"/>
  <c r="F177" i="11" s="1"/>
  <c r="V121" i="13"/>
  <c r="F121" i="11" s="1"/>
  <c r="V106" i="13"/>
  <c r="F106" i="11" s="1"/>
  <c r="V199" i="13"/>
  <c r="F199" i="11" s="1"/>
  <c r="V179" i="13"/>
  <c r="F179" i="11" s="1"/>
  <c r="V164" i="13"/>
  <c r="F164" i="11" s="1"/>
  <c r="V161" i="13"/>
  <c r="F161" i="11" s="1"/>
  <c r="V139" i="13"/>
  <c r="F139" i="11" s="1"/>
  <c r="V126" i="13"/>
  <c r="F126" i="11" s="1"/>
  <c r="V123" i="13"/>
  <c r="F123" i="11" s="1"/>
  <c r="V104" i="13"/>
  <c r="F104" i="11" s="1"/>
  <c r="V101" i="13"/>
  <c r="F101" i="11" s="1"/>
  <c r="V79" i="13"/>
  <c r="F79" i="11" s="1"/>
  <c r="V66" i="13"/>
  <c r="F66" i="11" s="1"/>
  <c r="V63" i="13"/>
  <c r="F63" i="11" s="1"/>
  <c r="V36" i="13"/>
  <c r="F36" i="11" s="1"/>
  <c r="V29" i="13"/>
  <c r="F29" i="11" s="1"/>
  <c r="V168" i="13"/>
  <c r="F168" i="11" s="1"/>
  <c r="V74" i="13"/>
  <c r="F74" i="11" s="1"/>
  <c r="V206" i="13"/>
  <c r="F206" i="11" s="1"/>
  <c r="V181" i="13"/>
  <c r="F181" i="11" s="1"/>
  <c r="V81" i="13"/>
  <c r="F81" i="11" s="1"/>
  <c r="V201" i="13"/>
  <c r="F201" i="11" s="1"/>
  <c r="V188" i="13"/>
  <c r="F188" i="11" s="1"/>
  <c r="V183" i="13"/>
  <c r="F183" i="11" s="1"/>
  <c r="V170" i="13"/>
  <c r="F170" i="11" s="1"/>
  <c r="V166" i="13"/>
  <c r="F166" i="11" s="1"/>
  <c r="V163" i="13"/>
  <c r="F163" i="11" s="1"/>
  <c r="V141" i="13"/>
  <c r="F141" i="11" s="1"/>
  <c r="V128" i="13"/>
  <c r="F128" i="11" s="1"/>
  <c r="V125" i="13"/>
  <c r="F125" i="11" s="1"/>
  <c r="V108" i="13"/>
  <c r="F108" i="11" s="1"/>
  <c r="V103" i="13"/>
  <c r="F103" i="11" s="1"/>
  <c r="V83" i="13"/>
  <c r="F83" i="11" s="1"/>
  <c r="V68" i="13"/>
  <c r="F68" i="11" s="1"/>
  <c r="V65" i="13"/>
  <c r="F65" i="11" s="1"/>
  <c r="V24" i="13"/>
  <c r="F24" i="11" s="1"/>
  <c r="V26" i="13"/>
  <c r="F26" i="11" s="1"/>
  <c r="V58" i="13"/>
  <c r="F58" i="11" s="1"/>
  <c r="V39" i="13"/>
  <c r="F39" i="11" s="1"/>
  <c r="V35" i="13"/>
  <c r="F35" i="11" s="1"/>
  <c r="V34" i="13"/>
  <c r="F34" i="11" s="1"/>
  <c r="V41" i="13"/>
  <c r="F41" i="11" s="1"/>
  <c r="V38" i="13"/>
  <c r="F38" i="11" s="1"/>
  <c r="V33" i="13"/>
  <c r="F33" i="11" s="1"/>
  <c r="V30" i="13"/>
  <c r="F30" i="11" s="1"/>
  <c r="M10" i="13"/>
  <c r="V11" i="13"/>
  <c r="F11" i="11" s="1"/>
  <c r="V32" i="13"/>
  <c r="F32" i="11" s="1"/>
  <c r="V37" i="13"/>
  <c r="F37" i="11" s="1"/>
  <c r="V43" i="13"/>
  <c r="F43" i="11" s="1"/>
  <c r="V40" i="13"/>
  <c r="F40" i="11" s="1"/>
  <c r="V42" i="13"/>
  <c r="F42" i="11" s="1"/>
  <c r="T10" i="13"/>
  <c r="V50" i="13"/>
  <c r="F50" i="11" s="1"/>
  <c r="V18" i="13"/>
  <c r="F18" i="11" s="1"/>
  <c r="O10" i="13"/>
  <c r="R10" i="13"/>
  <c r="V46" i="13"/>
  <c r="F46" i="11" s="1"/>
  <c r="V14" i="13"/>
  <c r="F14" i="11" s="1"/>
  <c r="Q10" i="13"/>
  <c r="V48" i="13"/>
  <c r="F48" i="11" s="1"/>
  <c r="V16" i="13"/>
  <c r="F16" i="11" s="1"/>
  <c r="P10" i="13"/>
  <c r="V52" i="13"/>
  <c r="F52" i="11" s="1"/>
  <c r="V54" i="13"/>
  <c r="F54" i="11" s="1"/>
  <c r="V22" i="13"/>
  <c r="F22" i="11" s="1"/>
  <c r="V12" i="13"/>
  <c r="F12" i="11" s="1"/>
  <c r="F10" i="11" l="1"/>
  <c r="V10" i="13"/>
  <c r="D10" i="12"/>
  <c r="E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9" i="2"/>
  <c r="J8" i="2"/>
  <c r="H280" i="12" l="1"/>
  <c r="D280" i="11" s="1"/>
  <c r="G280" i="11" s="1"/>
  <c r="H280" i="11" s="1"/>
  <c r="H88" i="12"/>
  <c r="D88" i="11" s="1"/>
  <c r="G88" i="11" s="1"/>
  <c r="H88" i="11" s="1"/>
  <c r="H295" i="12"/>
  <c r="D295" i="11" s="1"/>
  <c r="G295" i="11" s="1"/>
  <c r="H295" i="11" s="1"/>
  <c r="H87" i="12"/>
  <c r="D87" i="11" s="1"/>
  <c r="G87" i="11" s="1"/>
  <c r="H87" i="11" s="1"/>
  <c r="H198" i="12"/>
  <c r="D198" i="11" s="1"/>
  <c r="G198" i="11" s="1"/>
  <c r="H198" i="11" s="1"/>
  <c r="H70" i="12"/>
  <c r="D70" i="11" s="1"/>
  <c r="G70" i="11" s="1"/>
  <c r="H70" i="11" s="1"/>
  <c r="H101" i="12"/>
  <c r="D101" i="11" s="1"/>
  <c r="G101" i="11" s="1"/>
  <c r="H101" i="11" s="1"/>
  <c r="H228" i="12"/>
  <c r="D228" i="11" s="1"/>
  <c r="G228" i="11" s="1"/>
  <c r="H228" i="11" s="1"/>
  <c r="H132" i="12"/>
  <c r="D132" i="11" s="1"/>
  <c r="G132" i="11" s="1"/>
  <c r="H132" i="11" s="1"/>
  <c r="H20" i="12"/>
  <c r="D20" i="11" s="1"/>
  <c r="G20" i="11" s="1"/>
  <c r="H20" i="11" s="1"/>
  <c r="H291" i="12"/>
  <c r="D291" i="11" s="1"/>
  <c r="G291" i="11" s="1"/>
  <c r="H291" i="11" s="1"/>
  <c r="H275" i="12"/>
  <c r="D275" i="11" s="1"/>
  <c r="G275" i="11" s="1"/>
  <c r="H275" i="11" s="1"/>
  <c r="H259" i="12"/>
  <c r="D259" i="11" s="1"/>
  <c r="G259" i="11" s="1"/>
  <c r="H259" i="11" s="1"/>
  <c r="H243" i="12"/>
  <c r="D243" i="11" s="1"/>
  <c r="G243" i="11" s="1"/>
  <c r="H243" i="11" s="1"/>
  <c r="H227" i="12"/>
  <c r="D227" i="11" s="1"/>
  <c r="G227" i="11" s="1"/>
  <c r="H227" i="11" s="1"/>
  <c r="H211" i="12"/>
  <c r="D211" i="11" s="1"/>
  <c r="G211" i="11" s="1"/>
  <c r="H211" i="11" s="1"/>
  <c r="H195" i="12"/>
  <c r="D195" i="11" s="1"/>
  <c r="G195" i="11" s="1"/>
  <c r="H195" i="11" s="1"/>
  <c r="H179" i="12"/>
  <c r="D179" i="11" s="1"/>
  <c r="G179" i="11" s="1"/>
  <c r="H179" i="11" s="1"/>
  <c r="H163" i="12"/>
  <c r="D163" i="11" s="1"/>
  <c r="G163" i="11" s="1"/>
  <c r="H163" i="11" s="1"/>
  <c r="H147" i="12"/>
  <c r="D147" i="11" s="1"/>
  <c r="G147" i="11" s="1"/>
  <c r="H147" i="11" s="1"/>
  <c r="H131" i="12"/>
  <c r="D131" i="11" s="1"/>
  <c r="G131" i="11" s="1"/>
  <c r="H131" i="11" s="1"/>
  <c r="H115" i="12"/>
  <c r="D115" i="11" s="1"/>
  <c r="G115" i="11" s="1"/>
  <c r="H115" i="11" s="1"/>
  <c r="H99" i="12"/>
  <c r="D99" i="11" s="1"/>
  <c r="G99" i="11" s="1"/>
  <c r="H99" i="11" s="1"/>
  <c r="H83" i="12"/>
  <c r="D83" i="11" s="1"/>
  <c r="G83" i="11" s="1"/>
  <c r="H83" i="11" s="1"/>
  <c r="H67" i="12"/>
  <c r="D67" i="11" s="1"/>
  <c r="G67" i="11" s="1"/>
  <c r="H67" i="11" s="1"/>
  <c r="H51" i="12"/>
  <c r="D51" i="11" s="1"/>
  <c r="G51" i="11" s="1"/>
  <c r="H51" i="11" s="1"/>
  <c r="H35" i="12"/>
  <c r="D35" i="11" s="1"/>
  <c r="G35" i="11" s="1"/>
  <c r="H35" i="11" s="1"/>
  <c r="H19" i="12"/>
  <c r="D19" i="11" s="1"/>
  <c r="G19" i="11" s="1"/>
  <c r="H19" i="11" s="1"/>
  <c r="H290" i="12"/>
  <c r="D290" i="11" s="1"/>
  <c r="G290" i="11" s="1"/>
  <c r="H290" i="11" s="1"/>
  <c r="H274" i="12"/>
  <c r="D274" i="11" s="1"/>
  <c r="G274" i="11" s="1"/>
  <c r="H274" i="11" s="1"/>
  <c r="H258" i="12"/>
  <c r="D258" i="11" s="1"/>
  <c r="G258" i="11" s="1"/>
  <c r="H258" i="11" s="1"/>
  <c r="H242" i="12"/>
  <c r="D242" i="11" s="1"/>
  <c r="G242" i="11" s="1"/>
  <c r="H242" i="11" s="1"/>
  <c r="H226" i="12"/>
  <c r="D226" i="11" s="1"/>
  <c r="G226" i="11" s="1"/>
  <c r="H226" i="11" s="1"/>
  <c r="H210" i="12"/>
  <c r="D210" i="11" s="1"/>
  <c r="G210" i="11" s="1"/>
  <c r="H210" i="11" s="1"/>
  <c r="H194" i="12"/>
  <c r="D194" i="11" s="1"/>
  <c r="G194" i="11" s="1"/>
  <c r="H194" i="11" s="1"/>
  <c r="H178" i="12"/>
  <c r="D178" i="11" s="1"/>
  <c r="G178" i="11" s="1"/>
  <c r="H178" i="11" s="1"/>
  <c r="H162" i="12"/>
  <c r="D162" i="11" s="1"/>
  <c r="G162" i="11" s="1"/>
  <c r="H162" i="11" s="1"/>
  <c r="H146" i="12"/>
  <c r="D146" i="11" s="1"/>
  <c r="G146" i="11" s="1"/>
  <c r="H146" i="11" s="1"/>
  <c r="H130" i="12"/>
  <c r="D130" i="11" s="1"/>
  <c r="G130" i="11" s="1"/>
  <c r="H130" i="11" s="1"/>
  <c r="H114" i="12"/>
  <c r="D114" i="11" s="1"/>
  <c r="G114" i="11" s="1"/>
  <c r="H114" i="11" s="1"/>
  <c r="H98" i="12"/>
  <c r="D98" i="11" s="1"/>
  <c r="G98" i="11" s="1"/>
  <c r="H98" i="11" s="1"/>
  <c r="H82" i="12"/>
  <c r="D82" i="11" s="1"/>
  <c r="G82" i="11" s="1"/>
  <c r="H82" i="11" s="1"/>
  <c r="H66" i="12"/>
  <c r="D66" i="11" s="1"/>
  <c r="G66" i="11" s="1"/>
  <c r="H66" i="11" s="1"/>
  <c r="H50" i="12"/>
  <c r="D50" i="11" s="1"/>
  <c r="G50" i="11" s="1"/>
  <c r="H50" i="11" s="1"/>
  <c r="H34" i="12"/>
  <c r="D34" i="11" s="1"/>
  <c r="G34" i="11" s="1"/>
  <c r="H34" i="11" s="1"/>
  <c r="H18" i="12"/>
  <c r="D18" i="11" s="1"/>
  <c r="G18" i="11" s="1"/>
  <c r="H18" i="11" s="1"/>
  <c r="H232" i="12"/>
  <c r="D232" i="11" s="1"/>
  <c r="G232" i="11" s="1"/>
  <c r="H232" i="11" s="1"/>
  <c r="H152" i="12"/>
  <c r="D152" i="11" s="1"/>
  <c r="G152" i="11" s="1"/>
  <c r="H152" i="11" s="1"/>
  <c r="H40" i="12"/>
  <c r="D40" i="11" s="1"/>
  <c r="G40" i="11" s="1"/>
  <c r="H40" i="11" s="1"/>
  <c r="H231" i="12"/>
  <c r="D231" i="11" s="1"/>
  <c r="G231" i="11" s="1"/>
  <c r="H231" i="11" s="1"/>
  <c r="H183" i="12"/>
  <c r="D183" i="11" s="1"/>
  <c r="G183" i="11" s="1"/>
  <c r="H183" i="11" s="1"/>
  <c r="H135" i="12"/>
  <c r="D135" i="11" s="1"/>
  <c r="G135" i="11" s="1"/>
  <c r="H135" i="11" s="1"/>
  <c r="H39" i="12"/>
  <c r="D39" i="11" s="1"/>
  <c r="G39" i="11" s="1"/>
  <c r="H39" i="11" s="1"/>
  <c r="H294" i="12"/>
  <c r="D294" i="11" s="1"/>
  <c r="G294" i="11" s="1"/>
  <c r="H294" i="11" s="1"/>
  <c r="H278" i="12"/>
  <c r="D278" i="11" s="1"/>
  <c r="G278" i="11" s="1"/>
  <c r="H278" i="11" s="1"/>
  <c r="H246" i="12"/>
  <c r="D246" i="11" s="1"/>
  <c r="G246" i="11" s="1"/>
  <c r="H246" i="11" s="1"/>
  <c r="H182" i="12"/>
  <c r="D182" i="11" s="1"/>
  <c r="G182" i="11" s="1"/>
  <c r="H182" i="11" s="1"/>
  <c r="H166" i="12"/>
  <c r="D166" i="11" s="1"/>
  <c r="G166" i="11" s="1"/>
  <c r="H166" i="11" s="1"/>
  <c r="H118" i="12"/>
  <c r="D118" i="11" s="1"/>
  <c r="G118" i="11" s="1"/>
  <c r="H118" i="11" s="1"/>
  <c r="H38" i="12"/>
  <c r="D38" i="11" s="1"/>
  <c r="G38" i="11" s="1"/>
  <c r="H38" i="11" s="1"/>
  <c r="H277" i="12"/>
  <c r="D277" i="11" s="1"/>
  <c r="G277" i="11" s="1"/>
  <c r="H277" i="11" s="1"/>
  <c r="H197" i="12"/>
  <c r="D197" i="11" s="1"/>
  <c r="G197" i="11" s="1"/>
  <c r="H197" i="11" s="1"/>
  <c r="H149" i="12"/>
  <c r="D149" i="11" s="1"/>
  <c r="G149" i="11" s="1"/>
  <c r="H149" i="11" s="1"/>
  <c r="H21" i="12"/>
  <c r="D21" i="11" s="1"/>
  <c r="G21" i="11" s="1"/>
  <c r="H21" i="11" s="1"/>
  <c r="H260" i="12"/>
  <c r="D260" i="11" s="1"/>
  <c r="G260" i="11" s="1"/>
  <c r="H260" i="11" s="1"/>
  <c r="H212" i="12"/>
  <c r="D212" i="11" s="1"/>
  <c r="G212" i="11" s="1"/>
  <c r="H212" i="11" s="1"/>
  <c r="H180" i="12"/>
  <c r="D180" i="11" s="1"/>
  <c r="G180" i="11" s="1"/>
  <c r="H180" i="11" s="1"/>
  <c r="H116" i="12"/>
  <c r="D116" i="11" s="1"/>
  <c r="G116" i="11" s="1"/>
  <c r="H116" i="11" s="1"/>
  <c r="H52" i="12"/>
  <c r="D52" i="11" s="1"/>
  <c r="G52" i="11" s="1"/>
  <c r="H52" i="11" s="1"/>
  <c r="H241" i="12"/>
  <c r="D241" i="11" s="1"/>
  <c r="G241" i="11" s="1"/>
  <c r="H241" i="11" s="1"/>
  <c r="H129" i="12"/>
  <c r="D129" i="11" s="1"/>
  <c r="G129" i="11" s="1"/>
  <c r="H129" i="11" s="1"/>
  <c r="H17" i="12"/>
  <c r="D17" i="11" s="1"/>
  <c r="G17" i="11" s="1"/>
  <c r="H17" i="11" s="1"/>
  <c r="H288" i="12"/>
  <c r="D288" i="11" s="1"/>
  <c r="G288" i="11" s="1"/>
  <c r="H288" i="11" s="1"/>
  <c r="H256" i="12"/>
  <c r="D256" i="11" s="1"/>
  <c r="G256" i="11" s="1"/>
  <c r="H256" i="11" s="1"/>
  <c r="H208" i="12"/>
  <c r="D208" i="11" s="1"/>
  <c r="G208" i="11" s="1"/>
  <c r="H208" i="11" s="1"/>
  <c r="H192" i="12"/>
  <c r="D192" i="11" s="1"/>
  <c r="G192" i="11" s="1"/>
  <c r="H192" i="11" s="1"/>
  <c r="H128" i="12"/>
  <c r="D128" i="11" s="1"/>
  <c r="G128" i="11" s="1"/>
  <c r="H128" i="11" s="1"/>
  <c r="H96" i="12"/>
  <c r="D96" i="11" s="1"/>
  <c r="G96" i="11" s="1"/>
  <c r="H96" i="11" s="1"/>
  <c r="H48" i="12"/>
  <c r="D48" i="11" s="1"/>
  <c r="G48" i="11" s="1"/>
  <c r="H48" i="11" s="1"/>
  <c r="H255" i="12"/>
  <c r="D255" i="11" s="1"/>
  <c r="G255" i="11" s="1"/>
  <c r="H255" i="11" s="1"/>
  <c r="H207" i="12"/>
  <c r="D207" i="11" s="1"/>
  <c r="G207" i="11" s="1"/>
  <c r="H207" i="11" s="1"/>
  <c r="H47" i="12"/>
  <c r="D47" i="11" s="1"/>
  <c r="G47" i="11" s="1"/>
  <c r="H47" i="11" s="1"/>
  <c r="H302" i="12"/>
  <c r="D302" i="11" s="1"/>
  <c r="G302" i="11" s="1"/>
  <c r="H302" i="11" s="1"/>
  <c r="H286" i="12"/>
  <c r="D286" i="11" s="1"/>
  <c r="G286" i="11" s="1"/>
  <c r="H286" i="11" s="1"/>
  <c r="H270" i="12"/>
  <c r="D270" i="11" s="1"/>
  <c r="G270" i="11" s="1"/>
  <c r="H270" i="11" s="1"/>
  <c r="H254" i="12"/>
  <c r="D254" i="11" s="1"/>
  <c r="G254" i="11" s="1"/>
  <c r="H254" i="11" s="1"/>
  <c r="H238" i="12"/>
  <c r="D238" i="11" s="1"/>
  <c r="G238" i="11" s="1"/>
  <c r="H238" i="11" s="1"/>
  <c r="H222" i="12"/>
  <c r="D222" i="11" s="1"/>
  <c r="G222" i="11" s="1"/>
  <c r="H222" i="11" s="1"/>
  <c r="H206" i="12"/>
  <c r="D206" i="11" s="1"/>
  <c r="G206" i="11" s="1"/>
  <c r="H206" i="11" s="1"/>
  <c r="H190" i="12"/>
  <c r="D190" i="11" s="1"/>
  <c r="G190" i="11" s="1"/>
  <c r="H190" i="11" s="1"/>
  <c r="H174" i="12"/>
  <c r="D174" i="11" s="1"/>
  <c r="G174" i="11" s="1"/>
  <c r="H174" i="11" s="1"/>
  <c r="H158" i="12"/>
  <c r="D158" i="11" s="1"/>
  <c r="G158" i="11" s="1"/>
  <c r="H158" i="11" s="1"/>
  <c r="H142" i="12"/>
  <c r="D142" i="11" s="1"/>
  <c r="G142" i="11" s="1"/>
  <c r="H142" i="11" s="1"/>
  <c r="H126" i="12"/>
  <c r="D126" i="11" s="1"/>
  <c r="G126" i="11" s="1"/>
  <c r="H126" i="11" s="1"/>
  <c r="H110" i="12"/>
  <c r="D110" i="11" s="1"/>
  <c r="G110" i="11" s="1"/>
  <c r="H110" i="11" s="1"/>
  <c r="H94" i="12"/>
  <c r="D94" i="11" s="1"/>
  <c r="G94" i="11" s="1"/>
  <c r="H94" i="11" s="1"/>
  <c r="H78" i="12"/>
  <c r="D78" i="11" s="1"/>
  <c r="G78" i="11" s="1"/>
  <c r="H78" i="11" s="1"/>
  <c r="H62" i="12"/>
  <c r="D62" i="11" s="1"/>
  <c r="G62" i="11" s="1"/>
  <c r="H62" i="11" s="1"/>
  <c r="H46" i="12"/>
  <c r="D46" i="11" s="1"/>
  <c r="G46" i="11" s="1"/>
  <c r="H46" i="11" s="1"/>
  <c r="H30" i="12"/>
  <c r="D30" i="11" s="1"/>
  <c r="G30" i="11" s="1"/>
  <c r="H30" i="11" s="1"/>
  <c r="H14" i="12"/>
  <c r="D14" i="11" s="1"/>
  <c r="G14" i="11" s="1"/>
  <c r="H14" i="11" s="1"/>
  <c r="H200" i="12"/>
  <c r="D200" i="11" s="1"/>
  <c r="G200" i="11" s="1"/>
  <c r="H200" i="11" s="1"/>
  <c r="H120" i="12"/>
  <c r="D120" i="11" s="1"/>
  <c r="G120" i="11" s="1"/>
  <c r="H120" i="11" s="1"/>
  <c r="H24" i="12"/>
  <c r="D24" i="11" s="1"/>
  <c r="G24" i="11" s="1"/>
  <c r="H24" i="11" s="1"/>
  <c r="H215" i="12"/>
  <c r="D215" i="11" s="1"/>
  <c r="G215" i="11" s="1"/>
  <c r="H215" i="11" s="1"/>
  <c r="H151" i="12"/>
  <c r="D151" i="11" s="1"/>
  <c r="G151" i="11" s="1"/>
  <c r="H151" i="11" s="1"/>
  <c r="H23" i="12"/>
  <c r="D23" i="11" s="1"/>
  <c r="G23" i="11" s="1"/>
  <c r="H23" i="11" s="1"/>
  <c r="H230" i="12"/>
  <c r="D230" i="11" s="1"/>
  <c r="G230" i="11" s="1"/>
  <c r="H230" i="11" s="1"/>
  <c r="H134" i="12"/>
  <c r="D134" i="11" s="1"/>
  <c r="G134" i="11" s="1"/>
  <c r="H134" i="11" s="1"/>
  <c r="H54" i="12"/>
  <c r="D54" i="11" s="1"/>
  <c r="G54" i="11" s="1"/>
  <c r="H54" i="11" s="1"/>
  <c r="H293" i="12"/>
  <c r="D293" i="11" s="1"/>
  <c r="G293" i="11" s="1"/>
  <c r="H293" i="11" s="1"/>
  <c r="H229" i="12"/>
  <c r="D229" i="11" s="1"/>
  <c r="G229" i="11" s="1"/>
  <c r="H229" i="11" s="1"/>
  <c r="H165" i="12"/>
  <c r="D165" i="11" s="1"/>
  <c r="G165" i="11" s="1"/>
  <c r="H165" i="11" s="1"/>
  <c r="H117" i="12"/>
  <c r="D117" i="11" s="1"/>
  <c r="G117" i="11" s="1"/>
  <c r="H117" i="11" s="1"/>
  <c r="H37" i="12"/>
  <c r="D37" i="11" s="1"/>
  <c r="G37" i="11" s="1"/>
  <c r="H37" i="11" s="1"/>
  <c r="H292" i="12"/>
  <c r="D292" i="11" s="1"/>
  <c r="G292" i="11" s="1"/>
  <c r="H292" i="11" s="1"/>
  <c r="H164" i="12"/>
  <c r="D164" i="11" s="1"/>
  <c r="G164" i="11" s="1"/>
  <c r="H164" i="11" s="1"/>
  <c r="H68" i="12"/>
  <c r="D68" i="11" s="1"/>
  <c r="G68" i="11" s="1"/>
  <c r="H68" i="11" s="1"/>
  <c r="H289" i="12"/>
  <c r="D289" i="11" s="1"/>
  <c r="G289" i="11" s="1"/>
  <c r="H289" i="11" s="1"/>
  <c r="H161" i="12"/>
  <c r="D161" i="11" s="1"/>
  <c r="G161" i="11" s="1"/>
  <c r="H161" i="11" s="1"/>
  <c r="H33" i="12"/>
  <c r="D33" i="11" s="1"/>
  <c r="G33" i="11" s="1"/>
  <c r="H33" i="11" s="1"/>
  <c r="H224" i="12"/>
  <c r="D224" i="11" s="1"/>
  <c r="G224" i="11" s="1"/>
  <c r="H224" i="11" s="1"/>
  <c r="H160" i="12"/>
  <c r="D160" i="11" s="1"/>
  <c r="G160" i="11" s="1"/>
  <c r="H160" i="11" s="1"/>
  <c r="H112" i="12"/>
  <c r="D112" i="11" s="1"/>
  <c r="G112" i="11" s="1"/>
  <c r="H112" i="11" s="1"/>
  <c r="H64" i="12"/>
  <c r="D64" i="11" s="1"/>
  <c r="G64" i="11" s="1"/>
  <c r="H64" i="11" s="1"/>
  <c r="H287" i="12"/>
  <c r="D287" i="11" s="1"/>
  <c r="G287" i="11" s="1"/>
  <c r="H287" i="11" s="1"/>
  <c r="H239" i="12"/>
  <c r="D239" i="11" s="1"/>
  <c r="G239" i="11" s="1"/>
  <c r="H239" i="11" s="1"/>
  <c r="H191" i="12"/>
  <c r="D191" i="11" s="1"/>
  <c r="G191" i="11" s="1"/>
  <c r="H191" i="11" s="1"/>
  <c r="H159" i="12"/>
  <c r="D159" i="11" s="1"/>
  <c r="G159" i="11" s="1"/>
  <c r="H159" i="11" s="1"/>
  <c r="H143" i="12"/>
  <c r="D143" i="11" s="1"/>
  <c r="G143" i="11" s="1"/>
  <c r="H143" i="11" s="1"/>
  <c r="H127" i="12"/>
  <c r="D127" i="11" s="1"/>
  <c r="G127" i="11" s="1"/>
  <c r="H127" i="11" s="1"/>
  <c r="H95" i="12"/>
  <c r="D95" i="11" s="1"/>
  <c r="G95" i="11" s="1"/>
  <c r="H95" i="11" s="1"/>
  <c r="H79" i="12"/>
  <c r="D79" i="11" s="1"/>
  <c r="G79" i="11" s="1"/>
  <c r="H79" i="11" s="1"/>
  <c r="H63" i="12"/>
  <c r="D63" i="11" s="1"/>
  <c r="G63" i="11" s="1"/>
  <c r="H63" i="11" s="1"/>
  <c r="H15" i="12"/>
  <c r="D15" i="11" s="1"/>
  <c r="G15" i="11" s="1"/>
  <c r="H15" i="11" s="1"/>
  <c r="H301" i="12"/>
  <c r="D301" i="11" s="1"/>
  <c r="G301" i="11" s="1"/>
  <c r="H301" i="11" s="1"/>
  <c r="H285" i="12"/>
  <c r="D285" i="11" s="1"/>
  <c r="G285" i="11" s="1"/>
  <c r="H285" i="11" s="1"/>
  <c r="H269" i="12"/>
  <c r="D269" i="11" s="1"/>
  <c r="G269" i="11" s="1"/>
  <c r="H269" i="11" s="1"/>
  <c r="H253" i="12"/>
  <c r="D253" i="11" s="1"/>
  <c r="G253" i="11" s="1"/>
  <c r="H253" i="11" s="1"/>
  <c r="H237" i="12"/>
  <c r="D237" i="11" s="1"/>
  <c r="G237" i="11" s="1"/>
  <c r="H237" i="11" s="1"/>
  <c r="H221" i="12"/>
  <c r="D221" i="11" s="1"/>
  <c r="G221" i="11" s="1"/>
  <c r="H221" i="11" s="1"/>
  <c r="H205" i="12"/>
  <c r="D205" i="11" s="1"/>
  <c r="G205" i="11" s="1"/>
  <c r="H205" i="11" s="1"/>
  <c r="H189" i="12"/>
  <c r="D189" i="11" s="1"/>
  <c r="G189" i="11" s="1"/>
  <c r="H189" i="11" s="1"/>
  <c r="H173" i="12"/>
  <c r="D173" i="11" s="1"/>
  <c r="G173" i="11" s="1"/>
  <c r="H173" i="11" s="1"/>
  <c r="H157" i="12"/>
  <c r="D157" i="11" s="1"/>
  <c r="G157" i="11" s="1"/>
  <c r="H157" i="11" s="1"/>
  <c r="H141" i="12"/>
  <c r="D141" i="11" s="1"/>
  <c r="G141" i="11" s="1"/>
  <c r="H141" i="11" s="1"/>
  <c r="H125" i="12"/>
  <c r="D125" i="11" s="1"/>
  <c r="G125" i="11" s="1"/>
  <c r="H125" i="11" s="1"/>
  <c r="H109" i="12"/>
  <c r="D109" i="11" s="1"/>
  <c r="G109" i="11" s="1"/>
  <c r="H109" i="11" s="1"/>
  <c r="H93" i="12"/>
  <c r="D93" i="11" s="1"/>
  <c r="G93" i="11" s="1"/>
  <c r="H93" i="11" s="1"/>
  <c r="H77" i="12"/>
  <c r="D77" i="11" s="1"/>
  <c r="G77" i="11" s="1"/>
  <c r="H77" i="11" s="1"/>
  <c r="H61" i="12"/>
  <c r="D61" i="11" s="1"/>
  <c r="G61" i="11" s="1"/>
  <c r="H61" i="11" s="1"/>
  <c r="H45" i="12"/>
  <c r="D45" i="11" s="1"/>
  <c r="G45" i="11" s="1"/>
  <c r="H45" i="11" s="1"/>
  <c r="H29" i="12"/>
  <c r="D29" i="11" s="1"/>
  <c r="G29" i="11" s="1"/>
  <c r="H29" i="11" s="1"/>
  <c r="H13" i="12"/>
  <c r="D13" i="11" s="1"/>
  <c r="G13" i="11" s="1"/>
  <c r="H13" i="11" s="1"/>
  <c r="H104" i="12"/>
  <c r="D104" i="11" s="1"/>
  <c r="G104" i="11" s="1"/>
  <c r="H104" i="11" s="1"/>
  <c r="H279" i="12"/>
  <c r="D279" i="11" s="1"/>
  <c r="G279" i="11" s="1"/>
  <c r="H279" i="11" s="1"/>
  <c r="H71" i="12"/>
  <c r="D71" i="11" s="1"/>
  <c r="G71" i="11" s="1"/>
  <c r="H71" i="11" s="1"/>
  <c r="H102" i="12"/>
  <c r="D102" i="11" s="1"/>
  <c r="G102" i="11" s="1"/>
  <c r="H102" i="11" s="1"/>
  <c r="H85" i="12"/>
  <c r="D85" i="11" s="1"/>
  <c r="G85" i="11" s="1"/>
  <c r="H85" i="11" s="1"/>
  <c r="H100" i="12"/>
  <c r="D100" i="11" s="1"/>
  <c r="G100" i="11" s="1"/>
  <c r="H100" i="11" s="1"/>
  <c r="H177" i="12"/>
  <c r="D177" i="11" s="1"/>
  <c r="G177" i="11" s="1"/>
  <c r="H177" i="11" s="1"/>
  <c r="H81" i="12"/>
  <c r="D81" i="11" s="1"/>
  <c r="G81" i="11" s="1"/>
  <c r="H81" i="11" s="1"/>
  <c r="H272" i="12"/>
  <c r="D272" i="11" s="1"/>
  <c r="G272" i="11" s="1"/>
  <c r="H272" i="11" s="1"/>
  <c r="H80" i="12"/>
  <c r="D80" i="11" s="1"/>
  <c r="G80" i="11" s="1"/>
  <c r="H80" i="11" s="1"/>
  <c r="H271" i="12"/>
  <c r="D271" i="11" s="1"/>
  <c r="G271" i="11" s="1"/>
  <c r="H271" i="11" s="1"/>
  <c r="H223" i="12"/>
  <c r="D223" i="11" s="1"/>
  <c r="G223" i="11" s="1"/>
  <c r="H223" i="11" s="1"/>
  <c r="H175" i="12"/>
  <c r="D175" i="11" s="1"/>
  <c r="G175" i="11" s="1"/>
  <c r="H175" i="11" s="1"/>
  <c r="H111" i="12"/>
  <c r="D111" i="11" s="1"/>
  <c r="G111" i="11" s="1"/>
  <c r="H111" i="11" s="1"/>
  <c r="H31" i="12"/>
  <c r="D31" i="11" s="1"/>
  <c r="G31" i="11" s="1"/>
  <c r="H31" i="11" s="1"/>
  <c r="H300" i="12"/>
  <c r="D300" i="11" s="1"/>
  <c r="G300" i="11" s="1"/>
  <c r="H300" i="11" s="1"/>
  <c r="H284" i="12"/>
  <c r="D284" i="11" s="1"/>
  <c r="G284" i="11" s="1"/>
  <c r="H284" i="11" s="1"/>
  <c r="H268" i="12"/>
  <c r="D268" i="11" s="1"/>
  <c r="G268" i="11" s="1"/>
  <c r="H268" i="11" s="1"/>
  <c r="H252" i="12"/>
  <c r="D252" i="11" s="1"/>
  <c r="G252" i="11" s="1"/>
  <c r="H252" i="11" s="1"/>
  <c r="H236" i="12"/>
  <c r="D236" i="11" s="1"/>
  <c r="G236" i="11" s="1"/>
  <c r="H236" i="11" s="1"/>
  <c r="H220" i="12"/>
  <c r="D220" i="11" s="1"/>
  <c r="G220" i="11" s="1"/>
  <c r="H220" i="11" s="1"/>
  <c r="H204" i="12"/>
  <c r="D204" i="11" s="1"/>
  <c r="G204" i="11" s="1"/>
  <c r="H204" i="11" s="1"/>
  <c r="H188" i="12"/>
  <c r="D188" i="11" s="1"/>
  <c r="G188" i="11" s="1"/>
  <c r="H188" i="11" s="1"/>
  <c r="H172" i="12"/>
  <c r="D172" i="11" s="1"/>
  <c r="G172" i="11" s="1"/>
  <c r="H172" i="11" s="1"/>
  <c r="H156" i="12"/>
  <c r="D156" i="11" s="1"/>
  <c r="G156" i="11" s="1"/>
  <c r="H156" i="11" s="1"/>
  <c r="H140" i="12"/>
  <c r="D140" i="11" s="1"/>
  <c r="G140" i="11" s="1"/>
  <c r="H140" i="11" s="1"/>
  <c r="H124" i="12"/>
  <c r="D124" i="11" s="1"/>
  <c r="G124" i="11" s="1"/>
  <c r="H124" i="11" s="1"/>
  <c r="H108" i="12"/>
  <c r="D108" i="11" s="1"/>
  <c r="G108" i="11" s="1"/>
  <c r="H108" i="11" s="1"/>
  <c r="H92" i="12"/>
  <c r="D92" i="11" s="1"/>
  <c r="G92" i="11" s="1"/>
  <c r="H92" i="11" s="1"/>
  <c r="H76" i="12"/>
  <c r="D76" i="11" s="1"/>
  <c r="G76" i="11" s="1"/>
  <c r="H76" i="11" s="1"/>
  <c r="H60" i="12"/>
  <c r="D60" i="11" s="1"/>
  <c r="G60" i="11" s="1"/>
  <c r="H60" i="11" s="1"/>
  <c r="H44" i="12"/>
  <c r="D44" i="11" s="1"/>
  <c r="G44" i="11" s="1"/>
  <c r="H44" i="11" s="1"/>
  <c r="H28" i="12"/>
  <c r="D28" i="11" s="1"/>
  <c r="G28" i="11" s="1"/>
  <c r="H28" i="11" s="1"/>
  <c r="H12" i="12"/>
  <c r="D12" i="11" s="1"/>
  <c r="G12" i="11" s="1"/>
  <c r="H12" i="11" s="1"/>
  <c r="H264" i="12"/>
  <c r="D264" i="11" s="1"/>
  <c r="G264" i="11" s="1"/>
  <c r="H264" i="11" s="1"/>
  <c r="H72" i="12"/>
  <c r="D72" i="11" s="1"/>
  <c r="G72" i="11" s="1"/>
  <c r="H72" i="11" s="1"/>
  <c r="H263" i="12"/>
  <c r="D263" i="11" s="1"/>
  <c r="G263" i="11" s="1"/>
  <c r="H263" i="11" s="1"/>
  <c r="H103" i="12"/>
  <c r="D103" i="11" s="1"/>
  <c r="G103" i="11" s="1"/>
  <c r="H103" i="11" s="1"/>
  <c r="H214" i="12"/>
  <c r="D214" i="11" s="1"/>
  <c r="G214" i="11" s="1"/>
  <c r="H214" i="11" s="1"/>
  <c r="H86" i="12"/>
  <c r="D86" i="11" s="1"/>
  <c r="G86" i="11" s="1"/>
  <c r="H86" i="11" s="1"/>
  <c r="H245" i="12"/>
  <c r="D245" i="11" s="1"/>
  <c r="G245" i="11" s="1"/>
  <c r="H245" i="11" s="1"/>
  <c r="H69" i="12"/>
  <c r="D69" i="11" s="1"/>
  <c r="G69" i="11" s="1"/>
  <c r="H69" i="11" s="1"/>
  <c r="H244" i="12"/>
  <c r="D244" i="11" s="1"/>
  <c r="G244" i="11" s="1"/>
  <c r="H244" i="11" s="1"/>
  <c r="H84" i="12"/>
  <c r="D84" i="11" s="1"/>
  <c r="G84" i="11" s="1"/>
  <c r="H84" i="11" s="1"/>
  <c r="H209" i="12"/>
  <c r="D209" i="11" s="1"/>
  <c r="G209" i="11" s="1"/>
  <c r="H209" i="11" s="1"/>
  <c r="H113" i="12"/>
  <c r="D113" i="11" s="1"/>
  <c r="G113" i="11" s="1"/>
  <c r="H113" i="11" s="1"/>
  <c r="H65" i="12"/>
  <c r="D65" i="11" s="1"/>
  <c r="G65" i="11" s="1"/>
  <c r="H65" i="11" s="1"/>
  <c r="H176" i="12"/>
  <c r="D176" i="11" s="1"/>
  <c r="G176" i="11" s="1"/>
  <c r="H176" i="11" s="1"/>
  <c r="H32" i="12"/>
  <c r="D32" i="11" s="1"/>
  <c r="G32" i="11" s="1"/>
  <c r="H32" i="11" s="1"/>
  <c r="H267" i="12"/>
  <c r="D267" i="11" s="1"/>
  <c r="G267" i="11" s="1"/>
  <c r="H267" i="11" s="1"/>
  <c r="H187" i="12"/>
  <c r="D187" i="11" s="1"/>
  <c r="G187" i="11" s="1"/>
  <c r="H187" i="11" s="1"/>
  <c r="H139" i="12"/>
  <c r="D139" i="11" s="1"/>
  <c r="G139" i="11" s="1"/>
  <c r="H139" i="11" s="1"/>
  <c r="H107" i="12"/>
  <c r="D107" i="11" s="1"/>
  <c r="G107" i="11" s="1"/>
  <c r="H107" i="11" s="1"/>
  <c r="H75" i="12"/>
  <c r="D75" i="11" s="1"/>
  <c r="G75" i="11" s="1"/>
  <c r="H75" i="11" s="1"/>
  <c r="H43" i="12"/>
  <c r="D43" i="11" s="1"/>
  <c r="G43" i="11" s="1"/>
  <c r="H43" i="11" s="1"/>
  <c r="H27" i="12"/>
  <c r="D27" i="11" s="1"/>
  <c r="G27" i="11" s="1"/>
  <c r="H27" i="11" s="1"/>
  <c r="H298" i="12"/>
  <c r="D298" i="11" s="1"/>
  <c r="G298" i="11" s="1"/>
  <c r="H298" i="11" s="1"/>
  <c r="H282" i="12"/>
  <c r="D282" i="11" s="1"/>
  <c r="G282" i="11" s="1"/>
  <c r="H282" i="11" s="1"/>
  <c r="H266" i="12"/>
  <c r="D266" i="11" s="1"/>
  <c r="G266" i="11" s="1"/>
  <c r="H266" i="11" s="1"/>
  <c r="H250" i="12"/>
  <c r="D250" i="11" s="1"/>
  <c r="G250" i="11" s="1"/>
  <c r="H250" i="11" s="1"/>
  <c r="H234" i="12"/>
  <c r="D234" i="11" s="1"/>
  <c r="G234" i="11" s="1"/>
  <c r="H234" i="11" s="1"/>
  <c r="H218" i="12"/>
  <c r="D218" i="11" s="1"/>
  <c r="G218" i="11" s="1"/>
  <c r="H218" i="11" s="1"/>
  <c r="H202" i="12"/>
  <c r="D202" i="11" s="1"/>
  <c r="G202" i="11" s="1"/>
  <c r="H202" i="11" s="1"/>
  <c r="H186" i="12"/>
  <c r="D186" i="11" s="1"/>
  <c r="G186" i="11" s="1"/>
  <c r="H186" i="11" s="1"/>
  <c r="H170" i="12"/>
  <c r="D170" i="11" s="1"/>
  <c r="G170" i="11" s="1"/>
  <c r="H170" i="11" s="1"/>
  <c r="H154" i="12"/>
  <c r="D154" i="11" s="1"/>
  <c r="G154" i="11" s="1"/>
  <c r="H154" i="11" s="1"/>
  <c r="H138" i="12"/>
  <c r="D138" i="11" s="1"/>
  <c r="G138" i="11" s="1"/>
  <c r="H138" i="11" s="1"/>
  <c r="H122" i="12"/>
  <c r="D122" i="11" s="1"/>
  <c r="G122" i="11" s="1"/>
  <c r="H122" i="11" s="1"/>
  <c r="H106" i="12"/>
  <c r="D106" i="11" s="1"/>
  <c r="G106" i="11" s="1"/>
  <c r="H106" i="11" s="1"/>
  <c r="H90" i="12"/>
  <c r="D90" i="11" s="1"/>
  <c r="G90" i="11" s="1"/>
  <c r="H90" i="11" s="1"/>
  <c r="H74" i="12"/>
  <c r="D74" i="11" s="1"/>
  <c r="G74" i="11" s="1"/>
  <c r="H74" i="11" s="1"/>
  <c r="H58" i="12"/>
  <c r="D58" i="11" s="1"/>
  <c r="G58" i="11" s="1"/>
  <c r="H58" i="11" s="1"/>
  <c r="H42" i="12"/>
  <c r="D42" i="11" s="1"/>
  <c r="G42" i="11" s="1"/>
  <c r="H42" i="11" s="1"/>
  <c r="H26" i="12"/>
  <c r="D26" i="11" s="1"/>
  <c r="G26" i="11" s="1"/>
  <c r="H26" i="11" s="1"/>
  <c r="H296" i="12"/>
  <c r="D296" i="11" s="1"/>
  <c r="G296" i="11" s="1"/>
  <c r="H296" i="11" s="1"/>
  <c r="H248" i="12"/>
  <c r="D248" i="11" s="1"/>
  <c r="G248" i="11" s="1"/>
  <c r="H248" i="11" s="1"/>
  <c r="H216" i="12"/>
  <c r="D216" i="11" s="1"/>
  <c r="G216" i="11" s="1"/>
  <c r="H216" i="11" s="1"/>
  <c r="H184" i="12"/>
  <c r="D184" i="11" s="1"/>
  <c r="G184" i="11" s="1"/>
  <c r="H184" i="11" s="1"/>
  <c r="H168" i="12"/>
  <c r="D168" i="11" s="1"/>
  <c r="G168" i="11" s="1"/>
  <c r="H168" i="11" s="1"/>
  <c r="H136" i="12"/>
  <c r="D136" i="11" s="1"/>
  <c r="G136" i="11" s="1"/>
  <c r="H136" i="11" s="1"/>
  <c r="H56" i="12"/>
  <c r="D56" i="11" s="1"/>
  <c r="G56" i="11" s="1"/>
  <c r="H56" i="11" s="1"/>
  <c r="H247" i="12"/>
  <c r="D247" i="11" s="1"/>
  <c r="G247" i="11" s="1"/>
  <c r="H247" i="11" s="1"/>
  <c r="H199" i="12"/>
  <c r="D199" i="11" s="1"/>
  <c r="G199" i="11" s="1"/>
  <c r="H199" i="11" s="1"/>
  <c r="H167" i="12"/>
  <c r="D167" i="11" s="1"/>
  <c r="G167" i="11" s="1"/>
  <c r="H167" i="11" s="1"/>
  <c r="H119" i="12"/>
  <c r="D119" i="11" s="1"/>
  <c r="G119" i="11" s="1"/>
  <c r="H119" i="11" s="1"/>
  <c r="H55" i="12"/>
  <c r="D55" i="11" s="1"/>
  <c r="G55" i="11" s="1"/>
  <c r="H55" i="11" s="1"/>
  <c r="H262" i="12"/>
  <c r="D262" i="11" s="1"/>
  <c r="G262" i="11" s="1"/>
  <c r="H262" i="11" s="1"/>
  <c r="H150" i="12"/>
  <c r="D150" i="11" s="1"/>
  <c r="G150" i="11" s="1"/>
  <c r="H150" i="11" s="1"/>
  <c r="H22" i="12"/>
  <c r="D22" i="11" s="1"/>
  <c r="G22" i="11" s="1"/>
  <c r="H22" i="11" s="1"/>
  <c r="H261" i="12"/>
  <c r="D261" i="11" s="1"/>
  <c r="G261" i="11" s="1"/>
  <c r="H261" i="11" s="1"/>
  <c r="H213" i="12"/>
  <c r="D213" i="11" s="1"/>
  <c r="G213" i="11" s="1"/>
  <c r="H213" i="11" s="1"/>
  <c r="H181" i="12"/>
  <c r="D181" i="11" s="1"/>
  <c r="G181" i="11" s="1"/>
  <c r="H181" i="11" s="1"/>
  <c r="H133" i="12"/>
  <c r="D133" i="11" s="1"/>
  <c r="G133" i="11" s="1"/>
  <c r="H133" i="11" s="1"/>
  <c r="H53" i="12"/>
  <c r="D53" i="11" s="1"/>
  <c r="G53" i="11" s="1"/>
  <c r="H53" i="11" s="1"/>
  <c r="H276" i="12"/>
  <c r="D276" i="11" s="1"/>
  <c r="G276" i="11" s="1"/>
  <c r="H276" i="11" s="1"/>
  <c r="H196" i="12"/>
  <c r="D196" i="11" s="1"/>
  <c r="G196" i="11" s="1"/>
  <c r="H196" i="11" s="1"/>
  <c r="H148" i="12"/>
  <c r="D148" i="11" s="1"/>
  <c r="G148" i="11" s="1"/>
  <c r="H148" i="11" s="1"/>
  <c r="H36" i="12"/>
  <c r="D36" i="11" s="1"/>
  <c r="G36" i="11" s="1"/>
  <c r="H36" i="11" s="1"/>
  <c r="H273" i="12"/>
  <c r="D273" i="11" s="1"/>
  <c r="G273" i="11" s="1"/>
  <c r="H273" i="11" s="1"/>
  <c r="H257" i="12"/>
  <c r="D257" i="11" s="1"/>
  <c r="G257" i="11" s="1"/>
  <c r="H257" i="11" s="1"/>
  <c r="H225" i="12"/>
  <c r="D225" i="11" s="1"/>
  <c r="G225" i="11" s="1"/>
  <c r="H225" i="11" s="1"/>
  <c r="H193" i="12"/>
  <c r="D193" i="11" s="1"/>
  <c r="G193" i="11" s="1"/>
  <c r="H193" i="11" s="1"/>
  <c r="H145" i="12"/>
  <c r="D145" i="11" s="1"/>
  <c r="G145" i="11" s="1"/>
  <c r="H145" i="11" s="1"/>
  <c r="H97" i="12"/>
  <c r="D97" i="11" s="1"/>
  <c r="G97" i="11" s="1"/>
  <c r="H97" i="11" s="1"/>
  <c r="H49" i="12"/>
  <c r="D49" i="11" s="1"/>
  <c r="G49" i="11" s="1"/>
  <c r="H49" i="11" s="1"/>
  <c r="H240" i="12"/>
  <c r="D240" i="11" s="1"/>
  <c r="G240" i="11" s="1"/>
  <c r="H240" i="11" s="1"/>
  <c r="H144" i="12"/>
  <c r="D144" i="11" s="1"/>
  <c r="G144" i="11" s="1"/>
  <c r="H144" i="11" s="1"/>
  <c r="H16" i="12"/>
  <c r="D16" i="11" s="1"/>
  <c r="G16" i="11" s="1"/>
  <c r="H16" i="11" s="1"/>
  <c r="H299" i="12"/>
  <c r="D299" i="11" s="1"/>
  <c r="G299" i="11" s="1"/>
  <c r="H299" i="11" s="1"/>
  <c r="H283" i="12"/>
  <c r="D283" i="11" s="1"/>
  <c r="G283" i="11" s="1"/>
  <c r="H283" i="11" s="1"/>
  <c r="H251" i="12"/>
  <c r="D251" i="11" s="1"/>
  <c r="G251" i="11" s="1"/>
  <c r="H251" i="11" s="1"/>
  <c r="H235" i="12"/>
  <c r="D235" i="11" s="1"/>
  <c r="G235" i="11" s="1"/>
  <c r="H235" i="11" s="1"/>
  <c r="H219" i="12"/>
  <c r="D219" i="11" s="1"/>
  <c r="G219" i="11" s="1"/>
  <c r="H219" i="11" s="1"/>
  <c r="H203" i="12"/>
  <c r="D203" i="11" s="1"/>
  <c r="G203" i="11" s="1"/>
  <c r="H203" i="11" s="1"/>
  <c r="H171" i="12"/>
  <c r="D171" i="11" s="1"/>
  <c r="G171" i="11" s="1"/>
  <c r="H171" i="11" s="1"/>
  <c r="H155" i="12"/>
  <c r="D155" i="11" s="1"/>
  <c r="G155" i="11" s="1"/>
  <c r="H155" i="11" s="1"/>
  <c r="H123" i="12"/>
  <c r="D123" i="11" s="1"/>
  <c r="G123" i="11" s="1"/>
  <c r="H123" i="11" s="1"/>
  <c r="H91" i="12"/>
  <c r="D91" i="11" s="1"/>
  <c r="G91" i="11" s="1"/>
  <c r="H91" i="11" s="1"/>
  <c r="H59" i="12"/>
  <c r="D59" i="11" s="1"/>
  <c r="G59" i="11" s="1"/>
  <c r="H59" i="11" s="1"/>
  <c r="H11" i="12"/>
  <c r="D11" i="11" s="1"/>
  <c r="H297" i="12"/>
  <c r="D297" i="11" s="1"/>
  <c r="G297" i="11" s="1"/>
  <c r="H297" i="11" s="1"/>
  <c r="H281" i="12"/>
  <c r="D281" i="11" s="1"/>
  <c r="G281" i="11" s="1"/>
  <c r="H281" i="11" s="1"/>
  <c r="H265" i="12"/>
  <c r="D265" i="11" s="1"/>
  <c r="G265" i="11" s="1"/>
  <c r="H265" i="11" s="1"/>
  <c r="H249" i="12"/>
  <c r="D249" i="11" s="1"/>
  <c r="G249" i="11" s="1"/>
  <c r="H249" i="11" s="1"/>
  <c r="H233" i="12"/>
  <c r="D233" i="11" s="1"/>
  <c r="G233" i="11" s="1"/>
  <c r="H233" i="11" s="1"/>
  <c r="H217" i="12"/>
  <c r="D217" i="11" s="1"/>
  <c r="G217" i="11" s="1"/>
  <c r="H217" i="11" s="1"/>
  <c r="H201" i="12"/>
  <c r="D201" i="11" s="1"/>
  <c r="G201" i="11" s="1"/>
  <c r="H201" i="11" s="1"/>
  <c r="H185" i="12"/>
  <c r="D185" i="11" s="1"/>
  <c r="G185" i="11" s="1"/>
  <c r="H185" i="11" s="1"/>
  <c r="H169" i="12"/>
  <c r="D169" i="11" s="1"/>
  <c r="G169" i="11" s="1"/>
  <c r="H169" i="11" s="1"/>
  <c r="H153" i="12"/>
  <c r="D153" i="11" s="1"/>
  <c r="G153" i="11" s="1"/>
  <c r="H153" i="11" s="1"/>
  <c r="H137" i="12"/>
  <c r="D137" i="11" s="1"/>
  <c r="G137" i="11" s="1"/>
  <c r="H137" i="11" s="1"/>
  <c r="H121" i="12"/>
  <c r="D121" i="11" s="1"/>
  <c r="G121" i="11" s="1"/>
  <c r="H121" i="11" s="1"/>
  <c r="H105" i="12"/>
  <c r="D105" i="11" s="1"/>
  <c r="G105" i="11" s="1"/>
  <c r="H105" i="11" s="1"/>
  <c r="H89" i="12"/>
  <c r="D89" i="11" s="1"/>
  <c r="G89" i="11" s="1"/>
  <c r="H89" i="11" s="1"/>
  <c r="H73" i="12"/>
  <c r="D73" i="11" s="1"/>
  <c r="G73" i="11" s="1"/>
  <c r="H73" i="11" s="1"/>
  <c r="H57" i="12"/>
  <c r="D57" i="11" s="1"/>
  <c r="G57" i="11" s="1"/>
  <c r="H57" i="11" s="1"/>
  <c r="H41" i="12"/>
  <c r="D41" i="11" s="1"/>
  <c r="G41" i="11" s="1"/>
  <c r="H41" i="11" s="1"/>
  <c r="H25" i="12"/>
  <c r="D25" i="11" s="1"/>
  <c r="G25" i="11" s="1"/>
  <c r="H25" i="11" s="1"/>
  <c r="G10" i="12"/>
  <c r="R8" i="2"/>
  <c r="G11" i="11" l="1"/>
  <c r="D10" i="11"/>
  <c r="H10" i="1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9" i="2"/>
  <c r="D8" i="2"/>
  <c r="E8" i="2"/>
  <c r="F8" i="2"/>
  <c r="G8" i="2"/>
  <c r="H8" i="2"/>
  <c r="I8" i="2"/>
  <c r="C8" i="2"/>
  <c r="H11" i="11" l="1"/>
  <c r="G10" i="11"/>
  <c r="T270" i="2"/>
  <c r="T175" i="2"/>
  <c r="T127" i="2"/>
  <c r="T31" i="2"/>
  <c r="T282" i="2"/>
  <c r="T91" i="2"/>
  <c r="T222" i="2"/>
  <c r="T79" i="2"/>
  <c r="T43" i="2"/>
  <c r="T234" i="2"/>
  <c r="T139" i="2"/>
  <c r="T294" i="2"/>
  <c r="T246" i="2"/>
  <c r="T198" i="2"/>
  <c r="T103" i="2"/>
  <c r="T55" i="2"/>
  <c r="T151" i="2"/>
  <c r="T210" i="2"/>
  <c r="T163" i="2"/>
  <c r="T19" i="2"/>
  <c r="T115" i="2"/>
  <c r="T258" i="2"/>
  <c r="T67" i="2"/>
  <c r="T293" i="2"/>
  <c r="T281" i="2"/>
  <c r="T269" i="2"/>
  <c r="T257" i="2"/>
  <c r="T245" i="2"/>
  <c r="T233" i="2"/>
  <c r="T221" i="2"/>
  <c r="T209" i="2"/>
  <c r="T197" i="2"/>
  <c r="T186" i="2"/>
  <c r="T174" i="2"/>
  <c r="T162" i="2"/>
  <c r="T150" i="2"/>
  <c r="T138" i="2"/>
  <c r="T126" i="2"/>
  <c r="T114" i="2"/>
  <c r="T102" i="2"/>
  <c r="T90" i="2"/>
  <c r="T78" i="2"/>
  <c r="T66" i="2"/>
  <c r="T54" i="2"/>
  <c r="T42" i="2"/>
  <c r="T30" i="2"/>
  <c r="T18" i="2"/>
  <c r="T300" i="2"/>
  <c r="T288" i="2"/>
  <c r="T276" i="2"/>
  <c r="T264" i="2"/>
  <c r="T252" i="2"/>
  <c r="T240" i="2"/>
  <c r="T228" i="2"/>
  <c r="T216" i="2"/>
  <c r="T204" i="2"/>
  <c r="T192" i="2"/>
  <c r="T181" i="2"/>
  <c r="T169" i="2"/>
  <c r="T157" i="2"/>
  <c r="T145" i="2"/>
  <c r="T133" i="2"/>
  <c r="T121" i="2"/>
  <c r="T109" i="2"/>
  <c r="T97" i="2"/>
  <c r="T85" i="2"/>
  <c r="T73" i="2"/>
  <c r="T61" i="2"/>
  <c r="T49" i="2"/>
  <c r="T37" i="2"/>
  <c r="T25" i="2"/>
  <c r="T13" i="2"/>
  <c r="T229" i="2"/>
  <c r="T295" i="2"/>
  <c r="T283" i="2"/>
  <c r="T271" i="2"/>
  <c r="T259" i="2"/>
  <c r="T247" i="2"/>
  <c r="T235" i="2"/>
  <c r="T223" i="2"/>
  <c r="T211" i="2"/>
  <c r="T199" i="2"/>
  <c r="T187" i="2"/>
  <c r="T176" i="2"/>
  <c r="T164" i="2"/>
  <c r="T152" i="2"/>
  <c r="T140" i="2"/>
  <c r="T128" i="2"/>
  <c r="T116" i="2"/>
  <c r="T104" i="2"/>
  <c r="T92" i="2"/>
  <c r="T80" i="2"/>
  <c r="T68" i="2"/>
  <c r="T56" i="2"/>
  <c r="T44" i="2"/>
  <c r="T32" i="2"/>
  <c r="T20" i="2"/>
  <c r="T292" i="2"/>
  <c r="T280" i="2"/>
  <c r="T268" i="2"/>
  <c r="T256" i="2"/>
  <c r="T244" i="2"/>
  <c r="T232" i="2"/>
  <c r="T220" i="2"/>
  <c r="T208" i="2"/>
  <c r="T196" i="2"/>
  <c r="T185" i="2"/>
  <c r="T173" i="2"/>
  <c r="T161" i="2"/>
  <c r="T149" i="2"/>
  <c r="T137" i="2"/>
  <c r="T125" i="2"/>
  <c r="T113" i="2"/>
  <c r="T101" i="2"/>
  <c r="T89" i="2"/>
  <c r="T77" i="2"/>
  <c r="T65" i="2"/>
  <c r="T53" i="2"/>
  <c r="T41" i="2"/>
  <c r="T29" i="2"/>
  <c r="T17" i="2"/>
  <c r="T291" i="2"/>
  <c r="T267" i="2"/>
  <c r="T243" i="2"/>
  <c r="T231" i="2"/>
  <c r="T207" i="2"/>
  <c r="T195" i="2"/>
  <c r="T184" i="2"/>
  <c r="T172" i="2"/>
  <c r="T160" i="2"/>
  <c r="T148" i="2"/>
  <c r="T136" i="2"/>
  <c r="T124" i="2"/>
  <c r="T112" i="2"/>
  <c r="T100" i="2"/>
  <c r="T88" i="2"/>
  <c r="T76" i="2"/>
  <c r="T64" i="2"/>
  <c r="T52" i="2"/>
  <c r="T40" i="2"/>
  <c r="T28" i="2"/>
  <c r="T16" i="2"/>
  <c r="T279" i="2"/>
  <c r="T255" i="2"/>
  <c r="T219" i="2"/>
  <c r="T290" i="2"/>
  <c r="T278" i="2"/>
  <c r="T266" i="2"/>
  <c r="T254" i="2"/>
  <c r="T242" i="2"/>
  <c r="T230" i="2"/>
  <c r="T218" i="2"/>
  <c r="T206" i="2"/>
  <c r="T194" i="2"/>
  <c r="T183" i="2"/>
  <c r="T171" i="2"/>
  <c r="T159" i="2"/>
  <c r="T147" i="2"/>
  <c r="T135" i="2"/>
  <c r="T123" i="2"/>
  <c r="T111" i="2"/>
  <c r="T99" i="2"/>
  <c r="T87" i="2"/>
  <c r="T75" i="2"/>
  <c r="T63" i="2"/>
  <c r="T51" i="2"/>
  <c r="T39" i="2"/>
  <c r="T27" i="2"/>
  <c r="T15" i="2"/>
  <c r="T289" i="2"/>
  <c r="T277" i="2"/>
  <c r="T205" i="2"/>
  <c r="T193" i="2"/>
  <c r="T182" i="2"/>
  <c r="T170" i="2"/>
  <c r="T158" i="2"/>
  <c r="T146" i="2"/>
  <c r="T134" i="2"/>
  <c r="T122" i="2"/>
  <c r="T110" i="2"/>
  <c r="T98" i="2"/>
  <c r="T86" i="2"/>
  <c r="T74" i="2"/>
  <c r="T62" i="2"/>
  <c r="T50" i="2"/>
  <c r="T38" i="2"/>
  <c r="T26" i="2"/>
  <c r="T14" i="2"/>
  <c r="T253" i="2"/>
  <c r="T299" i="2"/>
  <c r="T287" i="2"/>
  <c r="T275" i="2"/>
  <c r="T263" i="2"/>
  <c r="T251" i="2"/>
  <c r="T239" i="2"/>
  <c r="T227" i="2"/>
  <c r="T215" i="2"/>
  <c r="T203" i="2"/>
  <c r="T191" i="2"/>
  <c r="T180" i="2"/>
  <c r="T168" i="2"/>
  <c r="T156" i="2"/>
  <c r="T144" i="2"/>
  <c r="T132" i="2"/>
  <c r="T120" i="2"/>
  <c r="T108" i="2"/>
  <c r="T96" i="2"/>
  <c r="T84" i="2"/>
  <c r="T72" i="2"/>
  <c r="T60" i="2"/>
  <c r="T48" i="2"/>
  <c r="T36" i="2"/>
  <c r="T24" i="2"/>
  <c r="T12" i="2"/>
  <c r="T9" i="2"/>
  <c r="T241" i="2"/>
  <c r="T298" i="2"/>
  <c r="T286" i="2"/>
  <c r="T274" i="2"/>
  <c r="T262" i="2"/>
  <c r="T250" i="2"/>
  <c r="T238" i="2"/>
  <c r="T226" i="2"/>
  <c r="T214" i="2"/>
  <c r="T202" i="2"/>
  <c r="T190" i="2"/>
  <c r="T179" i="2"/>
  <c r="T167" i="2"/>
  <c r="T155" i="2"/>
  <c r="T143" i="2"/>
  <c r="T131" i="2"/>
  <c r="T119" i="2"/>
  <c r="T107" i="2"/>
  <c r="T95" i="2"/>
  <c r="T83" i="2"/>
  <c r="T71" i="2"/>
  <c r="T59" i="2"/>
  <c r="T47" i="2"/>
  <c r="T35" i="2"/>
  <c r="T23" i="2"/>
  <c r="T11" i="2"/>
  <c r="T265" i="2"/>
  <c r="T297" i="2"/>
  <c r="T285" i="2"/>
  <c r="T273" i="2"/>
  <c r="T261" i="2"/>
  <c r="T249" i="2"/>
  <c r="T237" i="2"/>
  <c r="T225" i="2"/>
  <c r="T213" i="2"/>
  <c r="T201" i="2"/>
  <c r="T189" i="2"/>
  <c r="T178" i="2"/>
  <c r="T166" i="2"/>
  <c r="T154" i="2"/>
  <c r="T142" i="2"/>
  <c r="T130" i="2"/>
  <c r="T118" i="2"/>
  <c r="T106" i="2"/>
  <c r="T94" i="2"/>
  <c r="T82" i="2"/>
  <c r="T70" i="2"/>
  <c r="T58" i="2"/>
  <c r="T46" i="2"/>
  <c r="T34" i="2"/>
  <c r="T22" i="2"/>
  <c r="T10" i="2"/>
  <c r="T217" i="2"/>
  <c r="T296" i="2"/>
  <c r="T284" i="2"/>
  <c r="T272" i="2"/>
  <c r="T260" i="2"/>
  <c r="T248" i="2"/>
  <c r="T236" i="2"/>
  <c r="T224" i="2"/>
  <c r="T212" i="2"/>
  <c r="T200" i="2"/>
  <c r="T188" i="2"/>
  <c r="T177" i="2"/>
  <c r="T165" i="2"/>
  <c r="T153" i="2"/>
  <c r="T141" i="2"/>
  <c r="T129" i="2"/>
  <c r="T117" i="2"/>
  <c r="T105" i="2"/>
  <c r="T93" i="2"/>
  <c r="T81" i="2"/>
  <c r="T69" i="2"/>
  <c r="T57" i="2"/>
  <c r="T45" i="2"/>
  <c r="T33" i="2"/>
  <c r="T21" i="2"/>
  <c r="P8" i="2"/>
  <c r="N8" i="2"/>
  <c r="L8" i="2"/>
  <c r="Q8" i="2"/>
  <c r="O8" i="2"/>
  <c r="M8" i="2"/>
  <c r="I17" i="11" l="1"/>
  <c r="J17" i="11" s="1"/>
  <c r="K17" i="11" s="1"/>
  <c r="I48" i="11"/>
  <c r="J48" i="11" s="1"/>
  <c r="K48" i="11" s="1"/>
  <c r="I124" i="11"/>
  <c r="J124" i="11" s="1"/>
  <c r="K124" i="11" s="1"/>
  <c r="I158" i="11"/>
  <c r="J158" i="11" s="1"/>
  <c r="K158" i="11" s="1"/>
  <c r="I30" i="11"/>
  <c r="J30" i="11" s="1"/>
  <c r="K30" i="11" s="1"/>
  <c r="I126" i="11"/>
  <c r="J126" i="11" s="1"/>
  <c r="K126" i="11" s="1"/>
  <c r="I53" i="11"/>
  <c r="J53" i="11" s="1"/>
  <c r="K53" i="11" s="1"/>
  <c r="I143" i="11"/>
  <c r="J143" i="11" s="1"/>
  <c r="K143" i="11" s="1"/>
  <c r="I103" i="11"/>
  <c r="J103" i="11" s="1"/>
  <c r="K103" i="11" s="1"/>
  <c r="I160" i="11"/>
  <c r="J160" i="11" s="1"/>
  <c r="K160" i="11" s="1"/>
  <c r="I255" i="11"/>
  <c r="J255" i="11" s="1"/>
  <c r="K255" i="11" s="1"/>
  <c r="I265" i="11"/>
  <c r="J265" i="11" s="1"/>
  <c r="K265" i="11" s="1"/>
  <c r="I204" i="11"/>
  <c r="J204" i="11" s="1"/>
  <c r="K204" i="11" s="1"/>
  <c r="I205" i="11"/>
  <c r="J205" i="11" s="1"/>
  <c r="K205" i="11" s="1"/>
  <c r="I149" i="11"/>
  <c r="J149" i="11" s="1"/>
  <c r="K149" i="11" s="1"/>
  <c r="I284" i="11"/>
  <c r="J284" i="11" s="1"/>
  <c r="K284" i="11" s="1"/>
  <c r="I47" i="11"/>
  <c r="J47" i="11" s="1"/>
  <c r="K47" i="11" s="1"/>
  <c r="I14" i="11"/>
  <c r="J14" i="11" s="1"/>
  <c r="K14" i="11" s="1"/>
  <c r="I186" i="11"/>
  <c r="J186" i="11" s="1"/>
  <c r="K186" i="11" s="1"/>
  <c r="I147" i="11"/>
  <c r="J147" i="11" s="1"/>
  <c r="K147" i="11" s="1"/>
  <c r="I96" i="11"/>
  <c r="J96" i="11" s="1"/>
  <c r="K96" i="11" s="1"/>
  <c r="I224" i="11"/>
  <c r="J224" i="11" s="1"/>
  <c r="K224" i="11" s="1"/>
  <c r="I185" i="11"/>
  <c r="J185" i="11" s="1"/>
  <c r="K185" i="11" s="1"/>
  <c r="I260" i="11"/>
  <c r="J260" i="11" s="1"/>
  <c r="K260" i="11" s="1"/>
  <c r="I54" i="11"/>
  <c r="J54" i="11" s="1"/>
  <c r="K54" i="11" s="1"/>
  <c r="I63" i="11"/>
  <c r="J63" i="11" s="1"/>
  <c r="K63" i="11" s="1"/>
  <c r="I232" i="11"/>
  <c r="J232" i="11" s="1"/>
  <c r="K232" i="11" s="1"/>
  <c r="I219" i="11"/>
  <c r="J219" i="11" s="1"/>
  <c r="K219" i="11" s="1"/>
  <c r="I120" i="11"/>
  <c r="J120" i="11" s="1"/>
  <c r="K120" i="11" s="1"/>
  <c r="I267" i="11"/>
  <c r="J267" i="11" s="1"/>
  <c r="K267" i="11" s="1"/>
  <c r="I70" i="11"/>
  <c r="J70" i="11" s="1"/>
  <c r="K70" i="11" s="1"/>
  <c r="I15" i="11"/>
  <c r="J15" i="11" s="1"/>
  <c r="K15" i="11" s="1"/>
  <c r="I156" i="11"/>
  <c r="J156" i="11" s="1"/>
  <c r="K156" i="11" s="1"/>
  <c r="I231" i="11"/>
  <c r="J231" i="11" s="1"/>
  <c r="K231" i="11" s="1"/>
  <c r="I184" i="11"/>
  <c r="J184" i="11" s="1"/>
  <c r="K184" i="11" s="1"/>
  <c r="I249" i="11"/>
  <c r="J249" i="11" s="1"/>
  <c r="K249" i="11" s="1"/>
  <c r="I127" i="11"/>
  <c r="J127" i="11" s="1"/>
  <c r="K127" i="11" s="1"/>
  <c r="I52" i="11"/>
  <c r="J52" i="11" s="1"/>
  <c r="K52" i="11" s="1"/>
  <c r="I234" i="11"/>
  <c r="J234" i="11" s="1"/>
  <c r="K234" i="11" s="1"/>
  <c r="I121" i="11"/>
  <c r="J121" i="11" s="1"/>
  <c r="K121" i="11" s="1"/>
  <c r="I289" i="11"/>
  <c r="J289" i="11" s="1"/>
  <c r="K289" i="11" s="1"/>
  <c r="I177" i="11"/>
  <c r="J177" i="11" s="1"/>
  <c r="K177" i="11" s="1"/>
  <c r="I225" i="11"/>
  <c r="J225" i="11" s="1"/>
  <c r="K225" i="11" s="1"/>
  <c r="I209" i="11"/>
  <c r="J209" i="11" s="1"/>
  <c r="K209" i="11" s="1"/>
  <c r="I193" i="11"/>
  <c r="J193" i="11" s="1"/>
  <c r="K193" i="11" s="1"/>
  <c r="I145" i="11"/>
  <c r="J145" i="11" s="1"/>
  <c r="K145" i="11" s="1"/>
  <c r="I175" i="11"/>
  <c r="J175" i="11" s="1"/>
  <c r="K175" i="11" s="1"/>
  <c r="I269" i="11"/>
  <c r="J269" i="11" s="1"/>
  <c r="K269" i="11" s="1"/>
  <c r="I81" i="11"/>
  <c r="J81" i="11" s="1"/>
  <c r="K81" i="11" s="1"/>
  <c r="I18" i="11"/>
  <c r="J18" i="11" s="1"/>
  <c r="K18" i="11" s="1"/>
  <c r="I99" i="11"/>
  <c r="J99" i="11" s="1"/>
  <c r="K99" i="11" s="1"/>
  <c r="I273" i="11"/>
  <c r="J273" i="11" s="1"/>
  <c r="K273" i="11" s="1"/>
  <c r="I86" i="11"/>
  <c r="J86" i="11" s="1"/>
  <c r="K86" i="11" s="1"/>
  <c r="I34" i="11"/>
  <c r="J34" i="11" s="1"/>
  <c r="K34" i="11" s="1"/>
  <c r="I61" i="11"/>
  <c r="J61" i="11" s="1"/>
  <c r="K61" i="11" s="1"/>
  <c r="I110" i="11"/>
  <c r="J110" i="11" s="1"/>
  <c r="K110" i="11" s="1"/>
  <c r="I11" i="11"/>
  <c r="J11" i="11" s="1"/>
  <c r="K11" i="11" s="1"/>
  <c r="I129" i="11"/>
  <c r="J129" i="11" s="1"/>
  <c r="K129" i="11" s="1"/>
  <c r="I302" i="11"/>
  <c r="J302" i="11" s="1"/>
  <c r="K302" i="11" s="1"/>
  <c r="I38" i="11"/>
  <c r="J38" i="11" s="1"/>
  <c r="K38" i="11" s="1"/>
  <c r="I88" i="11"/>
  <c r="J88" i="11" s="1"/>
  <c r="K88" i="11" s="1"/>
  <c r="I181" i="11"/>
  <c r="J181" i="11" s="1"/>
  <c r="K181" i="11" s="1"/>
  <c r="I283" i="11"/>
  <c r="J283" i="11" s="1"/>
  <c r="K283" i="11" s="1"/>
  <c r="I264" i="11"/>
  <c r="J264" i="11" s="1"/>
  <c r="K264" i="11" s="1"/>
  <c r="I157" i="11"/>
  <c r="J157" i="11" s="1"/>
  <c r="K157" i="11" s="1"/>
  <c r="I236" i="11"/>
  <c r="J236" i="11" s="1"/>
  <c r="K236" i="11" s="1"/>
  <c r="I29" i="11"/>
  <c r="J29" i="11" s="1"/>
  <c r="K29" i="11" s="1"/>
  <c r="I49" i="11"/>
  <c r="J49" i="11" s="1"/>
  <c r="K49" i="11" s="1"/>
  <c r="I36" i="11"/>
  <c r="J36" i="11" s="1"/>
  <c r="K36" i="11" s="1"/>
  <c r="I43" i="11"/>
  <c r="J43" i="11" s="1"/>
  <c r="K43" i="11" s="1"/>
  <c r="I215" i="11"/>
  <c r="J215" i="11" s="1"/>
  <c r="K215" i="11" s="1"/>
  <c r="I83" i="11"/>
  <c r="J83" i="11" s="1"/>
  <c r="K83" i="11" s="1"/>
  <c r="I28" i="11"/>
  <c r="J28" i="11" s="1"/>
  <c r="K28" i="11" s="1"/>
  <c r="I252" i="11"/>
  <c r="J252" i="11" s="1"/>
  <c r="K252" i="11" s="1"/>
  <c r="I90" i="11"/>
  <c r="J90" i="11" s="1"/>
  <c r="K90" i="11" s="1"/>
  <c r="I180" i="11"/>
  <c r="J180" i="11" s="1"/>
  <c r="K180" i="11" s="1"/>
  <c r="I101" i="11"/>
  <c r="J101" i="11" s="1"/>
  <c r="K101" i="11" s="1"/>
  <c r="I114" i="11"/>
  <c r="J114" i="11" s="1"/>
  <c r="K114" i="11" s="1"/>
  <c r="I130" i="11"/>
  <c r="J130" i="11" s="1"/>
  <c r="K130" i="11" s="1"/>
  <c r="I151" i="11"/>
  <c r="J151" i="11" s="1"/>
  <c r="K151" i="11" s="1"/>
  <c r="I242" i="11"/>
  <c r="J242" i="11" s="1"/>
  <c r="K242" i="11" s="1"/>
  <c r="I105" i="11"/>
  <c r="J105" i="11" s="1"/>
  <c r="K105" i="11" s="1"/>
  <c r="I239" i="11"/>
  <c r="J239" i="11" s="1"/>
  <c r="K239" i="11" s="1"/>
  <c r="I285" i="11"/>
  <c r="J285" i="11" s="1"/>
  <c r="K285" i="11" s="1"/>
  <c r="I237" i="11"/>
  <c r="J237" i="11" s="1"/>
  <c r="K237" i="11" s="1"/>
  <c r="I23" i="11"/>
  <c r="J23" i="11" s="1"/>
  <c r="K23" i="11" s="1"/>
  <c r="I294" i="11"/>
  <c r="J294" i="11" s="1"/>
  <c r="K294" i="11" s="1"/>
  <c r="I136" i="11"/>
  <c r="J136" i="11" s="1"/>
  <c r="K136" i="11" s="1"/>
  <c r="I206" i="11"/>
  <c r="J206" i="11" s="1"/>
  <c r="K206" i="11" s="1"/>
  <c r="I75" i="11"/>
  <c r="J75" i="11" s="1"/>
  <c r="K75" i="11" s="1"/>
  <c r="I167" i="11"/>
  <c r="J167" i="11" s="1"/>
  <c r="K167" i="11" s="1"/>
  <c r="I94" i="11"/>
  <c r="J94" i="11" s="1"/>
  <c r="K94" i="11" s="1"/>
  <c r="I44" i="11"/>
  <c r="J44" i="11" s="1"/>
  <c r="K44" i="11" s="1"/>
  <c r="I166" i="11"/>
  <c r="J166" i="11" s="1"/>
  <c r="K166" i="11" s="1"/>
  <c r="I109" i="11"/>
  <c r="J109" i="11" s="1"/>
  <c r="K109" i="11" s="1"/>
  <c r="I42" i="11"/>
  <c r="J42" i="11" s="1"/>
  <c r="K42" i="11" s="1"/>
  <c r="I288" i="11"/>
  <c r="J288" i="11" s="1"/>
  <c r="K288" i="11" s="1"/>
  <c r="I77" i="11"/>
  <c r="J77" i="11" s="1"/>
  <c r="K77" i="11" s="1"/>
  <c r="I282" i="11"/>
  <c r="J282" i="11" s="1"/>
  <c r="K282" i="11" s="1"/>
  <c r="I57" i="11"/>
  <c r="J57" i="11" s="1"/>
  <c r="K57" i="11" s="1"/>
  <c r="I168" i="11"/>
  <c r="J168" i="11" s="1"/>
  <c r="K168" i="11" s="1"/>
  <c r="I210" i="11"/>
  <c r="J210" i="11" s="1"/>
  <c r="K210" i="11" s="1"/>
  <c r="I262" i="11"/>
  <c r="J262" i="11" s="1"/>
  <c r="K262" i="11" s="1"/>
  <c r="I73" i="11"/>
  <c r="J73" i="11" s="1"/>
  <c r="K73" i="11" s="1"/>
  <c r="I290" i="11"/>
  <c r="J290" i="11" s="1"/>
  <c r="K290" i="11" s="1"/>
  <c r="I150" i="11"/>
  <c r="J150" i="11" s="1"/>
  <c r="K150" i="11" s="1"/>
  <c r="I244" i="11"/>
  <c r="J244" i="11" s="1"/>
  <c r="K244" i="11" s="1"/>
  <c r="I161" i="11"/>
  <c r="J161" i="11" s="1"/>
  <c r="K161" i="11" s="1"/>
  <c r="I293" i="11"/>
  <c r="J293" i="11" s="1"/>
  <c r="K293" i="11" s="1"/>
  <c r="I24" i="11"/>
  <c r="J24" i="11" s="1"/>
  <c r="K24" i="11" s="1"/>
  <c r="I51" i="11"/>
  <c r="J51" i="11" s="1"/>
  <c r="K51" i="11" s="1"/>
  <c r="I76" i="11"/>
  <c r="J76" i="11" s="1"/>
  <c r="K76" i="11" s="1"/>
  <c r="I95" i="11"/>
  <c r="J95" i="11" s="1"/>
  <c r="K95" i="11" s="1"/>
  <c r="I40" i="11"/>
  <c r="J40" i="11" s="1"/>
  <c r="K40" i="11" s="1"/>
  <c r="I65" i="11"/>
  <c r="J65" i="11" s="1"/>
  <c r="K65" i="11" s="1"/>
  <c r="I148" i="11"/>
  <c r="J148" i="11" s="1"/>
  <c r="K148" i="11" s="1"/>
  <c r="I248" i="11"/>
  <c r="J248" i="11" s="1"/>
  <c r="K248" i="11" s="1"/>
  <c r="I128" i="11"/>
  <c r="J128" i="11" s="1"/>
  <c r="K128" i="11" s="1"/>
  <c r="I100" i="11"/>
  <c r="J100" i="11" s="1"/>
  <c r="K100" i="11" s="1"/>
  <c r="I281" i="11"/>
  <c r="J281" i="11" s="1"/>
  <c r="K281" i="11" s="1"/>
  <c r="I25" i="11"/>
  <c r="J25" i="11" s="1"/>
  <c r="K25" i="11" s="1"/>
  <c r="I71" i="11"/>
  <c r="J71" i="11" s="1"/>
  <c r="K71" i="11" s="1"/>
  <c r="I20" i="11"/>
  <c r="J20" i="11" s="1"/>
  <c r="K20" i="11" s="1"/>
  <c r="I194" i="11"/>
  <c r="J194" i="11" s="1"/>
  <c r="K194" i="11" s="1"/>
  <c r="I199" i="11"/>
  <c r="J199" i="11" s="1"/>
  <c r="K199" i="11" s="1"/>
  <c r="I80" i="11"/>
  <c r="J80" i="11" s="1"/>
  <c r="K80" i="11" s="1"/>
  <c r="I183" i="11"/>
  <c r="J183" i="11" s="1"/>
  <c r="K183" i="11" s="1"/>
  <c r="I189" i="11"/>
  <c r="J189" i="11" s="1"/>
  <c r="K189" i="11" s="1"/>
  <c r="I251" i="11"/>
  <c r="J251" i="11" s="1"/>
  <c r="K251" i="11" s="1"/>
  <c r="I46" i="11"/>
  <c r="J46" i="11" s="1"/>
  <c r="K46" i="11" s="1"/>
  <c r="I277" i="11"/>
  <c r="J277" i="11" s="1"/>
  <c r="K277" i="11" s="1"/>
  <c r="I257" i="11"/>
  <c r="J257" i="11" s="1"/>
  <c r="K257" i="11" s="1"/>
  <c r="I179" i="11"/>
  <c r="J179" i="11" s="1"/>
  <c r="K179" i="11" s="1"/>
  <c r="I246" i="11"/>
  <c r="J246" i="11" s="1"/>
  <c r="K246" i="11" s="1"/>
  <c r="I226" i="11"/>
  <c r="J226" i="11" s="1"/>
  <c r="K226" i="11" s="1"/>
  <c r="I227" i="11"/>
  <c r="J227" i="11" s="1"/>
  <c r="K227" i="11" s="1"/>
  <c r="I107" i="11"/>
  <c r="J107" i="11" s="1"/>
  <c r="K107" i="11" s="1"/>
  <c r="I87" i="11"/>
  <c r="J87" i="11" s="1"/>
  <c r="K87" i="11" s="1"/>
  <c r="I159" i="11"/>
  <c r="J159" i="11" s="1"/>
  <c r="K159" i="11" s="1"/>
  <c r="I280" i="11"/>
  <c r="J280" i="11" s="1"/>
  <c r="K280" i="11" s="1"/>
  <c r="I140" i="11"/>
  <c r="J140" i="11" s="1"/>
  <c r="K140" i="11" s="1"/>
  <c r="I16" i="11"/>
  <c r="J16" i="11" s="1"/>
  <c r="K16" i="11" s="1"/>
  <c r="I200" i="11"/>
  <c r="J200" i="11" s="1"/>
  <c r="K200" i="11" s="1"/>
  <c r="I165" i="11"/>
  <c r="J165" i="11" s="1"/>
  <c r="K165" i="11" s="1"/>
  <c r="I69" i="11"/>
  <c r="J69" i="11" s="1"/>
  <c r="K69" i="11" s="1"/>
  <c r="I198" i="11"/>
  <c r="J198" i="11" s="1"/>
  <c r="K198" i="11" s="1"/>
  <c r="I153" i="11"/>
  <c r="J153" i="11" s="1"/>
  <c r="K153" i="11" s="1"/>
  <c r="I104" i="11"/>
  <c r="J104" i="11" s="1"/>
  <c r="K104" i="11" s="1"/>
  <c r="I174" i="11"/>
  <c r="J174" i="11" s="1"/>
  <c r="K174" i="11" s="1"/>
  <c r="I247" i="11"/>
  <c r="J247" i="11" s="1"/>
  <c r="K247" i="11" s="1"/>
  <c r="I68" i="11"/>
  <c r="J68" i="11" s="1"/>
  <c r="K68" i="11" s="1"/>
  <c r="I139" i="11"/>
  <c r="J139" i="11" s="1"/>
  <c r="K139" i="11" s="1"/>
  <c r="I291" i="11"/>
  <c r="J291" i="11" s="1"/>
  <c r="K291" i="11" s="1"/>
  <c r="I21" i="11"/>
  <c r="J21" i="11" s="1"/>
  <c r="K21" i="11" s="1"/>
  <c r="I122" i="11"/>
  <c r="J122" i="11" s="1"/>
  <c r="K122" i="11" s="1"/>
  <c r="I173" i="11"/>
  <c r="J173" i="11" s="1"/>
  <c r="K173" i="11" s="1"/>
  <c r="I26" i="11"/>
  <c r="J26" i="11" s="1"/>
  <c r="K26" i="11" s="1"/>
  <c r="I45" i="11"/>
  <c r="J45" i="11" s="1"/>
  <c r="K45" i="11" s="1"/>
  <c r="I132" i="11"/>
  <c r="J132" i="11" s="1"/>
  <c r="K132" i="11" s="1"/>
  <c r="I176" i="11"/>
  <c r="J176" i="11" s="1"/>
  <c r="K176" i="11" s="1"/>
  <c r="I297" i="11"/>
  <c r="J297" i="11" s="1"/>
  <c r="K297" i="11" s="1"/>
  <c r="I66" i="11"/>
  <c r="J66" i="11" s="1"/>
  <c r="K66" i="11" s="1"/>
  <c r="I141" i="11"/>
  <c r="J141" i="11" s="1"/>
  <c r="K141" i="11" s="1"/>
  <c r="I84" i="11"/>
  <c r="J84" i="11" s="1"/>
  <c r="K84" i="11" s="1"/>
  <c r="I91" i="11"/>
  <c r="J91" i="11" s="1"/>
  <c r="K91" i="11" s="1"/>
  <c r="I97" i="11"/>
  <c r="J97" i="11" s="1"/>
  <c r="K97" i="11" s="1"/>
  <c r="I292" i="11"/>
  <c r="J292" i="11" s="1"/>
  <c r="K292" i="11" s="1"/>
  <c r="I197" i="11"/>
  <c r="J197" i="11" s="1"/>
  <c r="K197" i="11" s="1"/>
  <c r="I164" i="11"/>
  <c r="J164" i="11" s="1"/>
  <c r="K164" i="11" s="1"/>
  <c r="I229" i="11"/>
  <c r="J229" i="11" s="1"/>
  <c r="K229" i="11" s="1"/>
  <c r="I266" i="11"/>
  <c r="J266" i="11" s="1"/>
  <c r="K266" i="11" s="1"/>
  <c r="I146" i="11"/>
  <c r="J146" i="11" s="1"/>
  <c r="K146" i="11" s="1"/>
  <c r="I32" i="11"/>
  <c r="J32" i="11" s="1"/>
  <c r="K32" i="11" s="1"/>
  <c r="I212" i="11"/>
  <c r="J212" i="11" s="1"/>
  <c r="K212" i="11" s="1"/>
  <c r="I137" i="11"/>
  <c r="J137" i="11" s="1"/>
  <c r="K137" i="11" s="1"/>
  <c r="I230" i="11"/>
  <c r="J230" i="11" s="1"/>
  <c r="K230" i="11" s="1"/>
  <c r="I162" i="11"/>
  <c r="J162" i="11" s="1"/>
  <c r="K162" i="11" s="1"/>
  <c r="I213" i="11"/>
  <c r="J213" i="11" s="1"/>
  <c r="K213" i="11" s="1"/>
  <c r="I207" i="11"/>
  <c r="J207" i="11" s="1"/>
  <c r="K207" i="11" s="1"/>
  <c r="I79" i="11"/>
  <c r="J79" i="11" s="1"/>
  <c r="K79" i="11" s="1"/>
  <c r="I33" i="11"/>
  <c r="J33" i="11" s="1"/>
  <c r="K33" i="11" s="1"/>
  <c r="I58" i="11"/>
  <c r="J58" i="11" s="1"/>
  <c r="K58" i="11" s="1"/>
  <c r="I299" i="11"/>
  <c r="J299" i="11" s="1"/>
  <c r="K299" i="11" s="1"/>
  <c r="I275" i="11"/>
  <c r="J275" i="11" s="1"/>
  <c r="K275" i="11" s="1"/>
  <c r="I268" i="11"/>
  <c r="J268" i="11" s="1"/>
  <c r="K268" i="11" s="1"/>
  <c r="I201" i="11"/>
  <c r="J201" i="11" s="1"/>
  <c r="K201" i="11" s="1"/>
  <c r="I118" i="11"/>
  <c r="J118" i="11" s="1"/>
  <c r="K118" i="11" s="1"/>
  <c r="I250" i="11"/>
  <c r="J250" i="11" s="1"/>
  <c r="K250" i="11" s="1"/>
  <c r="I55" i="11"/>
  <c r="J55" i="11" s="1"/>
  <c r="K55" i="11" s="1"/>
  <c r="I171" i="11"/>
  <c r="J171" i="11" s="1"/>
  <c r="K171" i="11" s="1"/>
  <c r="I67" i="11"/>
  <c r="J67" i="11" s="1"/>
  <c r="K67" i="11" s="1"/>
  <c r="I270" i="11"/>
  <c r="J270" i="11" s="1"/>
  <c r="K270" i="11" s="1"/>
  <c r="I214" i="11"/>
  <c r="J214" i="11" s="1"/>
  <c r="K214" i="11" s="1"/>
  <c r="I12" i="11"/>
  <c r="J12" i="11" s="1"/>
  <c r="K12" i="11" s="1"/>
  <c r="I172" i="11"/>
  <c r="J172" i="11" s="1"/>
  <c r="K172" i="11" s="1"/>
  <c r="I216" i="11"/>
  <c r="J216" i="11" s="1"/>
  <c r="K216" i="11" s="1"/>
  <c r="I195" i="11"/>
  <c r="J195" i="11" s="1"/>
  <c r="K195" i="11" s="1"/>
  <c r="I115" i="11"/>
  <c r="J115" i="11" s="1"/>
  <c r="K115" i="11" s="1"/>
  <c r="I108" i="11"/>
  <c r="J108" i="11" s="1"/>
  <c r="K108" i="11" s="1"/>
  <c r="I263" i="11"/>
  <c r="J263" i="11" s="1"/>
  <c r="K263" i="11" s="1"/>
  <c r="I154" i="11"/>
  <c r="J154" i="11" s="1"/>
  <c r="K154" i="11" s="1"/>
  <c r="I296" i="11"/>
  <c r="J296" i="11" s="1"/>
  <c r="K296" i="11" s="1"/>
  <c r="I254" i="11"/>
  <c r="J254" i="11" s="1"/>
  <c r="K254" i="11" s="1"/>
  <c r="I261" i="11"/>
  <c r="J261" i="11" s="1"/>
  <c r="K261" i="11" s="1"/>
  <c r="I190" i="11"/>
  <c r="J190" i="11" s="1"/>
  <c r="K190" i="11" s="1"/>
  <c r="I37" i="11"/>
  <c r="J37" i="11" s="1"/>
  <c r="K37" i="11" s="1"/>
  <c r="I187" i="11"/>
  <c r="J187" i="11" s="1"/>
  <c r="K187" i="11" s="1"/>
  <c r="I258" i="11"/>
  <c r="J258" i="11" s="1"/>
  <c r="K258" i="11" s="1"/>
  <c r="I245" i="11"/>
  <c r="J245" i="11" s="1"/>
  <c r="K245" i="11" s="1"/>
  <c r="I286" i="11"/>
  <c r="J286" i="11" s="1"/>
  <c r="K286" i="11" s="1"/>
  <c r="I13" i="11"/>
  <c r="J13" i="11" s="1"/>
  <c r="K13" i="11" s="1"/>
  <c r="I295" i="11"/>
  <c r="J295" i="11" s="1"/>
  <c r="K295" i="11" s="1"/>
  <c r="I133" i="11"/>
  <c r="J133" i="11" s="1"/>
  <c r="K133" i="11" s="1"/>
  <c r="I131" i="11"/>
  <c r="J131" i="11" s="1"/>
  <c r="K131" i="11" s="1"/>
  <c r="I64" i="11"/>
  <c r="J64" i="11" s="1"/>
  <c r="K64" i="11" s="1"/>
  <c r="I233" i="11"/>
  <c r="J233" i="11" s="1"/>
  <c r="K233" i="11" s="1"/>
  <c r="I259" i="11"/>
  <c r="J259" i="11" s="1"/>
  <c r="K259" i="11" s="1"/>
  <c r="I272" i="11"/>
  <c r="J272" i="11" s="1"/>
  <c r="K272" i="11" s="1"/>
  <c r="I238" i="11"/>
  <c r="J238" i="11" s="1"/>
  <c r="K238" i="11" s="1"/>
  <c r="I202" i="11"/>
  <c r="J202" i="11" s="1"/>
  <c r="K202" i="11" s="1"/>
  <c r="I102" i="11"/>
  <c r="J102" i="11" s="1"/>
  <c r="K102" i="11" s="1"/>
  <c r="I223" i="11"/>
  <c r="J223" i="11" s="1"/>
  <c r="K223" i="11" s="1"/>
  <c r="I113" i="11"/>
  <c r="J113" i="11" s="1"/>
  <c r="K113" i="11" s="1"/>
  <c r="I142" i="11"/>
  <c r="J142" i="11" s="1"/>
  <c r="K142" i="11" s="1"/>
  <c r="I274" i="11"/>
  <c r="J274" i="11" s="1"/>
  <c r="K274" i="11" s="1"/>
  <c r="I134" i="11"/>
  <c r="J134" i="11" s="1"/>
  <c r="K134" i="11" s="1"/>
  <c r="I240" i="11"/>
  <c r="J240" i="11" s="1"/>
  <c r="K240" i="11" s="1"/>
  <c r="I253" i="11"/>
  <c r="J253" i="11" s="1"/>
  <c r="K253" i="11" s="1"/>
  <c r="I298" i="11"/>
  <c r="J298" i="11" s="1"/>
  <c r="K298" i="11" s="1"/>
  <c r="I85" i="11"/>
  <c r="J85" i="11" s="1"/>
  <c r="K85" i="11" s="1"/>
  <c r="I221" i="11"/>
  <c r="J221" i="11" s="1"/>
  <c r="K221" i="11" s="1"/>
  <c r="I111" i="11"/>
  <c r="J111" i="11" s="1"/>
  <c r="K111" i="11" s="1"/>
  <c r="I89" i="11"/>
  <c r="J89" i="11" s="1"/>
  <c r="K89" i="11" s="1"/>
  <c r="I278" i="11"/>
  <c r="J278" i="11" s="1"/>
  <c r="K278" i="11" s="1"/>
  <c r="I60" i="11"/>
  <c r="J60" i="11" s="1"/>
  <c r="K60" i="11" s="1"/>
  <c r="I155" i="11"/>
  <c r="J155" i="11" s="1"/>
  <c r="K155" i="11" s="1"/>
  <c r="I50" i="11"/>
  <c r="J50" i="11" s="1"/>
  <c r="K50" i="11" s="1"/>
  <c r="I192" i="11"/>
  <c r="J192" i="11" s="1"/>
  <c r="K192" i="11" s="1"/>
  <c r="I169" i="11"/>
  <c r="J169" i="11" s="1"/>
  <c r="K169" i="11" s="1"/>
  <c r="I35" i="11"/>
  <c r="J35" i="11" s="1"/>
  <c r="K35" i="11" s="1"/>
  <c r="I27" i="11"/>
  <c r="J27" i="11" s="1"/>
  <c r="K27" i="11" s="1"/>
  <c r="I135" i="11"/>
  <c r="J135" i="11" s="1"/>
  <c r="K135" i="11" s="1"/>
  <c r="I256" i="11"/>
  <c r="J256" i="11" s="1"/>
  <c r="K256" i="11" s="1"/>
  <c r="I116" i="11"/>
  <c r="J116" i="11" s="1"/>
  <c r="K116" i="11" s="1"/>
  <c r="I203" i="11"/>
  <c r="J203" i="11" s="1"/>
  <c r="K203" i="11" s="1"/>
  <c r="I138" i="11"/>
  <c r="J138" i="11" s="1"/>
  <c r="K138" i="11" s="1"/>
  <c r="I276" i="11"/>
  <c r="J276" i="11" s="1"/>
  <c r="K276" i="11" s="1"/>
  <c r="I287" i="11"/>
  <c r="J287" i="11" s="1"/>
  <c r="K287" i="11" s="1"/>
  <c r="I235" i="11"/>
  <c r="J235" i="11" s="1"/>
  <c r="K235" i="11" s="1"/>
  <c r="I182" i="11"/>
  <c r="J182" i="11" s="1"/>
  <c r="K182" i="11" s="1"/>
  <c r="I62" i="11"/>
  <c r="J62" i="11" s="1"/>
  <c r="K62" i="11" s="1"/>
  <c r="I106" i="11"/>
  <c r="J106" i="11" s="1"/>
  <c r="K106" i="11" s="1"/>
  <c r="I191" i="11"/>
  <c r="J191" i="11" s="1"/>
  <c r="K191" i="11" s="1"/>
  <c r="I74" i="11"/>
  <c r="J74" i="11" s="1"/>
  <c r="K74" i="11" s="1"/>
  <c r="I59" i="11"/>
  <c r="J59" i="11" s="1"/>
  <c r="K59" i="11" s="1"/>
  <c r="I220" i="11"/>
  <c r="J220" i="11" s="1"/>
  <c r="K220" i="11" s="1"/>
  <c r="I300" i="11"/>
  <c r="J300" i="11" s="1"/>
  <c r="K300" i="11" s="1"/>
  <c r="I301" i="11"/>
  <c r="J301" i="11" s="1"/>
  <c r="K301" i="11" s="1"/>
  <c r="I92" i="11"/>
  <c r="J92" i="11" s="1"/>
  <c r="K92" i="11" s="1"/>
  <c r="I271" i="11"/>
  <c r="J271" i="11" s="1"/>
  <c r="K271" i="11" s="1"/>
  <c r="I222" i="11"/>
  <c r="J222" i="11" s="1"/>
  <c r="K222" i="11" s="1"/>
  <c r="I93" i="11"/>
  <c r="J93" i="11" s="1"/>
  <c r="K93" i="11" s="1"/>
  <c r="I39" i="11"/>
  <c r="J39" i="11" s="1"/>
  <c r="K39" i="11" s="1"/>
  <c r="I72" i="11"/>
  <c r="J72" i="11" s="1"/>
  <c r="K72" i="11" s="1"/>
  <c r="I19" i="11"/>
  <c r="J19" i="11" s="1"/>
  <c r="K19" i="11" s="1"/>
  <c r="I170" i="11"/>
  <c r="J170" i="11" s="1"/>
  <c r="K170" i="11" s="1"/>
  <c r="I188" i="11"/>
  <c r="J188" i="11" s="1"/>
  <c r="K188" i="11" s="1"/>
  <c r="I217" i="11"/>
  <c r="J217" i="11" s="1"/>
  <c r="K217" i="11" s="1"/>
  <c r="I119" i="11"/>
  <c r="J119" i="11" s="1"/>
  <c r="K119" i="11" s="1"/>
  <c r="I123" i="11"/>
  <c r="J123" i="11" s="1"/>
  <c r="K123" i="11" s="1"/>
  <c r="I208" i="11"/>
  <c r="J208" i="11" s="1"/>
  <c r="K208" i="11" s="1"/>
  <c r="I243" i="11"/>
  <c r="J243" i="11" s="1"/>
  <c r="K243" i="11" s="1"/>
  <c r="I218" i="11"/>
  <c r="J218" i="11" s="1"/>
  <c r="K218" i="11" s="1"/>
  <c r="I78" i="11"/>
  <c r="J78" i="11" s="1"/>
  <c r="K78" i="11" s="1"/>
  <c r="I196" i="11"/>
  <c r="J196" i="11" s="1"/>
  <c r="K196" i="11" s="1"/>
  <c r="I117" i="11"/>
  <c r="J117" i="11" s="1"/>
  <c r="K117" i="11" s="1"/>
  <c r="I152" i="11"/>
  <c r="J152" i="11" s="1"/>
  <c r="K152" i="11" s="1"/>
  <c r="I31" i="11"/>
  <c r="J31" i="11" s="1"/>
  <c r="K31" i="11" s="1"/>
  <c r="I56" i="11"/>
  <c r="J56" i="11" s="1"/>
  <c r="K56" i="11" s="1"/>
  <c r="I98" i="11"/>
  <c r="J98" i="11" s="1"/>
  <c r="K98" i="11" s="1"/>
  <c r="I41" i="11"/>
  <c r="J41" i="11" s="1"/>
  <c r="K41" i="11" s="1"/>
  <c r="I144" i="11"/>
  <c r="J144" i="11" s="1"/>
  <c r="K144" i="11" s="1"/>
  <c r="I178" i="11"/>
  <c r="J178" i="11" s="1"/>
  <c r="K178" i="11" s="1"/>
  <c r="I125" i="11"/>
  <c r="J125" i="11" s="1"/>
  <c r="K125" i="11" s="1"/>
  <c r="I163" i="11"/>
  <c r="J163" i="11" s="1"/>
  <c r="K163" i="11" s="1"/>
  <c r="I112" i="11"/>
  <c r="J112" i="11" s="1"/>
  <c r="K112" i="11" s="1"/>
  <c r="I241" i="11"/>
  <c r="J241" i="11" s="1"/>
  <c r="K241" i="11" s="1"/>
  <c r="I279" i="11"/>
  <c r="J279" i="11" s="1"/>
  <c r="K279" i="11" s="1"/>
  <c r="I228" i="11"/>
  <c r="J228" i="11" s="1"/>
  <c r="K228" i="11" s="1"/>
  <c r="I82" i="11"/>
  <c r="J82" i="11" s="1"/>
  <c r="K82" i="11" s="1"/>
  <c r="I22" i="11"/>
  <c r="J22" i="11" s="1"/>
  <c r="K22" i="11" s="1"/>
  <c r="I211" i="11"/>
  <c r="J211" i="11" s="1"/>
  <c r="K211" i="11" s="1"/>
  <c r="T8" i="2"/>
  <c r="K1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D7" authorId="0" shapeId="0" xr:uid="{D59D12AF-2858-405E-8E1C-BC28F09BD74A}">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E7" authorId="0" shapeId="0" xr:uid="{DAA06B9A-BFB8-4CF3-AC63-2F4538A887B5}">
      <text>
        <r>
          <rPr>
            <sz val="9"/>
            <color indexed="81"/>
            <rFont val="Tahoma"/>
            <family val="2"/>
          </rPr>
          <t>Maksettava kuntakohtainen yhteisövero 2024 Verohallinnon ennakkotiedon mukaan.</t>
        </r>
      </text>
    </comment>
    <comment ref="F7" authorId="0" shapeId="0" xr:uid="{FC551A82-E742-4B5B-99A2-CA02171517A9}">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1,15 %
- Yleisen maapohjan kiinteistöveroprosentti: 1,31 %
- Vakituinen asuinrakennus: 0,51 %
- Muu kuin asuinrakennus: 1,23 %
- Yleishyödylliset yhteisöt rakennukset: 0,46 %
- Yleishyödylliset yhteisöt maapohja 0,71 %
- Rakentamaton rakennuspaikka: 4,45 %</t>
        </r>
      </text>
    </comment>
    <comment ref="G7" authorId="0" shapeId="0" xr:uid="{A27B50F9-8AE8-4B67-B3D9-90BD7DD91A18}">
      <text>
        <r>
          <rPr>
            <sz val="9"/>
            <color indexed="81"/>
            <rFont val="Tahoma"/>
            <family val="2"/>
          </rPr>
          <t>Verovuoden 2024 kaikki edellä mainitut  verotulot huomioidaan tasauslaskelmassa.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D7" authorId="0" shapeId="0" xr:uid="{D6AC5BDA-143A-4DA5-9559-997B8F697FE8}">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E7" authorId="0" shapeId="0" xr:uid="{90E25942-885C-478A-A570-EDA3F86B3F7C}">
      <text>
        <r>
          <rPr>
            <sz val="9"/>
            <color indexed="81"/>
            <rFont val="Tahoma"/>
            <family val="2"/>
          </rPr>
          <t>Maksettava kuntakohtainen yhteisövero 2024 Verohallinnon ennakkotiedon mukaan.</t>
        </r>
      </text>
    </comment>
    <comment ref="F7" authorId="0" shapeId="0" xr:uid="{F5F0AA61-46C2-4EDA-AC4C-CA40F29BC326}">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1,12 %
- Yleisen maapohjan kiinteistöveroprosentti: 1,31 %
- Vakituinen asuinrakennus: 0,51 %
- Muu kuin asuinrakennus: 1,23 %
- Yleishyödylliset yhteisöt rakennukset: 0,46 %
- Yleishyödylliset yhteisöt maapohja 0,71 %
- Rakentamaton rakennuspaikka: 4,45 %</t>
        </r>
      </text>
    </comment>
    <comment ref="G7" authorId="0" shapeId="0" xr:uid="{39F15A29-12FF-4BA8-BC42-B9F61180BAD1}">
      <text>
        <r>
          <rPr>
            <sz val="9"/>
            <color indexed="81"/>
            <rFont val="Tahoma"/>
            <family val="2"/>
          </rPr>
          <t>Verovuoden 2024 kaikki edellä mainitut  verotulot huomioidaan tasauslaskelmassa.</t>
        </r>
      </text>
    </comment>
    <comment ref="I7" authorId="0" shapeId="0" xr:uid="{CA8DF80F-9E1A-4B8A-80B5-ACB6B14D936B}">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J7" authorId="0" shapeId="0" xr:uid="{5F14C263-5071-4E25-A0A1-7AB94DC592A3}">
      <text>
        <r>
          <rPr>
            <sz val="9"/>
            <color indexed="81"/>
            <rFont val="Tahoma"/>
            <family val="2"/>
          </rPr>
          <t>Maksettava kuntakohtainen yhteisövero 2024 Verohallinnon ennakkotiedon mukaan.</t>
        </r>
      </text>
    </comment>
    <comment ref="K7" authorId="0" shapeId="0" xr:uid="{A102D3F3-39E5-424B-ABC8-B9D71B6AA973}">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1,12 %
- Yleisen maapohjan kiinteistöveroprosentti: 1,31 %
- Vakituinen asuinrakennus: 0,51 %
- Muu kuin asuinrakennus: 1,23 %
- Yleishyödylliset yhteisöt rakennukset: 0,46 %
- Yleishyödylliset yhteisöt maapohja 0,71 %
- Rakentamaton rakennuspaikka: 4,45 %</t>
        </r>
      </text>
    </comment>
    <comment ref="L7" authorId="0" shapeId="0" xr:uid="{875615A2-913C-418C-881D-6C0C0AF33C82}">
      <text>
        <r>
          <rPr>
            <sz val="9"/>
            <color indexed="81"/>
            <rFont val="Tahoma"/>
            <family val="2"/>
          </rPr>
          <t>Verovuoden 2024 kaikki edellä mainitut  verotulot huomioidaan tasauslaskelmassa.</t>
        </r>
      </text>
    </comment>
  </commentList>
</comments>
</file>

<file path=xl/sharedStrings.xml><?xml version="1.0" encoding="utf-8"?>
<sst xmlns="http://schemas.openxmlformats.org/spreadsheetml/2006/main" count="2721" uniqueCount="923">
  <si>
    <t>Tasauslisä (%):</t>
  </si>
  <si>
    <t>Tasausvähennys (%):</t>
  </si>
  <si>
    <t>Tasausraja (%)</t>
  </si>
  <si>
    <t>Laskennallinen kunnallisvero</t>
  </si>
  <si>
    <t>Osuus yhteisöverosta</t>
  </si>
  <si>
    <t>Laskennallinen kiinteistövero</t>
  </si>
  <si>
    <t>Yhteensä</t>
  </si>
  <si>
    <t>osuus tasauksessa (%)</t>
  </si>
  <si>
    <t>Tasausraja €/asukas</t>
  </si>
  <si>
    <t>Ero tasausrajaan</t>
  </si>
  <si>
    <t>Tasaus, €/asukas</t>
  </si>
  <si>
    <t>Tasaus, €</t>
  </si>
  <si>
    <t>Manner Suomi</t>
  </si>
  <si>
    <t>504</t>
  </si>
  <si>
    <t xml:space="preserve">Myrskylä                                          </t>
  </si>
  <si>
    <t>407</t>
  </si>
  <si>
    <t xml:space="preserve">Lapinjärvi                                        </t>
  </si>
  <si>
    <t>707</t>
  </si>
  <si>
    <t xml:space="preserve">Rääkkylä                                          </t>
  </si>
  <si>
    <t>844</t>
  </si>
  <si>
    <t xml:space="preserve">Tervo                                             </t>
  </si>
  <si>
    <t>399</t>
  </si>
  <si>
    <t xml:space="preserve">Laihia                                            </t>
  </si>
  <si>
    <t>747</t>
  </si>
  <si>
    <t xml:space="preserve">Siikainen                                         </t>
  </si>
  <si>
    <t>312</t>
  </si>
  <si>
    <t xml:space="preserve">Kyyjärvi                                          </t>
  </si>
  <si>
    <t>495</t>
  </si>
  <si>
    <t xml:space="preserve">Multia                                            </t>
  </si>
  <si>
    <t>611</t>
  </si>
  <si>
    <t xml:space="preserve">Pornainen                                         </t>
  </si>
  <si>
    <t>608</t>
  </si>
  <si>
    <t xml:space="preserve">Pomarkku                                          </t>
  </si>
  <si>
    <t>981</t>
  </si>
  <si>
    <t xml:space="preserve">Ypäjä                                             </t>
  </si>
  <si>
    <t>918</t>
  </si>
  <si>
    <t xml:space="preserve">Vehmaa                                            </t>
  </si>
  <si>
    <t>480</t>
  </si>
  <si>
    <t xml:space="preserve">Marttila                                          </t>
  </si>
  <si>
    <t>018</t>
  </si>
  <si>
    <t xml:space="preserve">Askola                                            </t>
  </si>
  <si>
    <t>578</t>
  </si>
  <si>
    <t xml:space="preserve">Paltamo                                           </t>
  </si>
  <si>
    <t>216</t>
  </si>
  <si>
    <t xml:space="preserve">Kannonkoski                                       </t>
  </si>
  <si>
    <t>592</t>
  </si>
  <si>
    <t xml:space="preserve">Petäjävesi                                        </t>
  </si>
  <si>
    <t>531</t>
  </si>
  <si>
    <t xml:space="preserve">Nakkila                                           </t>
  </si>
  <si>
    <t>697</t>
  </si>
  <si>
    <t xml:space="preserve">Ristijärvi                                        </t>
  </si>
  <si>
    <t>927</t>
  </si>
  <si>
    <t xml:space="preserve">Vihti                                             </t>
  </si>
  <si>
    <t>416</t>
  </si>
  <si>
    <t xml:space="preserve">Lemi                                              </t>
  </si>
  <si>
    <t>489</t>
  </si>
  <si>
    <t xml:space="preserve">Miehikkälä                                        </t>
  </si>
  <si>
    <t>421</t>
  </si>
  <si>
    <t xml:space="preserve">Lestijärvi                                        </t>
  </si>
  <si>
    <t>444</t>
  </si>
  <si>
    <t xml:space="preserve">Lohja                                             </t>
  </si>
  <si>
    <t>230</t>
  </si>
  <si>
    <t xml:space="preserve">Karvia                                            </t>
  </si>
  <si>
    <t>935</t>
  </si>
  <si>
    <t xml:space="preserve">Virolahti                                         </t>
  </si>
  <si>
    <t>172</t>
  </si>
  <si>
    <t xml:space="preserve">Joutsa                                            </t>
  </si>
  <si>
    <t>300</t>
  </si>
  <si>
    <t xml:space="preserve">Kuortane                                          </t>
  </si>
  <si>
    <t>146</t>
  </si>
  <si>
    <t xml:space="preserve">Ilomantsi                                         </t>
  </si>
  <si>
    <t>077</t>
  </si>
  <si>
    <t xml:space="preserve">Hankasalmi                                        </t>
  </si>
  <si>
    <t>046</t>
  </si>
  <si>
    <t xml:space="preserve">Enonkoski                                         </t>
  </si>
  <si>
    <t>097</t>
  </si>
  <si>
    <t xml:space="preserve">Hirvensalmi                                       </t>
  </si>
  <si>
    <t>783</t>
  </si>
  <si>
    <t xml:space="preserve">Säkylä                                            </t>
  </si>
  <si>
    <t>402</t>
  </si>
  <si>
    <t xml:space="preserve">Lapinlahti                                        </t>
  </si>
  <si>
    <t>047</t>
  </si>
  <si>
    <t xml:space="preserve">Enontekiö                                         </t>
  </si>
  <si>
    <t>729</t>
  </si>
  <si>
    <t xml:space="preserve">Saarijärvi                                        </t>
  </si>
  <si>
    <t>241</t>
  </si>
  <si>
    <t xml:space="preserve">Keminmaa                                          </t>
  </si>
  <si>
    <t>704</t>
  </si>
  <si>
    <t xml:space="preserve">Rusko                                             </t>
  </si>
  <si>
    <t>226</t>
  </si>
  <si>
    <t xml:space="preserve">Karstula                                          </t>
  </si>
  <si>
    <t>576</t>
  </si>
  <si>
    <t xml:space="preserve">Padasjoki                                         </t>
  </si>
  <si>
    <t>892</t>
  </si>
  <si>
    <t xml:space="preserve">Uurainen                                          </t>
  </si>
  <si>
    <t>595</t>
  </si>
  <si>
    <t xml:space="preserve">Pielavesi                                         </t>
  </si>
  <si>
    <t>213</t>
  </si>
  <si>
    <t xml:space="preserve">Kangasniemi                                       </t>
  </si>
  <si>
    <t>265</t>
  </si>
  <si>
    <t xml:space="preserve">Kivijärvi                                         </t>
  </si>
  <si>
    <t>580</t>
  </si>
  <si>
    <t xml:space="preserve">Parikkala                                         </t>
  </si>
  <si>
    <t>924</t>
  </si>
  <si>
    <t xml:space="preserve">Veteli                                            </t>
  </si>
  <si>
    <t>687</t>
  </si>
  <si>
    <t xml:space="preserve">Rautavaara                                        </t>
  </si>
  <si>
    <t>102</t>
  </si>
  <si>
    <t xml:space="preserve">Huittinen                                         </t>
  </si>
  <si>
    <t>217</t>
  </si>
  <si>
    <t xml:space="preserve">Kannus                                            </t>
  </si>
  <si>
    <t>759</t>
  </si>
  <si>
    <t xml:space="preserve">Soini                                             </t>
  </si>
  <si>
    <t>848</t>
  </si>
  <si>
    <t xml:space="preserve">Tohmajärvi                                        </t>
  </si>
  <si>
    <t>244</t>
  </si>
  <si>
    <t xml:space="preserve">Kempele                                           </t>
  </si>
  <si>
    <t>090</t>
  </si>
  <si>
    <t xml:space="preserve">Heinävesi                                         </t>
  </si>
  <si>
    <t>176</t>
  </si>
  <si>
    <t xml:space="preserve">Juuka                                             </t>
  </si>
  <si>
    <t>105</t>
  </si>
  <si>
    <t xml:space="preserve">Hyrynsalmi                                        </t>
  </si>
  <si>
    <t>009</t>
  </si>
  <si>
    <t xml:space="preserve">Alavieska                                         </t>
  </si>
  <si>
    <t>142</t>
  </si>
  <si>
    <t xml:space="preserve">Iitti                                             </t>
  </si>
  <si>
    <t>420</t>
  </si>
  <si>
    <t xml:space="preserve">Leppävirta                                        </t>
  </si>
  <si>
    <t>422</t>
  </si>
  <si>
    <t xml:space="preserve">Lieksa                                            </t>
  </si>
  <si>
    <t>507</t>
  </si>
  <si>
    <t xml:space="preserve">Mäntyharju                                        </t>
  </si>
  <si>
    <t>620</t>
  </si>
  <si>
    <t xml:space="preserve">Puolanka                                          </t>
  </si>
  <si>
    <t>631</t>
  </si>
  <si>
    <t xml:space="preserve">Pyhäranta                                         </t>
  </si>
  <si>
    <t>052</t>
  </si>
  <si>
    <t xml:space="preserve">Evijärvi                                          </t>
  </si>
  <si>
    <t>322</t>
  </si>
  <si>
    <t xml:space="preserve">Kemiönsaari                                       </t>
  </si>
  <si>
    <t>762</t>
  </si>
  <si>
    <t xml:space="preserve">Sonkajärvi                                        </t>
  </si>
  <si>
    <t>850</t>
  </si>
  <si>
    <t xml:space="preserve">Toivakka                                          </t>
  </si>
  <si>
    <t>317</t>
  </si>
  <si>
    <t xml:space="preserve">Kärsämäki                                         </t>
  </si>
  <si>
    <t>098</t>
  </si>
  <si>
    <t xml:space="preserve">Hollola                                           </t>
  </si>
  <si>
    <t>626</t>
  </si>
  <si>
    <t xml:space="preserve">Pyhäjärvi                                         </t>
  </si>
  <si>
    <t>686</t>
  </si>
  <si>
    <t xml:space="preserve">Rautalampi                                        </t>
  </si>
  <si>
    <t>761</t>
  </si>
  <si>
    <t xml:space="preserve">Somero                                            </t>
  </si>
  <si>
    <t>169</t>
  </si>
  <si>
    <t xml:space="preserve">Jokioinen                                         </t>
  </si>
  <si>
    <t>425</t>
  </si>
  <si>
    <t xml:space="preserve">Liminka                                           </t>
  </si>
  <si>
    <t>019</t>
  </si>
  <si>
    <t xml:space="preserve">Aura                                              </t>
  </si>
  <si>
    <t>834</t>
  </si>
  <si>
    <t xml:space="preserve">Tammela                                           </t>
  </si>
  <si>
    <t>286</t>
  </si>
  <si>
    <t xml:space="preserve">Kouvola                                           </t>
  </si>
  <si>
    <t>560</t>
  </si>
  <si>
    <t xml:space="preserve">Orimattila                                        </t>
  </si>
  <si>
    <t>285</t>
  </si>
  <si>
    <t xml:space="preserve">Kotka                                             </t>
  </si>
  <si>
    <t>290</t>
  </si>
  <si>
    <t xml:space="preserve">Kuhmo                                             </t>
  </si>
  <si>
    <t>751</t>
  </si>
  <si>
    <t xml:space="preserve">Simo                                              </t>
  </si>
  <si>
    <t>010</t>
  </si>
  <si>
    <t xml:space="preserve">Alavus                                            </t>
  </si>
  <si>
    <t>316</t>
  </si>
  <si>
    <t xml:space="preserve">Kärkölä                                           </t>
  </si>
  <si>
    <t>691</t>
  </si>
  <si>
    <t xml:space="preserve">Reisjärvi                                         </t>
  </si>
  <si>
    <t>977</t>
  </si>
  <si>
    <t xml:space="preserve">Ylivieska                                         </t>
  </si>
  <si>
    <t>301</t>
  </si>
  <si>
    <t xml:space="preserve">Kurikka                                           </t>
  </si>
  <si>
    <t>153</t>
  </si>
  <si>
    <t xml:space="preserve">Imatra                                            </t>
  </si>
  <si>
    <t>240</t>
  </si>
  <si>
    <t xml:space="preserve">Kemi                                              </t>
  </si>
  <si>
    <t>890</t>
  </si>
  <si>
    <t xml:space="preserve">Utsjoki                                           </t>
  </si>
  <si>
    <t>946</t>
  </si>
  <si>
    <t xml:space="preserve">Vöyri                                             </t>
  </si>
  <si>
    <t>145</t>
  </si>
  <si>
    <t xml:space="preserve">Ilmajoki                                          </t>
  </si>
  <si>
    <t>263</t>
  </si>
  <si>
    <t xml:space="preserve">Kiuruvesi                                         </t>
  </si>
  <si>
    <t>785</t>
  </si>
  <si>
    <t xml:space="preserve">Vaala                                             </t>
  </si>
  <si>
    <t>151</t>
  </si>
  <si>
    <t xml:space="preserve">Isojoki                                           </t>
  </si>
  <si>
    <t>074</t>
  </si>
  <si>
    <t xml:space="preserve">Halsua                                            </t>
  </si>
  <si>
    <t>433</t>
  </si>
  <si>
    <t xml:space="preserve">Loppi                                             </t>
  </si>
  <si>
    <t>204</t>
  </si>
  <si>
    <t xml:space="preserve">Kaavi                                             </t>
  </si>
  <si>
    <t>887</t>
  </si>
  <si>
    <t xml:space="preserve">Urjala                                            </t>
  </si>
  <si>
    <t>832</t>
  </si>
  <si>
    <t xml:space="preserve">Taivalkoski                                       </t>
  </si>
  <si>
    <t>016</t>
  </si>
  <si>
    <t xml:space="preserve">Asikkala                                          </t>
  </si>
  <si>
    <t>614</t>
  </si>
  <si>
    <t xml:space="preserve">Posio                                             </t>
  </si>
  <si>
    <t>503</t>
  </si>
  <si>
    <t xml:space="preserve">Mynämäki                                          </t>
  </si>
  <si>
    <t>140</t>
  </si>
  <si>
    <t xml:space="preserve">Iisalmi                                           </t>
  </si>
  <si>
    <t>624</t>
  </si>
  <si>
    <t xml:space="preserve">Pyhtää                                            </t>
  </si>
  <si>
    <t>561</t>
  </si>
  <si>
    <t xml:space="preserve">Oripää                                            </t>
  </si>
  <si>
    <t>992</t>
  </si>
  <si>
    <t>Äänekoski</t>
  </si>
  <si>
    <t>410</t>
  </si>
  <si>
    <t xml:space="preserve">Laukaa                                            </t>
  </si>
  <si>
    <t>851</t>
  </si>
  <si>
    <t xml:space="preserve">Tornio                                            </t>
  </si>
  <si>
    <t>398</t>
  </si>
  <si>
    <t xml:space="preserve">Lahti                                             </t>
  </si>
  <si>
    <t>275</t>
  </si>
  <si>
    <t xml:space="preserve">Konnevesi                                         </t>
  </si>
  <si>
    <t>103</t>
  </si>
  <si>
    <t xml:space="preserve">Humppila                                          </t>
  </si>
  <si>
    <t>742</t>
  </si>
  <si>
    <t xml:space="preserve">Savukoski                                         </t>
  </si>
  <si>
    <t>287</t>
  </si>
  <si>
    <t xml:space="preserve">Kristiinankaupunki                                </t>
  </si>
  <si>
    <t>061</t>
  </si>
  <si>
    <t xml:space="preserve">Forssa                                            </t>
  </si>
  <si>
    <t>280</t>
  </si>
  <si>
    <t xml:space="preserve">Korsnäs                                           </t>
  </si>
  <si>
    <t>615</t>
  </si>
  <si>
    <t xml:space="preserve">Pudasjärvi                                        </t>
  </si>
  <si>
    <t>768</t>
  </si>
  <si>
    <t xml:space="preserve">Sulkava                                           </t>
  </si>
  <si>
    <t>583</t>
  </si>
  <si>
    <t xml:space="preserve">Pelkosenniemi                                     </t>
  </si>
  <si>
    <t>857</t>
  </si>
  <si>
    <t xml:space="preserve">Tuusniemi                                         </t>
  </si>
  <si>
    <t>980</t>
  </si>
  <si>
    <t xml:space="preserve">Ylöjärvi                                          </t>
  </si>
  <si>
    <t>050</t>
  </si>
  <si>
    <t xml:space="preserve">Eura                                              </t>
  </si>
  <si>
    <t>005</t>
  </si>
  <si>
    <t xml:space="preserve">Alajärvi                                          </t>
  </si>
  <si>
    <t>494</t>
  </si>
  <si>
    <t xml:space="preserve">Muhos                                             </t>
  </si>
  <si>
    <t>423</t>
  </si>
  <si>
    <t xml:space="preserve">Lieto                                             </t>
  </si>
  <si>
    <t>710</t>
  </si>
  <si>
    <t xml:space="preserve">Raasepori                                         </t>
  </si>
  <si>
    <t>581</t>
  </si>
  <si>
    <t xml:space="preserve">Parkano                                           </t>
  </si>
  <si>
    <t>889</t>
  </si>
  <si>
    <t xml:space="preserve">Utajärvi                                          </t>
  </si>
  <si>
    <t>777</t>
  </si>
  <si>
    <t xml:space="preserve">Suomussalmi                                       </t>
  </si>
  <si>
    <t>791</t>
  </si>
  <si>
    <t xml:space="preserve">Siikalatva                                        </t>
  </si>
  <si>
    <t>109</t>
  </si>
  <si>
    <t xml:space="preserve">Hämeenlinna                                       </t>
  </si>
  <si>
    <t>601</t>
  </si>
  <si>
    <t xml:space="preserve">Pihtipudas                                        </t>
  </si>
  <si>
    <t>236</t>
  </si>
  <si>
    <t xml:space="preserve">Kaustinen                                         </t>
  </si>
  <si>
    <t>619</t>
  </si>
  <si>
    <t xml:space="preserve">Punkalaidun                                       </t>
  </si>
  <si>
    <t>182</t>
  </si>
  <si>
    <t xml:space="preserve">Jämsä                                             </t>
  </si>
  <si>
    <t>562</t>
  </si>
  <si>
    <t xml:space="preserve">Orivesi                                           </t>
  </si>
  <si>
    <t>408</t>
  </si>
  <si>
    <t xml:space="preserve">Lapua                                             </t>
  </si>
  <si>
    <t>846</t>
  </si>
  <si>
    <t xml:space="preserve">Teuva                                             </t>
  </si>
  <si>
    <t>111</t>
  </si>
  <si>
    <t xml:space="preserve">Heinola                                           </t>
  </si>
  <si>
    <t>167</t>
  </si>
  <si>
    <t xml:space="preserve">Joensuu                                           </t>
  </si>
  <si>
    <t>936</t>
  </si>
  <si>
    <t xml:space="preserve">Virrat                                            </t>
  </si>
  <si>
    <t>400</t>
  </si>
  <si>
    <t xml:space="preserve">Laitila                                           </t>
  </si>
  <si>
    <t>538</t>
  </si>
  <si>
    <t xml:space="preserve">Nousiainen                                        </t>
  </si>
  <si>
    <t>790</t>
  </si>
  <si>
    <t xml:space="preserve">Sastamala                                         </t>
  </si>
  <si>
    <t>748</t>
  </si>
  <si>
    <t xml:space="preserve">Siikajoki                                         </t>
  </si>
  <si>
    <t>683</t>
  </si>
  <si>
    <t xml:space="preserve">Ranua                                             </t>
  </si>
  <si>
    <t>636</t>
  </si>
  <si>
    <t xml:space="preserve">Pöytyä                                            </t>
  </si>
  <si>
    <t>859</t>
  </si>
  <si>
    <t xml:space="preserve">Tyrnävä                                           </t>
  </si>
  <si>
    <t>430</t>
  </si>
  <si>
    <t xml:space="preserve">Loimaa                                            </t>
  </si>
  <si>
    <t>609</t>
  </si>
  <si>
    <t xml:space="preserve">Pori                                              </t>
  </si>
  <si>
    <t>249</t>
  </si>
  <si>
    <t xml:space="preserve">Keuruu                                            </t>
  </si>
  <si>
    <t>426</t>
  </si>
  <si>
    <t xml:space="preserve">Liperi                                            </t>
  </si>
  <si>
    <t>271</t>
  </si>
  <si>
    <t xml:space="preserve">Kokemäki                                          </t>
  </si>
  <si>
    <t>441</t>
  </si>
  <si>
    <t xml:space="preserve">Luumäki                                           </t>
  </si>
  <si>
    <t>106</t>
  </si>
  <si>
    <t xml:space="preserve">Hyvinkää                                          </t>
  </si>
  <si>
    <t>214</t>
  </si>
  <si>
    <t xml:space="preserve">Kankaanpää                                        </t>
  </si>
  <si>
    <t>436</t>
  </si>
  <si>
    <t xml:space="preserve">Lumijoki                                          </t>
  </si>
  <si>
    <t>086</t>
  </si>
  <si>
    <t xml:space="preserve">Hausjärvi                                         </t>
  </si>
  <si>
    <t>934</t>
  </si>
  <si>
    <t xml:space="preserve">Vimpeli                                           </t>
  </si>
  <si>
    <t>778</t>
  </si>
  <si>
    <t xml:space="preserve">Suonenjoki                                        </t>
  </si>
  <si>
    <t>698</t>
  </si>
  <si>
    <t xml:space="preserve">Rovaniemi                                         </t>
  </si>
  <si>
    <t>500</t>
  </si>
  <si>
    <t xml:space="preserve">Muurame                                           </t>
  </si>
  <si>
    <t>284</t>
  </si>
  <si>
    <t xml:space="preserve">Koski Tl                                          </t>
  </si>
  <si>
    <t>075</t>
  </si>
  <si>
    <t xml:space="preserve">Hamina                                            </t>
  </si>
  <si>
    <t>886</t>
  </si>
  <si>
    <t xml:space="preserve">Ulvila                                            </t>
  </si>
  <si>
    <t>069</t>
  </si>
  <si>
    <t xml:space="preserve">Haapajärvi                                        </t>
  </si>
  <si>
    <t>491</t>
  </si>
  <si>
    <t xml:space="preserve">Mikkeli                                           </t>
  </si>
  <si>
    <t>895</t>
  </si>
  <si>
    <t xml:space="preserve">Uusikaupunki                                      </t>
  </si>
  <si>
    <t>599</t>
  </si>
  <si>
    <t xml:space="preserve">Pedersören kunta                                  </t>
  </si>
  <si>
    <t>224</t>
  </si>
  <si>
    <t xml:space="preserve">Karkkila                                          </t>
  </si>
  <si>
    <t>915</t>
  </si>
  <si>
    <t xml:space="preserve">Varkaus                                           </t>
  </si>
  <si>
    <t>276</t>
  </si>
  <si>
    <t xml:space="preserve">Kontiolahti                                       </t>
  </si>
  <si>
    <t>616</t>
  </si>
  <si>
    <t xml:space="preserve">Pukkila                                           </t>
  </si>
  <si>
    <t>989</t>
  </si>
  <si>
    <t xml:space="preserve">Ähtäri                                            </t>
  </si>
  <si>
    <t>256</t>
  </si>
  <si>
    <t xml:space="preserve">Kinnula                                           </t>
  </si>
  <si>
    <t>051</t>
  </si>
  <si>
    <t xml:space="preserve">Eurajoki                                          </t>
  </si>
  <si>
    <t>831</t>
  </si>
  <si>
    <t xml:space="preserve">Taipalsaari                                       </t>
  </si>
  <si>
    <t>475</t>
  </si>
  <si>
    <t xml:space="preserve">Maalahti                                          </t>
  </si>
  <si>
    <t>734</t>
  </si>
  <si>
    <t xml:space="preserve">Salo                                              </t>
  </si>
  <si>
    <t>541</t>
  </si>
  <si>
    <t xml:space="preserve">Nurmes                                            </t>
  </si>
  <si>
    <t>288</t>
  </si>
  <si>
    <t xml:space="preserve">Kruunupyy                                         </t>
  </si>
  <si>
    <t>499</t>
  </si>
  <si>
    <t xml:space="preserve">Mustasaari                                        </t>
  </si>
  <si>
    <t>250</t>
  </si>
  <si>
    <t xml:space="preserve">Kihniö                                            </t>
  </si>
  <si>
    <t>625</t>
  </si>
  <si>
    <t xml:space="preserve">Pyhäjoki                                          </t>
  </si>
  <si>
    <t>607</t>
  </si>
  <si>
    <t xml:space="preserve">Polvijärvi                                        </t>
  </si>
  <si>
    <t>304</t>
  </si>
  <si>
    <t xml:space="preserve">Kustavi                                           </t>
  </si>
  <si>
    <t>178</t>
  </si>
  <si>
    <t xml:space="preserve">Juva                                              </t>
  </si>
  <si>
    <t>849</t>
  </si>
  <si>
    <t xml:space="preserve">Toholampi                                         </t>
  </si>
  <si>
    <t>245</t>
  </si>
  <si>
    <t xml:space="preserve">Kerava                                            </t>
  </si>
  <si>
    <t>179</t>
  </si>
  <si>
    <t xml:space="preserve">Jyväskylä                                         </t>
  </si>
  <si>
    <t>309</t>
  </si>
  <si>
    <t xml:space="preserve">Outokumpu                                         </t>
  </si>
  <si>
    <t>235</t>
  </si>
  <si>
    <t xml:space="preserve">Kauniainen                                        </t>
  </si>
  <si>
    <t>403</t>
  </si>
  <si>
    <t xml:space="preserve">Lappajärvi                                        </t>
  </si>
  <si>
    <t>505</t>
  </si>
  <si>
    <t xml:space="preserve">Mäntsälä                                          </t>
  </si>
  <si>
    <t>893</t>
  </si>
  <si>
    <t xml:space="preserve">Uusikaarlepyy                                     </t>
  </si>
  <si>
    <t>418</t>
  </si>
  <si>
    <t xml:space="preserve">Lempäälä                                          </t>
  </si>
  <si>
    <t>205</t>
  </si>
  <si>
    <t xml:space="preserve">Kajaani                                           </t>
  </si>
  <si>
    <t>743</t>
  </si>
  <si>
    <t xml:space="preserve">Seinäjoki                                         </t>
  </si>
  <si>
    <t>635</t>
  </si>
  <si>
    <t xml:space="preserve">Pälkäne                                           </t>
  </si>
  <si>
    <t>563</t>
  </si>
  <si>
    <t xml:space="preserve">Oulainen                                          </t>
  </si>
  <si>
    <t>272</t>
  </si>
  <si>
    <t xml:space="preserve">Kokkola                                           </t>
  </si>
  <si>
    <t>445</t>
  </si>
  <si>
    <t xml:space="preserve">Parainen                                          </t>
  </si>
  <si>
    <t>700</t>
  </si>
  <si>
    <t xml:space="preserve">Ruokolahti                                        </t>
  </si>
  <si>
    <t>483</t>
  </si>
  <si>
    <t xml:space="preserve">Merijärvi                                         </t>
  </si>
  <si>
    <t>186</t>
  </si>
  <si>
    <t xml:space="preserve">Järvenpää                                         </t>
  </si>
  <si>
    <t>273</t>
  </si>
  <si>
    <t xml:space="preserve">Kolari                                            </t>
  </si>
  <si>
    <t>405</t>
  </si>
  <si>
    <t xml:space="preserve">Lappeenranta                                      </t>
  </si>
  <si>
    <t>925</t>
  </si>
  <si>
    <t xml:space="preserve">Vieremä                                           </t>
  </si>
  <si>
    <t>755</t>
  </si>
  <si>
    <t xml:space="preserve">Siuntio                                           </t>
  </si>
  <si>
    <t>152</t>
  </si>
  <si>
    <t xml:space="preserve">Isokyrö                                           </t>
  </si>
  <si>
    <t>202</t>
  </si>
  <si>
    <t xml:space="preserve">Kaarina                                           </t>
  </si>
  <si>
    <t>564</t>
  </si>
  <si>
    <t xml:space="preserve">Oulu                                              </t>
  </si>
  <si>
    <t>139</t>
  </si>
  <si>
    <t xml:space="preserve">Ii                                                </t>
  </si>
  <si>
    <t>484</t>
  </si>
  <si>
    <t xml:space="preserve">Merikarvia                                        </t>
  </si>
  <si>
    <t>753</t>
  </si>
  <si>
    <t xml:space="preserve">Sipoo                                             </t>
  </si>
  <si>
    <t>678</t>
  </si>
  <si>
    <t xml:space="preserve">Raahe                                             </t>
  </si>
  <si>
    <t>291</t>
  </si>
  <si>
    <t xml:space="preserve">Kuhmoinen                                         </t>
  </si>
  <si>
    <t>781</t>
  </si>
  <si>
    <t xml:space="preserve">Sysmä                                             </t>
  </si>
  <si>
    <t>434</t>
  </si>
  <si>
    <t xml:space="preserve">Loviisa                                           </t>
  </si>
  <si>
    <t>305</t>
  </si>
  <si>
    <t xml:space="preserve">Kuusamo                                           </t>
  </si>
  <si>
    <t>684</t>
  </si>
  <si>
    <t xml:space="preserve">Rauma                                             </t>
  </si>
  <si>
    <t>239</t>
  </si>
  <si>
    <t xml:space="preserve">Keitele                                           </t>
  </si>
  <si>
    <t>071</t>
  </si>
  <si>
    <t xml:space="preserve">Haapavesi                                         </t>
  </si>
  <si>
    <t>177</t>
  </si>
  <si>
    <t xml:space="preserve">Juupajoki                                         </t>
  </si>
  <si>
    <t>905</t>
  </si>
  <si>
    <t xml:space="preserve">Vaasa                                             </t>
  </si>
  <si>
    <t>165</t>
  </si>
  <si>
    <t xml:space="preserve">Janakkala                                         </t>
  </si>
  <si>
    <t>231</t>
  </si>
  <si>
    <t xml:space="preserve">Kaskinen                                          </t>
  </si>
  <si>
    <t>638</t>
  </si>
  <si>
    <t xml:space="preserve">Porvoo                                            </t>
  </si>
  <si>
    <t>623</t>
  </si>
  <si>
    <t xml:space="preserve">Puumala                                           </t>
  </si>
  <si>
    <t>078</t>
  </si>
  <si>
    <t xml:space="preserve">Hanko                                             </t>
  </si>
  <si>
    <t>208</t>
  </si>
  <si>
    <t xml:space="preserve">Kalajoki                                          </t>
  </si>
  <si>
    <t>435</t>
  </si>
  <si>
    <t xml:space="preserve">Luhanka                                           </t>
  </si>
  <si>
    <t>211</t>
  </si>
  <si>
    <t xml:space="preserve">Kangasala                                         </t>
  </si>
  <si>
    <t>543</t>
  </si>
  <si>
    <t xml:space="preserve">Nurmijärvi                                        </t>
  </si>
  <si>
    <t>257</t>
  </si>
  <si>
    <t xml:space="preserve">Kirkkonummi                                       </t>
  </si>
  <si>
    <t>481</t>
  </si>
  <si>
    <t xml:space="preserve">Masku                                             </t>
  </si>
  <si>
    <t>931</t>
  </si>
  <si>
    <t xml:space="preserve">Viitasaari                                        </t>
  </si>
  <si>
    <t>694</t>
  </si>
  <si>
    <t xml:space="preserve">Riihimäki                                         </t>
  </si>
  <si>
    <t>604</t>
  </si>
  <si>
    <t xml:space="preserve">Pirkkala                                          </t>
  </si>
  <si>
    <t>577</t>
  </si>
  <si>
    <t xml:space="preserve">Paimio                                            </t>
  </si>
  <si>
    <t>529</t>
  </si>
  <si>
    <t xml:space="preserve">Naantali                                          </t>
  </si>
  <si>
    <t>149</t>
  </si>
  <si>
    <t xml:space="preserve">Inkoo                                             </t>
  </si>
  <si>
    <t>758</t>
  </si>
  <si>
    <t xml:space="preserve">Sodankylä                                         </t>
  </si>
  <si>
    <t>732</t>
  </si>
  <si>
    <t xml:space="preserve">Salla                                             </t>
  </si>
  <si>
    <t>092</t>
  </si>
  <si>
    <t xml:space="preserve">Vantaa                                            </t>
  </si>
  <si>
    <t>584</t>
  </si>
  <si>
    <t xml:space="preserve">Perho                                             </t>
  </si>
  <si>
    <t>921</t>
  </si>
  <si>
    <t xml:space="preserve">Vesanto                                           </t>
  </si>
  <si>
    <t>440</t>
  </si>
  <si>
    <t xml:space="preserve">Luoto                                             </t>
  </si>
  <si>
    <t>232</t>
  </si>
  <si>
    <t xml:space="preserve">Kauhajoki                                         </t>
  </si>
  <si>
    <t>079</t>
  </si>
  <si>
    <t xml:space="preserve">Harjavalta                                        </t>
  </si>
  <si>
    <t>908</t>
  </si>
  <si>
    <t xml:space="preserve">Valkeakoski                                       </t>
  </si>
  <si>
    <t>853</t>
  </si>
  <si>
    <t xml:space="preserve">Turku                                             </t>
  </si>
  <si>
    <t>260</t>
  </si>
  <si>
    <t xml:space="preserve">Kitee                                             </t>
  </si>
  <si>
    <t>148</t>
  </si>
  <si>
    <t xml:space="preserve">Inari                                             </t>
  </si>
  <si>
    <t>845</t>
  </si>
  <si>
    <t xml:space="preserve">Tervola                                           </t>
  </si>
  <si>
    <t>508</t>
  </si>
  <si>
    <t xml:space="preserve">Mänttä-Vilppula                                   </t>
  </si>
  <si>
    <t>233</t>
  </si>
  <si>
    <t xml:space="preserve">Kauhava                                           </t>
  </si>
  <si>
    <t>082</t>
  </si>
  <si>
    <t xml:space="preserve">Hattula                                           </t>
  </si>
  <si>
    <t>740</t>
  </si>
  <si>
    <t xml:space="preserve">Savonlinna                                        </t>
  </si>
  <si>
    <t>091</t>
  </si>
  <si>
    <t xml:space="preserve">Helsinki                                          </t>
  </si>
  <si>
    <t>297</t>
  </si>
  <si>
    <t xml:space="preserve">Kuopio                                            </t>
  </si>
  <si>
    <t>536</t>
  </si>
  <si>
    <t xml:space="preserve">Nokia                                             </t>
  </si>
  <si>
    <t>739</t>
  </si>
  <si>
    <t xml:space="preserve">Savitaipale                                       </t>
  </si>
  <si>
    <t>535</t>
  </si>
  <si>
    <t xml:space="preserve">Nivala                                            </t>
  </si>
  <si>
    <t>108</t>
  </si>
  <si>
    <t xml:space="preserve">Hämeenkyrö                                        </t>
  </si>
  <si>
    <t>261</t>
  </si>
  <si>
    <t xml:space="preserve">Kittilä                                           </t>
  </si>
  <si>
    <t>746</t>
  </si>
  <si>
    <t xml:space="preserve">Sievi                                             </t>
  </si>
  <si>
    <t>320</t>
  </si>
  <si>
    <t xml:space="preserve">Kemijärvi                                         </t>
  </si>
  <si>
    <t>049</t>
  </si>
  <si>
    <t xml:space="preserve">Espoo                                             </t>
  </si>
  <si>
    <t>545</t>
  </si>
  <si>
    <t xml:space="preserve">Närpiö                                            </t>
  </si>
  <si>
    <t>858</t>
  </si>
  <si>
    <t xml:space="preserve">Tuusula                                           </t>
  </si>
  <si>
    <t>749</t>
  </si>
  <si>
    <t xml:space="preserve">Siilinjärvi                                       </t>
  </si>
  <si>
    <t>765</t>
  </si>
  <si>
    <t xml:space="preserve">Sotkamo                                           </t>
  </si>
  <si>
    <t>833</t>
  </si>
  <si>
    <t xml:space="preserve">Taivassalo                                        </t>
  </si>
  <si>
    <t>593</t>
  </si>
  <si>
    <t xml:space="preserve">Pieksämäki                                        </t>
  </si>
  <si>
    <t>081</t>
  </si>
  <si>
    <t xml:space="preserve">Hartola                                           </t>
  </si>
  <si>
    <t>072</t>
  </si>
  <si>
    <t xml:space="preserve">Hailuoto                                          </t>
  </si>
  <si>
    <t>020</t>
  </si>
  <si>
    <t xml:space="preserve">Akaa                                              </t>
  </si>
  <si>
    <t>498</t>
  </si>
  <si>
    <t xml:space="preserve">Muonio                                            </t>
  </si>
  <si>
    <t>738</t>
  </si>
  <si>
    <t xml:space="preserve">Sauvo                                             </t>
  </si>
  <si>
    <t>837</t>
  </si>
  <si>
    <t xml:space="preserve">Tampere                                           </t>
  </si>
  <si>
    <t>976</t>
  </si>
  <si>
    <t xml:space="preserve">Ylitornio                                         </t>
  </si>
  <si>
    <t>171</t>
  </si>
  <si>
    <t xml:space="preserve">Joroinen                                          </t>
  </si>
  <si>
    <t>702</t>
  </si>
  <si>
    <t xml:space="preserve">Ruovesi                                           </t>
  </si>
  <si>
    <t>143</t>
  </si>
  <si>
    <t xml:space="preserve">Ikaalinen                                         </t>
  </si>
  <si>
    <t>854</t>
  </si>
  <si>
    <t xml:space="preserve">Pello                                             </t>
  </si>
  <si>
    <t>689</t>
  </si>
  <si>
    <t xml:space="preserve">Rautjärvi                                         </t>
  </si>
  <si>
    <t>681</t>
  </si>
  <si>
    <t xml:space="preserve">Rantasalmi                                        </t>
  </si>
  <si>
    <t>680</t>
  </si>
  <si>
    <t xml:space="preserve">Raisio                                            </t>
  </si>
  <si>
    <t>630</t>
  </si>
  <si>
    <t xml:space="preserve">Pyhäntä                                           </t>
  </si>
  <si>
    <t>922</t>
  </si>
  <si>
    <t xml:space="preserve">Vesilahti                                         </t>
  </si>
  <si>
    <t>181</t>
  </si>
  <si>
    <t xml:space="preserve">Jämijärvi                                         </t>
  </si>
  <si>
    <t>218</t>
  </si>
  <si>
    <t xml:space="preserve">Karijoki                                          </t>
  </si>
  <si>
    <t>598</t>
  </si>
  <si>
    <t xml:space="preserve">Pietarsaari                                       </t>
  </si>
  <si>
    <t>Maksettava kunnallisvero</t>
  </si>
  <si>
    <t>Tuloveroprosentti</t>
  </si>
  <si>
    <t>Verotettava tulo</t>
  </si>
  <si>
    <t>Verovuoden 2022 kiinteistöjen verotusarvot ja laskennallinen kiinteistövero</t>
  </si>
  <si>
    <r>
      <t xml:space="preserve">Lähde: Verohallinto tilastotietokanta taulukko 2.1 (Manner-Suomen keskimääräiset kiinteistöveroprosentit </t>
    </r>
    <r>
      <rPr>
        <b/>
        <sz val="9"/>
        <color rgb="FFFF0000"/>
        <rFont val="Work Sans"/>
      </rPr>
      <t>punaisella</t>
    </r>
    <r>
      <rPr>
        <sz val="9"/>
        <color theme="1"/>
        <rFont val="Work Sans"/>
        <family val="2"/>
      </rPr>
      <t>)</t>
    </r>
  </si>
  <si>
    <r>
      <t xml:space="preserve">Kiinteistöjen verotusarvot 2022 </t>
    </r>
    <r>
      <rPr>
        <sz val="9"/>
        <color theme="1"/>
        <rFont val="Work Sans"/>
      </rPr>
      <t>(1 000 €)</t>
    </r>
  </si>
  <si>
    <r>
      <t xml:space="preserve">Laskennallinen kiinteistövero </t>
    </r>
    <r>
      <rPr>
        <sz val="9"/>
        <color theme="1"/>
        <rFont val="Work Sans"/>
      </rPr>
      <t>(1000 €)</t>
    </r>
  </si>
  <si>
    <t>Yleinen rakennus</t>
  </si>
  <si>
    <t>Yleinen maapohja</t>
  </si>
  <si>
    <t>Vakituinen asuinrakennus</t>
  </si>
  <si>
    <t>Muu kuin vakituinen asuinraknnus</t>
  </si>
  <si>
    <t>Ydinvoimalaitos</t>
  </si>
  <si>
    <t>Yleishyödyllinen</t>
  </si>
  <si>
    <t>Rakentamaton rakennuspaikka</t>
  </si>
  <si>
    <t>Muut voimalaitokset</t>
  </si>
  <si>
    <t>Yleinen rak. + maapohja</t>
  </si>
  <si>
    <t>Muu kuin vakituinen asuinrakennus</t>
  </si>
  <si>
    <t>Voimalaitokset</t>
  </si>
  <si>
    <t xml:space="preserve">Alajärvi           </t>
  </si>
  <si>
    <t xml:space="preserve">Alavieska          </t>
  </si>
  <si>
    <t>Alavus</t>
  </si>
  <si>
    <t xml:space="preserve">Asikkala           </t>
  </si>
  <si>
    <t xml:space="preserve">Askola             </t>
  </si>
  <si>
    <t xml:space="preserve">Aura               </t>
  </si>
  <si>
    <t>Akaa</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</si>
  <si>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</si>
  <si>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</si>
  <si>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</si>
  <si>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</si>
  <si>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</si>
  <si>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</si>
  <si>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</si>
  <si>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</si>
  <si>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</si>
  <si>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</si>
  <si>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</si>
  <si>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</si>
  <si>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</si>
  <si>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</si>
  <si>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</si>
  <si>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</si>
  <si>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</si>
  <si>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</si>
  <si>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</si>
  <si>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</si>
  <si>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</si>
  <si>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</si>
  <si>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</si>
  <si>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</si>
  <si>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</si>
  <si>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</si>
  <si>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</si>
  <si>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</si>
  <si>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</si>
  <si>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</si>
  <si>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</si>
  <si>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</si>
  <si>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</si>
  <si>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</si>
  <si>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</si>
  <si>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</si>
  <si>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</si>
  <si>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</si>
  <si>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</si>
  <si>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</si>
  <si>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</si>
  <si>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</si>
  <si>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</si>
  <si>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</si>
  <si>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</si>
  <si>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</si>
  <si>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</si>
  <si>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</si>
  <si>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</si>
  <si>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</si>
  <si>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</si>
  <si>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Jämsä</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</si>
  <si>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</si>
  <si>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</si>
  <si>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</si>
  <si>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</si>
  <si>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</si>
  <si>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</si>
  <si>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</si>
  <si>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</si>
  <si>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</si>
  <si>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</si>
  <si>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</si>
  <si>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</si>
  <si>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</si>
  <si>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</si>
  <si>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</si>
  <si>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</si>
  <si>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</si>
  <si>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</si>
  <si>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</si>
  <si>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</si>
  <si>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</si>
  <si>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</si>
  <si>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</si>
  <si>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</si>
  <si>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</si>
  <si>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</si>
  <si>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</si>
  <si>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</si>
  <si>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Kitee</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</si>
  <si>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</si>
  <si>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</si>
  <si>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</si>
  <si>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</si>
  <si>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</si>
  <si>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</si>
  <si>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</si>
  <si>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</si>
  <si>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</si>
  <si>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</si>
  <si>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</si>
  <si>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</si>
  <si>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</si>
  <si>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</si>
  <si>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</si>
  <si>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</si>
  <si>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Kuopio</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</si>
  <si>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</si>
  <si>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</si>
  <si>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</si>
  <si>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</si>
  <si>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</si>
  <si>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</si>
  <si>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</si>
  <si>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</si>
  <si>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</si>
  <si>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Kemiönsaari</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</si>
  <si>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</si>
  <si>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</si>
  <si>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</si>
  <si>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</si>
  <si>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</si>
  <si>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</si>
  <si>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</si>
  <si>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</si>
  <si>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</si>
  <si>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</si>
  <si>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</si>
  <si>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</si>
  <si>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</si>
  <si>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</si>
  <si>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Lieto</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</si>
  <si>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</si>
  <si>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</si>
  <si>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</si>
  <si>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</si>
  <si>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</si>
  <si>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</si>
  <si>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</si>
  <si>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</si>
  <si>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</si>
  <si>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Lohja</t>
  </si>
  <si>
    <t>Parainen</t>
  </si>
  <si>
    <t xml:space="preserve">Maalahti           </t>
  </si>
  <si>
    <t xml:space="preserve">Marttila           </t>
  </si>
  <si>
    <t xml:space="preserve">Masku              </t>
  </si>
  <si>
    <t xml:space="preserve">Merijärvi          </t>
  </si>
  <si>
    <t xml:space="preserve">Merikarvia         </t>
  </si>
  <si>
    <t xml:space="preserve">Miehikkälä         </t>
  </si>
  <si>
    <t>Mikkeli</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</si>
  <si>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</si>
  <si>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</si>
  <si>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</si>
  <si>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</si>
  <si>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</si>
  <si>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</si>
  <si>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</si>
  <si>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</si>
  <si>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</si>
  <si>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</si>
  <si>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</si>
  <si>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</si>
  <si>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</si>
  <si>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</si>
  <si>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</si>
  <si>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</si>
  <si>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</si>
  <si>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</si>
  <si>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</si>
  <si>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</si>
  <si>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Orivesi</t>
  </si>
  <si>
    <t xml:space="preserve">Oulainen           </t>
  </si>
  <si>
    <t>Oulu</t>
  </si>
  <si>
    <t xml:space="preserve">Padasjoki          </t>
  </si>
  <si>
    <t xml:space="preserve">Paimio             </t>
  </si>
  <si>
    <t xml:space="preserve">Paltamo            </t>
  </si>
  <si>
    <t xml:space="preserve">Parikkala          </t>
  </si>
  <si>
    <t xml:space="preserve">Parkano            </t>
  </si>
  <si>
    <t xml:space="preserve">Pelkosenniemi      </t>
  </si>
  <si>
    <t xml:space="preserve">Perho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</si>
  <si>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</si>
  <si>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</si>
  <si>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</si>
  <si>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</si>
  <si>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</si>
  <si>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</si>
  <si>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</si>
  <si>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</si>
  <si>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</si>
  <si>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Pori</t>
  </si>
  <si>
    <t xml:space="preserve">Pornainen          </t>
  </si>
  <si>
    <t xml:space="preserve">Posio              </t>
  </si>
  <si>
    <t xml:space="preserve">Pudasjärvi         </t>
  </si>
  <si>
    <t xml:space="preserve">Pukkila            </t>
  </si>
  <si>
    <t xml:space="preserve">Punkalaidun        </t>
  </si>
  <si>
    <t xml:space="preserve">Puolanka           </t>
  </si>
  <si>
    <t xml:space="preserve">Puumala            </t>
  </si>
  <si>
    <t>Pyhtää</t>
  </si>
  <si>
    <t xml:space="preserve">Pyhäjoki           </t>
  </si>
  <si>
    <t>Pyhäjärvi</t>
  </si>
  <si>
    <t xml:space="preserve">Pyhäntä            </t>
  </si>
  <si>
    <t xml:space="preserve">Pyhäranta          </t>
  </si>
  <si>
    <t xml:space="preserve">Pälkäne            </t>
  </si>
  <si>
    <t xml:space="preserve">Pöytyä             </t>
  </si>
  <si>
    <t xml:space="preserve">Porvoo             </t>
  </si>
  <si>
    <t>Raahe</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</si>
  <si>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</si>
  <si>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</si>
  <si>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</si>
  <si>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</si>
  <si>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</si>
  <si>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</si>
  <si>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</si>
  <si>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</si>
  <si>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</si>
  <si>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</si>
  <si>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</si>
  <si>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</si>
  <si>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</si>
  <si>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</si>
  <si>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</si>
  <si>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Raasepori</t>
  </si>
  <si>
    <t xml:space="preserve">Saarijärvi         </t>
  </si>
  <si>
    <t xml:space="preserve">Salla              </t>
  </si>
  <si>
    <t xml:space="preserve">Salo               </t>
  </si>
  <si>
    <t xml:space="preserve">Sauvo              </t>
  </si>
  <si>
    <t xml:space="preserve">Savitaipale        </t>
  </si>
  <si>
    <t>Savonlinna</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</si>
  <si>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</si>
  <si>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</si>
  <si>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</si>
  <si>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</si>
  <si>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</si>
  <si>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</si>
  <si>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</si>
  <si>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</si>
  <si>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</si>
  <si>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</si>
  <si>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</si>
  <si>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</si>
  <si>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</si>
  <si>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</si>
  <si>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</si>
  <si>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</si>
  <si>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</si>
  <si>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</si>
  <si>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</si>
  <si>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</si>
  <si>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Sastamala</t>
  </si>
  <si>
    <t>Siikalatva</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</si>
  <si>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</si>
  <si>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</si>
  <si>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</si>
  <si>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</si>
  <si>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</si>
  <si>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</si>
  <si>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</si>
  <si>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</si>
  <si>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</si>
  <si>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</si>
  <si>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</si>
  <si>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</si>
  <si>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</si>
  <si>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</si>
  <si>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</si>
  <si>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</si>
  <si>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</si>
  <si>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</si>
  <si>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</si>
  <si>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</si>
  <si>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</si>
  <si>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</si>
  <si>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</si>
  <si>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</si>
  <si>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Vaasa</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</si>
  <si>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</si>
  <si>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</si>
  <si>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</si>
  <si>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</si>
  <si>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</si>
  <si>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</si>
  <si>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</si>
  <si>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</si>
  <si>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</si>
  <si>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</si>
  <si>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</si>
  <si>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</si>
  <si>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Vöyri</t>
  </si>
  <si>
    <t xml:space="preserve">Ylitornio          </t>
  </si>
  <si>
    <t xml:space="preserve">Ylivieska          </t>
  </si>
  <si>
    <t xml:space="preserve">Ylöjärvi           </t>
  </si>
  <si>
    <t xml:space="preserve">Ypäjä              </t>
  </si>
  <si>
    <t xml:space="preserve">Ähtäri             </t>
  </si>
  <si>
    <t xml:space="preserve">Äänekoski          </t>
  </si>
  <si>
    <t>Verovuoden 2024 maksettava ja laskennallinen kunnallisvero 2024</t>
  </si>
  <si>
    <t>Verovuoden 2024 kiinteistöjen verotusarvot ja laskennallinen kiinteistövero</t>
  </si>
  <si>
    <t>Asukasluku 31.12.2023</t>
  </si>
  <si>
    <t>Ennakollinen laskelma verotuloihin perustuvasta valtionosuuden tasauksesta vuodelle 2026</t>
  </si>
  <si>
    <r>
      <t xml:space="preserve">Lähde: Verohallinto tilastotietokanta taulukko 2.1 (Manner-Suomen keskimääräiset kiinteistöveroprosentit </t>
    </r>
    <r>
      <rPr>
        <b/>
        <sz val="11"/>
        <color rgb="FFFF0000"/>
        <rFont val="Work Sans"/>
      </rPr>
      <t>punaisella</t>
    </r>
    <r>
      <rPr>
        <sz val="11"/>
        <color theme="1"/>
        <rFont val="Work Sans"/>
      </rPr>
      <t>)</t>
    </r>
  </si>
  <si>
    <r>
      <t xml:space="preserve">Kiinteistöjen verotusarvot 2024 </t>
    </r>
    <r>
      <rPr>
        <sz val="11"/>
        <color theme="1"/>
        <rFont val="Work Sans"/>
      </rPr>
      <t>(1 000 €)</t>
    </r>
  </si>
  <si>
    <r>
      <t xml:space="preserve">Laskennallinen kiinteistövero </t>
    </r>
    <r>
      <rPr>
        <sz val="11"/>
        <color theme="1"/>
        <rFont val="Work Sans"/>
      </rPr>
      <t>(1000 €)</t>
    </r>
  </si>
  <si>
    <t>Ydinvoima-laitos</t>
  </si>
  <si>
    <t>Yleishyödyllinen rakennus</t>
  </si>
  <si>
    <t>Yleishyödyllinen maapohja</t>
  </si>
  <si>
    <t>Lähde: Kunnallis- ja yhteisövero 2024 ennakkotieto, Verohallinto, 16.6.2025. Kiinteistövero, valmistunut kiinteistöverotus 2024 (Verohallinnon tilastotietokanta)</t>
  </si>
  <si>
    <t>euroa/asukas</t>
  </si>
  <si>
    <t>Laskennalliset verotulot, euroa per asukas</t>
  </si>
  <si>
    <r>
      <t xml:space="preserve">Lähde: Verohallinto, </t>
    </r>
    <r>
      <rPr>
        <b/>
        <sz val="11"/>
        <color theme="1"/>
        <rFont val="Work Sans"/>
      </rPr>
      <t>16.6.2025</t>
    </r>
    <r>
      <rPr>
        <sz val="11"/>
        <color theme="1"/>
        <rFont val="Work Sans"/>
      </rPr>
      <t xml:space="preserve">, Manner-Suomen keskimääräinen tuloveroprosentti </t>
    </r>
    <r>
      <rPr>
        <b/>
        <sz val="11"/>
        <color rgb="FFFF0000"/>
        <rFont val="Work Sans"/>
      </rPr>
      <t>punaisella</t>
    </r>
  </si>
  <si>
    <t>Maakunta-numero</t>
  </si>
  <si>
    <t>Kunta-numero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</si>
</sst>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00\ _€_-;\-* #,##0.00\ _€_-;_-* &quot;-&quot;??\ _€_-;_-@_-"/>
  </numFmts>
  <fonts count="32">
    <font>
      <sz val="9"/>
      <color theme="1"/>
      <name val="Work Sans"/>
      <family val="2"/>
    </font>
    <font>
      <sz val="10"/>
      <name val="Arial"/>
      <family val="2"/>
    </font>
    <font>
      <b/>
      <sz val="9"/>
      <color rgb="FFFF0000"/>
      <name val="Work Sans"/>
    </font>
    <font>
      <b/>
      <sz val="9"/>
      <color theme="1"/>
      <name val="Work Sans"/>
    </font>
    <font>
      <sz val="9"/>
      <color theme="1"/>
      <name val="Work Sans"/>
    </font>
    <font>
      <sz val="9"/>
      <color theme="1"/>
      <name val="Work Sans"/>
      <family val="2"/>
    </font>
    <font>
      <sz val="9"/>
      <color indexed="81"/>
      <name val="Tahoma"/>
      <family val="2"/>
    </font>
    <font>
      <b/>
      <sz val="9"/>
      <color indexed="81"/>
      <name val="Tahoma"/>
      <family val="2"/>
    </font>
    <font>
      <b/>
      <sz val="10"/>
      <color theme="1"/>
      <name val="Work Sans"/>
    </font>
    <font>
      <b/>
      <sz val="16"/>
      <color theme="1"/>
      <name val="Work Sans"/>
    </font>
    <font>
      <b/>
      <sz val="9"/>
      <name val="Work Sans"/>
    </font>
    <font>
      <sz val="11"/>
      <color theme="1"/>
      <name val="Calibri"/>
      <family val="2"/>
    </font>
    <font>
      <sz val="10"/>
      <color theme="1"/>
      <name val="Work Sans"/>
    </font>
    <font>
      <sz val="11"/>
      <color theme="1"/>
      <name val="Calibri"/>
      <family val="2"/>
      <scheme val="minor"/>
    </font>
    <font>
      <sz val="10"/>
      <color theme="1"/>
      <name val="Roboto"/>
      <family val="2"/>
    </font>
    <font>
      <sz val="11"/>
      <color rgb="FF000000"/>
      <name val="Calibri"/>
      <family val="2"/>
    </font>
    <font>
      <b/>
      <sz val="9"/>
      <color theme="1"/>
      <name val="Work Sans"/>
      <family val="2"/>
    </font>
    <font>
      <b/>
      <sz val="11"/>
      <color theme="1"/>
      <name val="Arial"/>
      <family val="2"/>
    </font>
    <font>
      <sz val="11"/>
      <color theme="1"/>
      <name val="Arial"/>
      <family val="2"/>
    </font>
    <font>
      <sz val="11"/>
      <color theme="1"/>
      <name val="Work Sans"/>
    </font>
    <font>
      <b/>
      <sz val="11"/>
      <color theme="1"/>
      <name val="Work Sans"/>
    </font>
    <font>
      <b/>
      <sz val="11"/>
      <color rgb="FFFF0000"/>
      <name val="Work Sans"/>
    </font>
    <font>
      <b/>
      <sz val="11"/>
      <color rgb="FFFF0000"/>
      <name val="Arial"/>
      <family val="2"/>
    </font>
    <font>
      <b/>
      <sz val="10"/>
      <name val="Work Sans"/>
    </font>
    <font>
      <b/>
      <sz val="24"/>
      <color theme="1"/>
      <name val="Work Sans"/>
    </font>
    <font>
      <b/>
      <sz val="22"/>
      <color theme="1"/>
      <name val="Work Sans"/>
    </font>
    <font>
      <b/>
      <sz val="20"/>
      <color theme="1"/>
      <name val="Work Sans"/>
    </font>
    <font>
      <sz val="22"/>
      <color theme="1"/>
      <name val="Work Sans"/>
    </font>
    <font>
      <sz val="11"/>
      <color theme="1"/>
      <name val="Arial Narrow"/>
      <family val="2"/>
    </font>
    <font>
      <b/>
      <sz val="11"/>
      <color theme="1"/>
      <name val="Arial "/>
    </font>
    <font>
      <sz val="11"/>
      <color theme="1"/>
      <name val="Arial "/>
    </font>
    <font>
      <sz val="11"/>
      <name val="Arial "/>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7">
    <border>
      <left/>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7">
    <xf numFmtId="0" fontId="0" fillId="0" borderId="0"/>
    <xf numFmtId="9" fontId="1" fillId="0" borderId="0" applyFon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1" fillId="0" borderId="0"/>
    <xf numFmtId="0" fontId="13" fillId="0" borderId="0"/>
    <xf numFmtId="0" fontId="1" fillId="0" borderId="0"/>
    <xf numFmtId="165" fontId="1" fillId="0" borderId="0" applyFont="0" applyFill="0" applyBorder="0" applyAlignment="0" applyProtection="0"/>
    <xf numFmtId="0" fontId="14" fillId="0" borderId="0"/>
    <xf numFmtId="0" fontId="15" fillId="0" borderId="0" applyNumberFormat="0" applyBorder="0" applyAlignment="0"/>
    <xf numFmtId="0" fontId="15" fillId="0" borderId="0" applyNumberFormat="0" applyBorder="0" applyAlignment="0"/>
    <xf numFmtId="165"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85">
    <xf numFmtId="0" fontId="0" fillId="0" borderId="0" xfId="0"/>
    <xf numFmtId="0" fontId="3" fillId="0" borderId="0" xfId="0" applyFont="1"/>
    <xf numFmtId="3" fontId="0" fillId="0" borderId="0" xfId="0" applyNumberFormat="1"/>
    <xf numFmtId="3" fontId="3" fillId="0" borderId="0" xfId="0" applyNumberFormat="1" applyFont="1"/>
    <xf numFmtId="3" fontId="0" fillId="0" borderId="0" xfId="0" applyNumberFormat="1" applyAlignment="1">
      <alignment horizontal="right"/>
    </xf>
    <xf numFmtId="0" fontId="0" fillId="0" borderId="0" xfId="0" applyAlignment="1">
      <alignment horizontal="right"/>
    </xf>
    <xf numFmtId="0" fontId="4" fillId="0" borderId="0" xfId="0" applyFont="1"/>
    <xf numFmtId="0" fontId="8" fillId="0" borderId="0" xfId="0" applyFont="1"/>
    <xf numFmtId="0" fontId="9" fillId="0" borderId="0" xfId="0" applyFont="1"/>
    <xf numFmtId="0" fontId="4" fillId="0" borderId="0" xfId="0" applyFont="1" applyAlignment="1">
      <alignment vertical="center" wrapText="1"/>
    </xf>
    <xf numFmtId="2" fontId="2" fillId="0" borderId="0" xfId="0" applyNumberFormat="1" applyFont="1"/>
    <xf numFmtId="0" fontId="3" fillId="0" borderId="3" xfId="0" applyFont="1" applyBorder="1"/>
    <xf numFmtId="0" fontId="0" fillId="0" borderId="3" xfId="0" applyBorder="1"/>
    <xf numFmtId="3" fontId="3" fillId="0" borderId="3" xfId="0" applyNumberFormat="1" applyFont="1" applyBorder="1"/>
    <xf numFmtId="3" fontId="10" fillId="2" borderId="3" xfId="0" applyNumberFormat="1" applyFont="1" applyFill="1" applyBorder="1"/>
    <xf numFmtId="0" fontId="12" fillId="0" borderId="0" xfId="0" applyFont="1"/>
    <xf numFmtId="3" fontId="3" fillId="0" borderId="0" xfId="0" applyNumberFormat="1" applyFont="1" applyAlignment="1">
      <alignment horizontal="center"/>
    </xf>
    <xf numFmtId="0" fontId="0" fillId="8" borderId="0" xfId="0" applyFill="1"/>
    <xf numFmtId="3" fontId="18" fillId="0" borderId="0" xfId="0" applyNumberFormat="1" applyFont="1" applyAlignment="1">
      <alignment horizontal="right"/>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20" fillId="0" borderId="3" xfId="0" applyFont="1" applyBorder="1" applyAlignment="1">
      <alignment vertical="top"/>
    </xf>
    <xf numFmtId="3" fontId="17" fillId="0" borderId="3" xfId="0" applyNumberFormat="1" applyFont="1" applyBorder="1" applyAlignment="1">
      <alignment horizontal="right" vertical="top"/>
    </xf>
    <xf numFmtId="4" fontId="17" fillId="0" borderId="3" xfId="0" applyNumberFormat="1" applyFont="1" applyBorder="1" applyAlignment="1">
      <alignment horizontal="right" vertical="top"/>
    </xf>
    <xf numFmtId="0" fontId="18" fillId="0" borderId="3" xfId="0" applyFont="1" applyBorder="1" applyAlignment="1">
      <alignment horizontal="right" vertical="top"/>
    </xf>
    <xf numFmtId="0" fontId="0" fillId="0" borderId="0" xfId="0" applyAlignment="1">
      <alignment vertical="top"/>
    </xf>
    <xf numFmtId="0" fontId="19" fillId="3" borderId="0" xfId="2" applyFont="1" applyAlignment="1">
      <alignment horizontal="center" vertical="center" wrapText="1"/>
    </xf>
    <xf numFmtId="0" fontId="19" fillId="4" borderId="0" xfId="3" applyFont="1" applyAlignment="1">
      <alignment horizontal="center" vertical="center" wrapText="1"/>
    </xf>
    <xf numFmtId="0" fontId="19" fillId="7" borderId="0" xfId="6" applyFont="1" applyAlignment="1">
      <alignment horizontal="center" vertical="center" wrapText="1"/>
    </xf>
    <xf numFmtId="0" fontId="19" fillId="5" borderId="0" xfId="4" applyFont="1" applyAlignment="1">
      <alignment horizontal="center" vertical="center" wrapText="1"/>
    </xf>
    <xf numFmtId="0" fontId="20" fillId="0" borderId="0" xfId="0" applyFont="1" applyAlignment="1">
      <alignment vertical="center" wrapText="1"/>
    </xf>
    <xf numFmtId="0" fontId="19" fillId="0" borderId="0" xfId="0" applyFont="1" applyAlignment="1">
      <alignment horizontal="center" vertical="center" wrapText="1"/>
    </xf>
    <xf numFmtId="0" fontId="20" fillId="0" borderId="0" xfId="0" applyFont="1"/>
    <xf numFmtId="2" fontId="18" fillId="0" borderId="0" xfId="0" applyNumberFormat="1" applyFont="1" applyAlignment="1">
      <alignment horizontal="right"/>
    </xf>
    <xf numFmtId="0" fontId="19" fillId="8" borderId="0" xfId="0" applyFont="1" applyFill="1"/>
    <xf numFmtId="3" fontId="18" fillId="8" borderId="0" xfId="0" applyNumberFormat="1" applyFont="1" applyFill="1" applyAlignment="1">
      <alignment horizontal="right"/>
    </xf>
    <xf numFmtId="2" fontId="18" fillId="8" borderId="0" xfId="0" applyNumberFormat="1" applyFont="1" applyFill="1" applyAlignment="1">
      <alignment horizontal="right"/>
    </xf>
    <xf numFmtId="3" fontId="19" fillId="0" borderId="0" xfId="0" applyNumberFormat="1" applyFont="1"/>
    <xf numFmtId="3" fontId="20" fillId="0" borderId="0" xfId="0" applyNumberFormat="1" applyFont="1"/>
    <xf numFmtId="2" fontId="21" fillId="0" borderId="0" xfId="0" applyNumberFormat="1" applyFont="1"/>
    <xf numFmtId="0" fontId="19" fillId="0" borderId="0" xfId="0" applyFont="1" applyAlignment="1">
      <alignment wrapText="1"/>
    </xf>
    <xf numFmtId="0" fontId="20" fillId="0" borderId="0" xfId="0" applyFont="1" applyAlignment="1">
      <alignment horizontal="center" wrapText="1"/>
    </xf>
    <xf numFmtId="0" fontId="20" fillId="0" borderId="3" xfId="0" applyFont="1" applyBorder="1" applyAlignment="1">
      <alignment horizontal="center"/>
    </xf>
    <xf numFmtId="0" fontId="16" fillId="0" borderId="0" xfId="0" applyFont="1"/>
    <xf numFmtId="164" fontId="17" fillId="0" borderId="0" xfId="0" applyNumberFormat="1" applyFont="1" applyAlignment="1">
      <alignment horizontal="right"/>
    </xf>
    <xf numFmtId="0" fontId="8" fillId="6" borderId="0" xfId="5" applyFont="1" applyAlignment="1">
      <alignment horizontal="center"/>
    </xf>
    <xf numFmtId="0" fontId="8" fillId="6" borderId="0" xfId="5" applyFont="1" applyBorder="1" applyAlignment="1">
      <alignment horizontal="center"/>
    </xf>
    <xf numFmtId="0" fontId="8" fillId="6" borderId="2" xfId="5" applyFont="1" applyBorder="1" applyAlignment="1">
      <alignment horizontal="center"/>
    </xf>
    <xf numFmtId="3" fontId="17" fillId="0" borderId="1" xfId="0" applyNumberFormat="1" applyFont="1" applyBorder="1" applyAlignment="1">
      <alignment horizontal="right" vertical="top"/>
    </xf>
    <xf numFmtId="0" fontId="22" fillId="0" borderId="1" xfId="0" applyFont="1" applyBorder="1" applyAlignment="1">
      <alignment horizontal="right" vertical="top"/>
    </xf>
    <xf numFmtId="0" fontId="19" fillId="0" borderId="0" xfId="0" applyFont="1" applyAlignment="1">
      <alignment vertical="top"/>
    </xf>
    <xf numFmtId="0" fontId="24" fillId="0" borderId="0" xfId="0" applyFont="1"/>
    <xf numFmtId="0" fontId="25" fillId="0" borderId="0" xfId="0" applyFont="1"/>
    <xf numFmtId="0" fontId="26" fillId="0" borderId="0" xfId="0" applyFont="1" applyAlignment="1">
      <alignment vertical="center"/>
    </xf>
    <xf numFmtId="0" fontId="19" fillId="0" borderId="3" xfId="0" applyFont="1" applyBorder="1" applyAlignment="1">
      <alignment vertical="center"/>
    </xf>
    <xf numFmtId="3" fontId="20" fillId="0" borderId="3" xfId="0" applyNumberFormat="1" applyFont="1" applyBorder="1" applyAlignment="1">
      <alignment horizontal="center"/>
    </xf>
    <xf numFmtId="0" fontId="3" fillId="0" borderId="3" xfId="4" applyFont="1" applyFill="1" applyBorder="1" applyAlignment="1">
      <alignment horizontal="left"/>
    </xf>
    <xf numFmtId="0" fontId="3" fillId="0" borderId="3" xfId="0" applyFont="1" applyBorder="1" applyAlignment="1">
      <alignment horizontal="left"/>
    </xf>
    <xf numFmtId="3" fontId="20" fillId="0" borderId="3" xfId="0" applyNumberFormat="1" applyFont="1" applyBorder="1" applyAlignment="1">
      <alignment horizontal="center" vertical="center"/>
    </xf>
    <xf numFmtId="4" fontId="0" fillId="0" borderId="0" xfId="0" applyNumberFormat="1" applyAlignment="1">
      <alignment vertical="top"/>
    </xf>
    <xf numFmtId="0" fontId="4" fillId="0" borderId="4" xfId="0" applyFont="1" applyBorder="1" applyAlignment="1">
      <alignment vertical="top" wrapText="1"/>
    </xf>
    <xf numFmtId="0" fontId="4" fillId="0" borderId="3" xfId="0" applyFont="1" applyBorder="1" applyAlignment="1">
      <alignment vertical="top" wrapText="1"/>
    </xf>
    <xf numFmtId="0" fontId="0" fillId="0" borderId="0" xfId="0" applyAlignment="1">
      <alignment horizontal="center"/>
    </xf>
    <xf numFmtId="0" fontId="4" fillId="8" borderId="0" xfId="0" applyFont="1" applyFill="1"/>
    <xf numFmtId="0" fontId="4" fillId="0" borderId="0" xfId="0" applyFont="1" applyAlignment="1">
      <alignment horizontal="center"/>
    </xf>
    <xf numFmtId="0" fontId="4" fillId="8" borderId="0" xfId="0" applyFont="1" applyFill="1" applyAlignment="1">
      <alignment horizontal="center"/>
    </xf>
    <xf numFmtId="0" fontId="4" fillId="0" borderId="5" xfId="0" applyFont="1" applyBorder="1" applyAlignment="1">
      <alignment vertical="top" wrapText="1"/>
    </xf>
    <xf numFmtId="0" fontId="4" fillId="0" borderId="6" xfId="0" applyFont="1" applyBorder="1" applyAlignment="1">
      <alignment vertical="top" wrapText="1"/>
    </xf>
    <xf numFmtId="0" fontId="20" fillId="0" borderId="6" xfId="0" applyFont="1" applyBorder="1" applyAlignment="1">
      <alignment vertical="top"/>
    </xf>
    <xf numFmtId="4" fontId="17" fillId="0" borderId="0" xfId="0" applyNumberFormat="1" applyFont="1" applyAlignment="1">
      <alignment horizontal="center" vertical="top"/>
    </xf>
    <xf numFmtId="4" fontId="17" fillId="0" borderId="3" xfId="0" applyNumberFormat="1" applyFont="1" applyBorder="1" applyAlignment="1">
      <alignment horizontal="center" vertical="top"/>
    </xf>
    <xf numFmtId="3" fontId="18" fillId="0" borderId="0" xfId="0" applyNumberFormat="1" applyFont="1" applyAlignment="1">
      <alignment horizontal="center" vertical="top"/>
    </xf>
    <xf numFmtId="0" fontId="27" fillId="0" borderId="0" xfId="0" applyFont="1"/>
    <xf numFmtId="0" fontId="28" fillId="0" borderId="0" xfId="0" applyFont="1"/>
    <xf numFmtId="0" fontId="23" fillId="5" borderId="0" xfId="4" applyFont="1" applyAlignment="1">
      <alignment horizontal="left"/>
    </xf>
    <xf numFmtId="164" fontId="18" fillId="0" borderId="0" xfId="0" applyNumberFormat="1" applyFont="1" applyAlignment="1">
      <alignment horizontal="right"/>
    </xf>
    <xf numFmtId="3" fontId="29" fillId="0" borderId="3" xfId="0" applyNumberFormat="1" applyFont="1" applyBorder="1" applyAlignment="1">
      <alignment vertical="top"/>
    </xf>
    <xf numFmtId="0" fontId="30" fillId="0" borderId="3" xfId="0" applyFont="1" applyBorder="1" applyAlignment="1">
      <alignment vertical="top"/>
    </xf>
    <xf numFmtId="3" fontId="31" fillId="0" borderId="0" xfId="0" applyNumberFormat="1" applyFont="1" applyAlignment="1">
      <alignment horizontal="right"/>
    </xf>
    <xf numFmtId="3" fontId="30" fillId="0" borderId="0" xfId="0" applyNumberFormat="1" applyFont="1" applyAlignment="1">
      <alignment horizontal="right"/>
    </xf>
    <xf numFmtId="0" fontId="30" fillId="0" borderId="0" xfId="0" applyFont="1" applyAlignment="1">
      <alignment horizontal="right"/>
    </xf>
    <xf numFmtId="0" fontId="30" fillId="0" borderId="0" xfId="0" applyFont="1"/>
    <xf numFmtId="3" fontId="30" fillId="0" borderId="0" xfId="0" applyNumberFormat="1" applyFont="1"/>
    <xf numFmtId="164" fontId="0" fillId="0" borderId="0" xfId="0" applyNumberFormat="1"/>
  </cellXfs>
  <cellStyles count="17">
    <cellStyle name="20 % - Aksentti1" xfId="2" builtinId="30"/>
    <cellStyle name="20 % - Aksentti2" xfId="3" builtinId="34"/>
    <cellStyle name="20 % - Aksentti4" xfId="4" builtinId="42"/>
    <cellStyle name="20 % - Aksentti5" xfId="5" builtinId="46"/>
    <cellStyle name="20 % - Aksentti6" xfId="6" builtinId="50"/>
    <cellStyle name="Erotin 2" xfId="14" xr:uid="{8351599F-6CD4-454A-B43D-EC3A1A00E2DD}"/>
    <cellStyle name="Normaali" xfId="0" builtinId="0"/>
    <cellStyle name="Normaali 2" xfId="9" xr:uid="{6B342695-28C1-46FF-95E5-33ECA52C01DA}"/>
    <cellStyle name="Normaali 2 2" xfId="13" xr:uid="{D7A08609-E256-49A7-B69C-34C4E547EBC8}"/>
    <cellStyle name="Normaali 3" xfId="11" xr:uid="{89741D09-E2CD-41E9-A288-C5A1786E2484}"/>
    <cellStyle name="Normaali 4" xfId="7" xr:uid="{FDC97960-C8D7-4170-A97D-2C114AA35ADC}"/>
    <cellStyle name="Normaali 5" xfId="8" xr:uid="{2DC759D6-5300-4432-80C1-8381DE7118D3}"/>
    <cellStyle name="Normaali 7" xfId="12" xr:uid="{7D08CEBA-BB3D-4390-B41E-B519240E2605}"/>
    <cellStyle name="Pilkku 2" xfId="10" xr:uid="{AD71D151-D978-4FDC-9063-27F948CD6333}"/>
    <cellStyle name="Pilkku 3" xfId="15" xr:uid="{89B2C3A1-2209-4D57-ABE7-CE62FD607AB6}"/>
    <cellStyle name="Prosenttia 2" xfId="1" xr:uid="{B240C9BD-204C-49C4-997F-157B90C4F371}"/>
    <cellStyle name="Prosenttia 3" xfId="16" xr:uid="{D458D253-B358-49D4-A438-527469F53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38099</xdr:rowOff>
    </xdr:from>
    <xdr:to>
      <xdr:col>13</xdr:col>
      <xdr:colOff>409575</xdr:colOff>
      <xdr:row>62</xdr:row>
      <xdr:rowOff>85724</xdr:rowOff>
    </xdr:to>
    <xdr:sp macro="" textlink="">
      <xdr:nvSpPr>
        <xdr:cNvPr id="3" name="Tekstiruutu 2">
          <a:extLst>
            <a:ext uri="{FF2B5EF4-FFF2-40B4-BE49-F238E27FC236}">
              <a16:creationId xmlns:a16="http://schemas.microsoft.com/office/drawing/2014/main" id="{979CAED6-6AEE-480B-BD41-21AE913C659C}"/>
            </a:ext>
          </a:extLst>
        </xdr:cNvPr>
        <xdr:cNvSpPr txBox="1"/>
      </xdr:nvSpPr>
      <xdr:spPr>
        <a:xfrm>
          <a:off x="19050" y="38099"/>
          <a:ext cx="8315325" cy="949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0">
              <a:latin typeface="Work Sans" panose="00000500000000000000" pitchFamily="2" charset="0"/>
            </a:rPr>
            <a:t>								26.6.2025</a:t>
          </a:r>
          <a:endParaRPr lang="fi-FI" sz="1400" b="1">
            <a:latin typeface="Work Sans" panose="00000500000000000000" pitchFamily="2" charset="0"/>
          </a:endParaRPr>
        </a:p>
        <a:p>
          <a:endParaRPr lang="fi-FI" sz="1400" b="1">
            <a:latin typeface="Work Sans" panose="00000500000000000000" pitchFamily="2" charset="0"/>
          </a:endParaRPr>
        </a:p>
        <a:p>
          <a:r>
            <a:rPr lang="fi-FI" sz="1400" b="1">
              <a:latin typeface="Work Sans" panose="00000500000000000000" pitchFamily="2" charset="0"/>
            </a:rPr>
            <a:t>Laskennallisiin</a:t>
          </a:r>
          <a:r>
            <a:rPr lang="fi-FI" sz="1400" b="1" baseline="0">
              <a:latin typeface="Work Sans" panose="00000500000000000000" pitchFamily="2" charset="0"/>
            </a:rPr>
            <a:t> verotuloihin perustuva valtionosuuden tasaus vuodelle 2026</a:t>
          </a:r>
          <a:endParaRPr lang="fi-FI" sz="1400" b="1">
            <a:latin typeface="Work Sans" panose="00000500000000000000" pitchFamily="2" charset="0"/>
          </a:endParaRPr>
        </a:p>
        <a:p>
          <a:endParaRPr lang="fi-FI" sz="1100">
            <a:latin typeface="Work Sans" panose="00000500000000000000" pitchFamily="2" charset="0"/>
          </a:endParaRPr>
        </a:p>
        <a:p>
          <a:r>
            <a:rPr lang="fi-FI" sz="1100">
              <a:latin typeface="Work Sans" panose="00000500000000000000" pitchFamily="2" charset="0"/>
            </a:rPr>
            <a:t>Verotuloihin perustuva valtionosuuden tasaus joko vähentää tai lisää kunnalle myönnettävää peruspalvelujen valtionosuutta. Laskelmassa käytetyt verotulot ovat </a:t>
          </a:r>
          <a:r>
            <a:rPr lang="fi-FI" sz="1100" b="0">
              <a:latin typeface="Work Sans" panose="00000500000000000000" pitchFamily="2" charset="0"/>
            </a:rPr>
            <a:t>pääosin laskennallisia, </a:t>
          </a:r>
          <a:r>
            <a:rPr lang="fi-FI" sz="1100" b="1">
              <a:latin typeface="Work Sans" panose="00000500000000000000" pitchFamily="2" charset="0"/>
            </a:rPr>
            <a:t>eikä kunnille jo kertyneitä verotuloja missään vaiheessa tasata kuntien kesken.</a:t>
          </a:r>
          <a:r>
            <a:rPr lang="fi-FI" sz="1100">
              <a:latin typeface="Work Sans" panose="00000500000000000000" pitchFamily="2" charset="0"/>
            </a:rPr>
            <a:t> </a:t>
          </a:r>
        </a:p>
        <a:p>
          <a:endParaRPr lang="fi-FI" sz="1100">
            <a:latin typeface="Work Sans" panose="00000500000000000000" pitchFamily="2" charset="0"/>
          </a:endParaRPr>
        </a:p>
        <a:p>
          <a:r>
            <a:rPr lang="fi-FI" sz="1100">
              <a:latin typeface="Work Sans" panose="00000500000000000000" pitchFamily="2" charset="0"/>
            </a:rPr>
            <a:t>Tasauslaskelmassa käytetään laskennallisia kunnallis- ja kiinteistöveroja, mutta yhteisöveron osalta maksettavaa yhteisöveroa sellaisenaan. Päivitetyssä laskelmassa on hyödynnetty Verohallinnon kuntakohtaista viimeisintä ennakkotietoa (per 16.6.) verovuoden 2024 maksettavista kunnallis- ja yhteisöveroista. Kiinteistöverotuksen osalta olemme hyödyntäneet kuntakohtaisia tilastotietoja valmistuneesta kiinteistöverotuksesta 2024. </a:t>
          </a:r>
        </a:p>
        <a:p>
          <a:endParaRPr lang="fi-FI" sz="1100">
            <a:latin typeface="Work Sans" panose="00000500000000000000" pitchFamily="2" charset="0"/>
          </a:endParaRPr>
        </a:p>
        <a:p>
          <a:r>
            <a:rPr lang="fi-FI" sz="1100">
              <a:latin typeface="Work Sans" panose="00000500000000000000" pitchFamily="2" charset="0"/>
            </a:rPr>
            <a:t>Tasauksen kuntakohtainen euromäärä perustuu siihen, miten paljon kunnan laskennallinen verotulo asukasta kohden eroaa Manner-Suomen keskiarvoon (tasausraja). Jos kunnan laskennallinen verotulo asukasta kohden on pienempi kuin tasausraja, kunta saa tasauslisää 90 prosentin tasoon kunnan laskennallisen verotulon ja tasausrajan erotuksesta. Kunnan valtionosuuksiin tehdään puolestaan tasausvähennys, mikäli kunnan laskennalliset verotulot asukasta kohden ovat suuremmat kuin tasausraja. Tasausvähennys on 10 prosenttia tasausrajan ylittävältä osalta. </a:t>
          </a:r>
        </a:p>
        <a:p>
          <a:endParaRPr lang="fi-FI" sz="1100">
            <a:latin typeface="Work Sans" panose="00000500000000000000" pitchFamily="2" charset="0"/>
          </a:endParaRPr>
        </a:p>
        <a:p>
          <a:r>
            <a:rPr lang="fi-FI" sz="1100">
              <a:latin typeface="Work Sans" panose="00000500000000000000" pitchFamily="2" charset="0"/>
            </a:rPr>
            <a:t>Kunnallisveron laskennallisuus tulee siitä, että kuntakohtainen kunnallisvero lasketaan verovuoden kuntakohtaisilla verotettavilla tuloilla ja Manner-Suomen keskimääräisellä (verotettavilla tuloilla painotetulla) verovuoden 2024 tuloveroprosentilla (7,47). Näin ollen kunnallisvero on vertailukelpoinen kuntien kesken eikä kunta myöskään itse pysty vaikuttamaan tasaukseen muuttamalla tuloveroprosenttiaan. Laskennallisen kunnallisveron osuus tasauksessa on 100.</a:t>
          </a:r>
        </a:p>
        <a:p>
          <a:endParaRPr lang="fi-FI" sz="1100">
            <a:latin typeface="Work Sans" panose="00000500000000000000" pitchFamily="2" charset="0"/>
          </a:endParaRPr>
        </a:p>
        <a:p>
          <a:r>
            <a:rPr lang="fi-FI" sz="1100">
              <a:latin typeface="Work Sans" panose="00000500000000000000" pitchFamily="2" charset="0"/>
            </a:rPr>
            <a:t>Kiinteistöveron laskennallisuus tulee siitä, että kuntakohtainen kiinteistövero lasketaan eri kiinteistötyyppien verovuoden kuntakohtaisilla verotusarvoilla ja Manner-Suomen keskimääräisillä (verotusarvoilla painotetuilla) kiinteistöveroprosenteilla. Näin ollen myös kiinteistövero on vertailukelpoinen kuntien kesken eikä kunta itse voi vaikuttaa tasaukseen muuttamalla omia kiinteistöveroprosenttejaan. Laskennallisen kiinteistöveron osuus tasauksessa on 50 %. Voimalaitokset eivät ole mukana tasauksessa, poikkeuksena vain ydinvoimalaitokset. Ne huomioidaan tasauksessa yleisen rakennuksen keskimääräisellä kiinteistöveroprosentilla.</a:t>
          </a:r>
        </a:p>
        <a:p>
          <a:endParaRPr lang="fi-FI" sz="1100">
            <a:latin typeface="Work Sans" panose="00000500000000000000" pitchFamily="2" charset="0"/>
          </a:endParaRPr>
        </a:p>
        <a:p>
          <a:r>
            <a:rPr lang="fi-FI" sz="1100">
              <a:latin typeface="Work Sans" panose="00000500000000000000" pitchFamily="2" charset="0"/>
            </a:rPr>
            <a:t>Laskennallisten</a:t>
          </a:r>
          <a:r>
            <a:rPr lang="fi-FI" sz="1100" baseline="0">
              <a:latin typeface="Work Sans" panose="00000500000000000000" pitchFamily="2" charset="0"/>
            </a:rPr>
            <a:t> kunnallis- ja kiinteistäverojen yksityiskohtaiset laskelmat löytyvät omissa t</a:t>
          </a:r>
          <a:r>
            <a:rPr lang="fi-FI" sz="1100">
              <a:latin typeface="Work Sans" panose="00000500000000000000" pitchFamily="2" charset="0"/>
            </a:rPr>
            <a:t>aulukoissa. Lisäksi taulukossa löytyvät myös eri verolajien asukaskohtaiset verotulot. Vertailemalla Manner-Suomen keskimääräisiin asukaskohtaisiin lukuihin pystyy paremmin hahmottamaan mitkä verolajit pääsääntöisesti vaikuttavat oman kunnan tasaukseen.</a:t>
          </a:r>
          <a:r>
            <a:rPr lang="fi-FI" sz="1100" baseline="0">
              <a:latin typeface="Work Sans" panose="00000500000000000000" pitchFamily="2" charset="0"/>
            </a:rPr>
            <a:t> Kuntia voi lajitella myös maakunnittain, jolloin vertailu oman alueen kuntien kesken onnistuu.</a:t>
          </a:r>
          <a:endParaRPr lang="fi-FI" sz="1100">
            <a:latin typeface="Work Sans" panose="00000500000000000000" pitchFamily="2" charset="0"/>
          </a:endParaRPr>
        </a:p>
        <a:p>
          <a:endParaRPr lang="fi-FI" sz="1100">
            <a:latin typeface="Work Sans" panose="00000500000000000000" pitchFamily="2" charset="0"/>
          </a:endParaRPr>
        </a:p>
        <a:p>
          <a:endParaRPr lang="fi-FI" sz="1100">
            <a:latin typeface="Work Sans" panose="00000500000000000000" pitchFamily="2" charset="0"/>
          </a:endParaRPr>
        </a:p>
        <a:p>
          <a:endParaRPr lang="fi-FI" sz="1100">
            <a:latin typeface="Work Sans" panose="00000500000000000000" pitchFamily="2" charset="0"/>
          </a:endParaRPr>
        </a:p>
        <a:p>
          <a:r>
            <a:rPr lang="fi-FI" sz="1100" b="1">
              <a:latin typeface="Work Sans" panose="00000500000000000000" pitchFamily="2" charset="0"/>
            </a:rPr>
            <a:t>Lisätietoja Kuntaliitossa antavat: </a:t>
          </a:r>
        </a:p>
        <a:p>
          <a:r>
            <a:rPr lang="fi-FI" sz="1100">
              <a:latin typeface="Work Sans" panose="00000500000000000000" pitchFamily="2" charset="0"/>
            </a:rPr>
            <a:t>   </a:t>
          </a:r>
        </a:p>
        <a:p>
          <a:r>
            <a:rPr lang="fi-FI" sz="1100">
              <a:latin typeface="Work Sans" panose="00000500000000000000" pitchFamily="2" charset="0"/>
            </a:rPr>
            <a:t>Benjamin Strandberg </a:t>
          </a:r>
        </a:p>
        <a:p>
          <a:r>
            <a:rPr lang="fi-FI" sz="1100">
              <a:latin typeface="Work Sans" panose="00000500000000000000" pitchFamily="2" charset="0"/>
            </a:rPr>
            <a:t>Asiantuntija, verotus </a:t>
          </a:r>
        </a:p>
        <a:p>
          <a:r>
            <a:rPr lang="fi-FI" sz="1100">
              <a:latin typeface="Work Sans" panose="00000500000000000000" pitchFamily="2" charset="0"/>
            </a:rPr>
            <a:t>Puh. 09 771 2082, 050 594 0603 </a:t>
          </a:r>
        </a:p>
        <a:p>
          <a:r>
            <a:rPr lang="fi-FI" sz="1100">
              <a:latin typeface="Work Sans" panose="00000500000000000000" pitchFamily="2" charset="0"/>
            </a:rPr>
            <a:t>Benjamin.Strandberg@kuntaliitto.fi  </a:t>
          </a:r>
        </a:p>
        <a:p>
          <a:r>
            <a:rPr lang="fi-FI" sz="1100">
              <a:latin typeface="Work Sans" panose="00000500000000000000" pitchFamily="2" charset="0"/>
            </a:rPr>
            <a:t> </a:t>
          </a:r>
        </a:p>
        <a:p>
          <a:r>
            <a:rPr lang="fi-FI" sz="1100">
              <a:latin typeface="Work Sans" panose="00000500000000000000" pitchFamily="2" charset="0"/>
            </a:rPr>
            <a:t> </a:t>
          </a:r>
        </a:p>
        <a:p>
          <a:r>
            <a:rPr lang="fi-FI" sz="1100">
              <a:latin typeface="Work Sans" panose="00000500000000000000" pitchFamily="2" charset="0"/>
            </a:rPr>
            <a:t>Olli Riikonen</a:t>
          </a:r>
          <a:br>
            <a:rPr lang="fi-FI" sz="1100">
              <a:latin typeface="Work Sans" panose="00000500000000000000" pitchFamily="2" charset="0"/>
            </a:rPr>
          </a:br>
          <a:r>
            <a:rPr lang="fi-FI" sz="1100">
              <a:latin typeface="Work Sans" panose="00000500000000000000" pitchFamily="2" charset="0"/>
            </a:rPr>
            <a:t>Erityisasiantuntija, valtionosuudet</a:t>
          </a:r>
          <a:br>
            <a:rPr lang="fi-FI" sz="1100">
              <a:latin typeface="Work Sans" panose="00000500000000000000" pitchFamily="2" charset="0"/>
            </a:rPr>
          </a:br>
          <a:r>
            <a:rPr lang="fi-FI" sz="1100">
              <a:latin typeface="Work Sans" panose="00000500000000000000" pitchFamily="2" charset="0"/>
            </a:rPr>
            <a:t>Puh. 09 771 2258, 050 477 5619, </a:t>
          </a:r>
        </a:p>
        <a:p>
          <a:r>
            <a:rPr lang="fi-FI" sz="1100">
              <a:latin typeface="Work Sans" panose="00000500000000000000" pitchFamily="2" charset="0"/>
            </a:rPr>
            <a:t>Olli.Riikonen@kuntaliitto.fi </a:t>
          </a:r>
        </a:p>
        <a:p>
          <a:r>
            <a:rPr lang="fi-FI" sz="1100">
              <a:latin typeface="Work Sans" panose="00000500000000000000" pitchFamily="2" charset="0"/>
            </a:rPr>
            <a:t> </a:t>
          </a:r>
        </a:p>
        <a:p>
          <a:endParaRPr lang="fi-FI" sz="1100">
            <a:latin typeface="Work Sans" panose="00000500000000000000" pitchFamily="2" charset="0"/>
          </a:endParaRPr>
        </a:p>
        <a:p>
          <a:endParaRPr lang="fi-FI" sz="1100">
            <a:latin typeface="Work Sans"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64188</xdr:colOff>
      <xdr:row>2</xdr:row>
      <xdr:rowOff>48339</xdr:rowOff>
    </xdr:from>
    <xdr:to>
      <xdr:col>8</xdr:col>
      <xdr:colOff>1073840</xdr:colOff>
      <xdr:row>5</xdr:row>
      <xdr:rowOff>115956</xdr:rowOff>
    </xdr:to>
    <xdr:sp macro="" textlink="">
      <xdr:nvSpPr>
        <xdr:cNvPr id="2" name="Tekstiruutu 1">
          <a:extLst>
            <a:ext uri="{FF2B5EF4-FFF2-40B4-BE49-F238E27FC236}">
              <a16:creationId xmlns:a16="http://schemas.microsoft.com/office/drawing/2014/main" id="{D8EA0138-31C2-B7A2-6071-5116AE6883A4}"/>
            </a:ext>
          </a:extLst>
        </xdr:cNvPr>
        <xdr:cNvSpPr txBox="1"/>
      </xdr:nvSpPr>
      <xdr:spPr>
        <a:xfrm>
          <a:off x="64188" y="572904"/>
          <a:ext cx="9584913" cy="5866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000">
              <a:latin typeface="Work Sans" panose="00000500000000000000" pitchFamily="2" charset="0"/>
            </a:rPr>
            <a:t>Alla</a:t>
          </a:r>
          <a:r>
            <a:rPr lang="fi-FI" sz="1000" baseline="0">
              <a:latin typeface="Work Sans" panose="00000500000000000000" pitchFamily="2" charset="0"/>
            </a:rPr>
            <a:t> olevassa t</a:t>
          </a:r>
          <a:r>
            <a:rPr lang="fi-FI" sz="1000">
              <a:latin typeface="Work Sans" panose="00000500000000000000" pitchFamily="2" charset="0"/>
            </a:rPr>
            <a:t>aulukossa</a:t>
          </a:r>
          <a:r>
            <a:rPr lang="fi-FI" sz="1000" baseline="0">
              <a:latin typeface="Work Sans" panose="00000500000000000000" pitchFamily="2" charset="0"/>
            </a:rPr>
            <a:t> esitetään </a:t>
          </a:r>
          <a:r>
            <a:rPr lang="fi-FI" sz="1000" b="1" baseline="0">
              <a:latin typeface="Work Sans" panose="00000500000000000000" pitchFamily="2" charset="0"/>
            </a:rPr>
            <a:t>ennakollinen</a:t>
          </a:r>
          <a:r>
            <a:rPr lang="fi-FI" sz="1000" baseline="0">
              <a:latin typeface="Work Sans" panose="00000500000000000000" pitchFamily="2" charset="0"/>
            </a:rPr>
            <a:t> </a:t>
          </a:r>
          <a:r>
            <a:rPr lang="fi-FI" sz="1000" b="1" baseline="0">
              <a:latin typeface="Work Sans" panose="00000500000000000000" pitchFamily="2" charset="0"/>
            </a:rPr>
            <a:t>laskelma</a:t>
          </a:r>
          <a:r>
            <a:rPr lang="fi-FI" sz="1000" baseline="0">
              <a:latin typeface="Work Sans" panose="00000500000000000000" pitchFamily="2" charset="0"/>
            </a:rPr>
            <a:t> verotuloihin perustuvasta valtionosuuden tasauksesta </a:t>
          </a:r>
          <a:r>
            <a:rPr lang="fi-FI" sz="1000" b="1" baseline="0">
              <a:latin typeface="Work Sans" panose="00000500000000000000" pitchFamily="2" charset="0"/>
            </a:rPr>
            <a:t>vuodelle 2026</a:t>
          </a:r>
          <a:r>
            <a:rPr lang="fi-FI" sz="1000" baseline="0">
              <a:latin typeface="Work Sans" panose="00000500000000000000" pitchFamily="2" charset="0"/>
            </a:rPr>
            <a:t>. </a:t>
          </a:r>
        </a:p>
        <a:p>
          <a:pPr algn="ctr"/>
          <a:r>
            <a:rPr lang="fi-FI" sz="1000" baseline="0">
              <a:latin typeface="Work Sans" panose="00000500000000000000" pitchFamily="2" charset="0"/>
            </a:rPr>
            <a:t>Lisätietoa laskennallisten verotulojen laskennasta omissa taulukoissa (</a:t>
          </a:r>
          <a:r>
            <a:rPr lang="fi-FI" sz="1000" baseline="0">
              <a:solidFill>
                <a:schemeClr val="dk1"/>
              </a:solidFill>
              <a:effectLst/>
              <a:latin typeface="Work Sans" panose="00000500000000000000" pitchFamily="2" charset="0"/>
              <a:ea typeface="+mn-ea"/>
              <a:cs typeface="+mn-cs"/>
            </a:rPr>
            <a:t>sinisessä ja vihreässä) sekä </a:t>
          </a:r>
          <a:r>
            <a:rPr lang="fi-FI" sz="1000" baseline="0">
              <a:latin typeface="Work Sans" panose="00000500000000000000" pitchFamily="2" charset="0"/>
            </a:rPr>
            <a:t>solukommenteissa rivillä 10 alla.  </a:t>
          </a:r>
          <a:endParaRPr lang="fi-FI" sz="1000">
            <a:latin typeface="Work Sans" panose="00000500000000000000" pitchFamily="2" charset="0"/>
          </a:endParaRPr>
        </a:p>
      </xdr:txBody>
    </xdr:sp>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9F4D-87B7-406C-BC17-C042356F81EB}">
  <sheetPr>
    <tabColor theme="3" tint="0.79998168889431442"/>
  </sheetPr>
  <dimension ref="A1"/>
  <sheetViews>
    <sheetView tabSelected="1" workbookViewId="0"/>
  </sheetViews>
  <sheetFormatPr defaultRowHeight="12"/>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75DEA-CB7A-46A7-A065-581220F6FDF7}">
  <sheetPr>
    <tabColor theme="7"/>
  </sheetPr>
  <dimension ref="A1:O302"/>
  <sheetViews>
    <sheetView zoomScale="85" zoomScaleNormal="85" workbookViewId="0">
      <pane xSplit="3" ySplit="10" topLeftCell="D11" activePane="bottomRight" state="frozen"/>
      <selection pane="topRight" activeCell="C1" sqref="C1"/>
      <selection pane="bottomLeft" activeCell="A12" sqref="A12"/>
      <selection pane="bottomRight" activeCell="H10" sqref="H10"/>
    </sheetView>
  </sheetViews>
  <sheetFormatPr defaultRowHeight="15"/>
  <cols>
    <col min="1" max="2" width="10.7109375" customWidth="1"/>
    <col min="3" max="3" width="27.85546875" style="19" customWidth="1"/>
    <col min="4" max="4" width="17.42578125" customWidth="1"/>
    <col min="5" max="5" width="17" customWidth="1"/>
    <col min="6" max="6" width="17.5703125" customWidth="1"/>
    <col min="7" max="7" width="18.140625" customWidth="1"/>
    <col min="8" max="8" width="18.7109375" bestFit="1" customWidth="1"/>
    <col min="9" max="9" width="15.85546875" bestFit="1" customWidth="1"/>
    <col min="10" max="10" width="17.85546875" bestFit="1" customWidth="1"/>
    <col min="11" max="11" width="17.140625" style="44" customWidth="1"/>
  </cols>
  <sheetData>
    <row r="1" spans="1:14" ht="26.25">
      <c r="A1" s="54" t="s">
        <v>910</v>
      </c>
      <c r="B1" s="54"/>
      <c r="D1" s="7"/>
    </row>
    <row r="2" spans="1:14" ht="15.75" customHeight="1">
      <c r="A2" s="15" t="s">
        <v>917</v>
      </c>
      <c r="B2" s="15"/>
      <c r="D2" s="7"/>
      <c r="K2" s="1"/>
    </row>
    <row r="3" spans="1:14">
      <c r="A3" s="6"/>
      <c r="B3" s="6"/>
      <c r="D3" s="7"/>
    </row>
    <row r="4" spans="1:14">
      <c r="A4" s="6"/>
      <c r="B4" s="6"/>
      <c r="D4" s="7"/>
      <c r="J4" s="6" t="s">
        <v>0</v>
      </c>
      <c r="K4" s="16">
        <v>90</v>
      </c>
    </row>
    <row r="5" spans="1:14" ht="13.15" customHeight="1">
      <c r="A5" s="6"/>
      <c r="B5" s="6"/>
      <c r="D5" s="7"/>
      <c r="J5" s="9" t="s">
        <v>1</v>
      </c>
      <c r="K5" s="16">
        <v>10</v>
      </c>
    </row>
    <row r="6" spans="1:14" ht="13.15" customHeight="1">
      <c r="A6" s="6"/>
      <c r="B6" s="6"/>
      <c r="D6" s="7"/>
      <c r="J6" s="6" t="s">
        <v>2</v>
      </c>
      <c r="K6" s="16">
        <v>100</v>
      </c>
    </row>
    <row r="7" spans="1:14" ht="30">
      <c r="A7" s="6"/>
      <c r="B7" s="6"/>
      <c r="D7" s="27" t="s">
        <v>3</v>
      </c>
      <c r="E7" s="28" t="s">
        <v>4</v>
      </c>
      <c r="F7" s="29" t="s">
        <v>5</v>
      </c>
      <c r="G7" s="30" t="s">
        <v>6</v>
      </c>
      <c r="J7" s="16"/>
    </row>
    <row r="8" spans="1:14" s="20" customFormat="1" ht="45">
      <c r="D8" s="32" t="s">
        <v>7</v>
      </c>
      <c r="E8" s="32" t="s">
        <v>7</v>
      </c>
      <c r="F8" s="32" t="s">
        <v>7</v>
      </c>
      <c r="I8" s="31"/>
      <c r="K8" s="31"/>
    </row>
    <row r="9" spans="1:14" s="21" customFormat="1" ht="21" customHeight="1">
      <c r="A9" s="55"/>
      <c r="B9" s="55"/>
      <c r="C9" s="55"/>
      <c r="D9" s="59">
        <v>100</v>
      </c>
      <c r="E9" s="59">
        <v>100</v>
      </c>
      <c r="F9" s="59">
        <v>50</v>
      </c>
      <c r="G9" s="55"/>
      <c r="H9" s="57" t="s">
        <v>8</v>
      </c>
      <c r="I9" s="58" t="s">
        <v>9</v>
      </c>
      <c r="J9" s="58" t="s">
        <v>10</v>
      </c>
      <c r="K9" s="43" t="s">
        <v>11</v>
      </c>
    </row>
    <row r="10" spans="1:14" s="26" customFormat="1" ht="32.25" customHeight="1">
      <c r="A10" s="61" t="s">
        <v>922</v>
      </c>
      <c r="B10" s="62" t="s">
        <v>921</v>
      </c>
      <c r="C10" s="22" t="s">
        <v>12</v>
      </c>
      <c r="D10" s="23">
        <f>SUM(D11:D302)</f>
        <v>9472217308.78685</v>
      </c>
      <c r="E10" s="23">
        <f>SUM(E11:E302)</f>
        <v>1675171615.5644441</v>
      </c>
      <c r="F10" s="23">
        <f>SUM(F11:F302)</f>
        <v>1147087374.2587497</v>
      </c>
      <c r="G10" s="23">
        <f>SUM(G11:G302)</f>
        <v>12294476298.610046</v>
      </c>
      <c r="H10" s="24">
        <v>2205.96</v>
      </c>
      <c r="I10" s="25"/>
      <c r="J10" s="25"/>
      <c r="K10" s="23">
        <f>SUM(K11:K302)</f>
        <v>781854930.91081166</v>
      </c>
    </row>
    <row r="11" spans="1:14" ht="15" customHeight="1">
      <c r="A11" t="s">
        <v>253</v>
      </c>
      <c r="B11" s="63">
        <v>14</v>
      </c>
      <c r="C11" s="19" t="s">
        <v>254</v>
      </c>
      <c r="D11" s="18">
        <f>'Lask. kunnallisvero 2024'!H11</f>
        <v>10803644.755813189</v>
      </c>
      <c r="E11" s="18">
        <v>2223445.5693433173</v>
      </c>
      <c r="F11" s="18">
        <f>'Lask. kiinteistövero 2024'!V11*1000</f>
        <v>1422981.3487500001</v>
      </c>
      <c r="G11" s="18">
        <f t="shared" ref="G11:G74" si="0">SUM(D11:F11)</f>
        <v>14450071.673906507</v>
      </c>
      <c r="H11" s="18">
        <f>G11/'Lask. kunnallisvero 2024'!D11</f>
        <v>1585.654743103973</v>
      </c>
      <c r="I11" s="76">
        <f t="shared" ref="I11:I74" si="1">$H$10-H11</f>
        <v>620.305256896027</v>
      </c>
      <c r="J11" s="76">
        <f t="shared" ref="J11:J74" si="2">IF(I11&gt;0,I11*$K$4/100,IF(I11&lt;0,I11*$K$5/100))</f>
        <v>558.27473120642435</v>
      </c>
      <c r="K11" s="45">
        <f>J11*'Lask. kunnallisvero 2024'!D11</f>
        <v>5087557.6254841452</v>
      </c>
      <c r="N11" s="84"/>
    </row>
    <row r="12" spans="1:14" ht="15" customHeight="1">
      <c r="A12" t="s">
        <v>123</v>
      </c>
      <c r="B12" s="63">
        <v>17</v>
      </c>
      <c r="C12" s="19" t="s">
        <v>124</v>
      </c>
      <c r="D12" s="18">
        <f>'Lask. kunnallisvero 2024'!H12</f>
        <v>2963332.5659999996</v>
      </c>
      <c r="E12" s="18">
        <v>219258.01972922191</v>
      </c>
      <c r="F12" s="18">
        <f>'Lask. kiinteistövero 2024'!V12*1000</f>
        <v>222221.26294999995</v>
      </c>
      <c r="G12" s="18">
        <f t="shared" si="0"/>
        <v>3404811.8486792212</v>
      </c>
      <c r="H12" s="18">
        <f>G12/'Lask. kunnallisvero 2024'!D12</f>
        <v>1397.1324779151503</v>
      </c>
      <c r="I12" s="76">
        <f t="shared" si="1"/>
        <v>808.82752208484976</v>
      </c>
      <c r="J12" s="76">
        <f t="shared" si="2"/>
        <v>727.94476987636472</v>
      </c>
      <c r="K12" s="45">
        <f>J12*'Lask. kunnallisvero 2024'!D12</f>
        <v>1774001.4041887007</v>
      </c>
      <c r="N12" s="84"/>
    </row>
    <row r="13" spans="1:14" ht="15" customHeight="1">
      <c r="A13" t="s">
        <v>173</v>
      </c>
      <c r="B13" s="63">
        <v>14</v>
      </c>
      <c r="C13" s="19" t="s">
        <v>174</v>
      </c>
      <c r="D13" s="18">
        <f>'Lask. kunnallisvero 2024'!H13</f>
        <v>12874756.6344375</v>
      </c>
      <c r="E13" s="18">
        <v>1877503.0312213574</v>
      </c>
      <c r="F13" s="18">
        <f>'Lask. kiinteistövero 2024'!V13*1000</f>
        <v>1827987.0568000004</v>
      </c>
      <c r="G13" s="18">
        <f t="shared" si="0"/>
        <v>16580246.722458858</v>
      </c>
      <c r="H13" s="18">
        <f>G13/'Lask. kunnallisvero 2024'!D13</f>
        <v>1516.5322164510069</v>
      </c>
      <c r="I13" s="76">
        <f t="shared" si="1"/>
        <v>689.42778354899315</v>
      </c>
      <c r="J13" s="76">
        <f t="shared" si="2"/>
        <v>620.48500519409379</v>
      </c>
      <c r="K13" s="45">
        <f>J13*'Lask. kunnallisvero 2024'!D13</f>
        <v>6783762.5617870269</v>
      </c>
      <c r="N13" s="84"/>
    </row>
    <row r="14" spans="1:14" ht="15" customHeight="1">
      <c r="A14" t="s">
        <v>209</v>
      </c>
      <c r="B14" s="63">
        <v>7</v>
      </c>
      <c r="C14" s="19" t="s">
        <v>210</v>
      </c>
      <c r="D14" s="18">
        <f>'Lask. kunnallisvero 2024'!H14</f>
        <v>11633409.148000002</v>
      </c>
      <c r="E14" s="18">
        <v>1285100.701642317</v>
      </c>
      <c r="F14" s="18">
        <f>'Lask. kiinteistövero 2024'!V14*1000</f>
        <v>1940874.3356500003</v>
      </c>
      <c r="G14" s="18">
        <f t="shared" si="0"/>
        <v>14859384.18529232</v>
      </c>
      <c r="H14" s="18">
        <f>G14/'Lask. kunnallisvero 2024'!D14</f>
        <v>1864.8825533750403</v>
      </c>
      <c r="I14" s="76">
        <f t="shared" si="1"/>
        <v>341.07744662495975</v>
      </c>
      <c r="J14" s="76">
        <f t="shared" si="2"/>
        <v>306.96970196246377</v>
      </c>
      <c r="K14" s="45">
        <f>J14*'Lask. kunnallisvero 2024'!D14</f>
        <v>2445934.5852369112</v>
      </c>
      <c r="N14" s="84"/>
    </row>
    <row r="15" spans="1:14" ht="15" customHeight="1">
      <c r="A15" t="s">
        <v>39</v>
      </c>
      <c r="B15" s="63">
        <v>1</v>
      </c>
      <c r="C15" s="19" t="s">
        <v>40</v>
      </c>
      <c r="D15" s="18">
        <f>'Lask. kunnallisvero 2024'!H15</f>
        <v>7974861.3348876396</v>
      </c>
      <c r="E15" s="18">
        <v>725436.58598057553</v>
      </c>
      <c r="F15" s="18">
        <f>'Lask. kiinteistövero 2024'!V15*1000</f>
        <v>560949.85240000009</v>
      </c>
      <c r="G15" s="18">
        <f t="shared" si="0"/>
        <v>9261247.7732682135</v>
      </c>
      <c r="H15" s="18">
        <f>G15/'Lask. kunnallisvero 2024'!D15</f>
        <v>1970.4782496315347</v>
      </c>
      <c r="I15" s="76">
        <f t="shared" si="1"/>
        <v>235.48175036846533</v>
      </c>
      <c r="J15" s="76">
        <f t="shared" si="2"/>
        <v>211.93357533161878</v>
      </c>
      <c r="K15" s="45">
        <f>J15*'Lask. kunnallisvero 2024'!D15</f>
        <v>996087.80405860825</v>
      </c>
      <c r="N15" s="84"/>
    </row>
    <row r="16" spans="1:14" ht="15" customHeight="1">
      <c r="A16" t="s">
        <v>159</v>
      </c>
      <c r="B16" s="63">
        <v>2</v>
      </c>
      <c r="C16" s="19" t="s">
        <v>160</v>
      </c>
      <c r="D16" s="18">
        <f>'Lask. kunnallisvero 2024'!H16</f>
        <v>6068092.9969213475</v>
      </c>
      <c r="E16" s="18">
        <v>467324.97083427495</v>
      </c>
      <c r="F16" s="18">
        <f>'Lask. kiinteistövero 2024'!V16*1000</f>
        <v>432246.92705000006</v>
      </c>
      <c r="G16" s="18">
        <f t="shared" si="0"/>
        <v>6967664.8948056223</v>
      </c>
      <c r="H16" s="18">
        <f>G16/'Lask. kunnallisvero 2024'!D16</f>
        <v>1759.0671282013689</v>
      </c>
      <c r="I16" s="76">
        <f t="shared" si="1"/>
        <v>446.89287179863118</v>
      </c>
      <c r="J16" s="76">
        <f t="shared" si="2"/>
        <v>402.20358461876805</v>
      </c>
      <c r="K16" s="45">
        <f>J16*'Lask. kunnallisvero 2024'!D16</f>
        <v>1593128.3986749402</v>
      </c>
      <c r="N16" s="84"/>
    </row>
    <row r="17" spans="1:14" ht="15" customHeight="1">
      <c r="A17" t="s">
        <v>563</v>
      </c>
      <c r="B17" s="63">
        <v>6</v>
      </c>
      <c r="C17" s="19" t="s">
        <v>564</v>
      </c>
      <c r="D17" s="18">
        <f>'Lask. kunnallisvero 2024'!H17</f>
        <v>25183911.920272723</v>
      </c>
      <c r="E17" s="18">
        <v>1597603.6314915409</v>
      </c>
      <c r="F17" s="18">
        <f>'Lask. kiinteistövero 2024'!V17*1000</f>
        <v>1861900.5022000005</v>
      </c>
      <c r="G17" s="18">
        <f t="shared" si="0"/>
        <v>28643416.053964265</v>
      </c>
      <c r="H17" s="18">
        <f>G17/'Lask. kunnallisvero 2024'!D17</f>
        <v>1746.017436998736</v>
      </c>
      <c r="I17" s="76">
        <f t="shared" si="1"/>
        <v>459.94256300126403</v>
      </c>
      <c r="J17" s="76">
        <f t="shared" si="2"/>
        <v>413.94830670113765</v>
      </c>
      <c r="K17" s="45">
        <f>J17*'Lask. kunnallisvero 2024'!D17</f>
        <v>6790821.9714321634</v>
      </c>
      <c r="N17" s="84"/>
    </row>
    <row r="18" spans="1:14" ht="15" customHeight="1">
      <c r="A18" t="s">
        <v>73</v>
      </c>
      <c r="B18" s="63">
        <v>10</v>
      </c>
      <c r="C18" s="19" t="s">
        <v>74</v>
      </c>
      <c r="D18" s="18">
        <f>'Lask. kunnallisvero 2024'!H18</f>
        <v>1589836.4005714282</v>
      </c>
      <c r="E18" s="18">
        <v>450913.31451659004</v>
      </c>
      <c r="F18" s="18">
        <f>'Lask. kiinteistövero 2024'!V18*1000</f>
        <v>285149.34195000003</v>
      </c>
      <c r="G18" s="18">
        <f t="shared" si="0"/>
        <v>2325899.0570380185</v>
      </c>
      <c r="H18" s="18">
        <f>G18/'Lask. kunnallisvero 2024'!D18</f>
        <v>1762.0447401803169</v>
      </c>
      <c r="I18" s="76">
        <f t="shared" si="1"/>
        <v>443.91525981968311</v>
      </c>
      <c r="J18" s="76">
        <f t="shared" si="2"/>
        <v>399.52373383771481</v>
      </c>
      <c r="K18" s="45">
        <f>J18*'Lask. kunnallisvero 2024'!D18</f>
        <v>527371.32866578351</v>
      </c>
      <c r="N18" s="84"/>
    </row>
    <row r="19" spans="1:14" ht="15" customHeight="1">
      <c r="A19" t="s">
        <v>81</v>
      </c>
      <c r="B19" s="63">
        <v>19</v>
      </c>
      <c r="C19" s="19" t="s">
        <v>82</v>
      </c>
      <c r="D19" s="18">
        <f>'Lask. kunnallisvero 2024'!H19</f>
        <v>2442741.5603720932</v>
      </c>
      <c r="E19" s="18">
        <v>422281.78381484729</v>
      </c>
      <c r="F19" s="18">
        <f>'Lask. kiinteistövero 2024'!V19*1000</f>
        <v>568770.81204999995</v>
      </c>
      <c r="G19" s="18">
        <f t="shared" si="0"/>
        <v>3433794.1562369405</v>
      </c>
      <c r="H19" s="18">
        <f>G19/'Lask. kunnallisvero 2024'!D19</f>
        <v>1938.9012739903674</v>
      </c>
      <c r="I19" s="76">
        <f t="shared" si="1"/>
        <v>267.05872600963266</v>
      </c>
      <c r="J19" s="76">
        <f t="shared" si="2"/>
        <v>240.3528534086694</v>
      </c>
      <c r="K19" s="45">
        <f>J19*'Lask. kunnallisvero 2024'!D19</f>
        <v>425664.90338675352</v>
      </c>
      <c r="N19" s="84"/>
    </row>
    <row r="20" spans="1:14" ht="15" customHeight="1">
      <c r="A20" t="s">
        <v>545</v>
      </c>
      <c r="B20" s="63">
        <v>1</v>
      </c>
      <c r="C20" s="19" t="s">
        <v>546</v>
      </c>
      <c r="D20" s="18">
        <f>'Lask. kunnallisvero 2024'!H20</f>
        <v>711454194.34335852</v>
      </c>
      <c r="E20" s="18">
        <v>136315015.68402797</v>
      </c>
      <c r="F20" s="18">
        <f>'Lask. kiinteistövero 2024'!V20*1000</f>
        <v>92421041.170950025</v>
      </c>
      <c r="G20" s="18">
        <f t="shared" si="0"/>
        <v>940190251.19833648</v>
      </c>
      <c r="H20" s="18">
        <f>G20/'Lask. kunnallisvero 2024'!D20</f>
        <v>2994.0076274371909</v>
      </c>
      <c r="I20" s="76">
        <f t="shared" si="1"/>
        <v>-788.04762743719084</v>
      </c>
      <c r="J20" s="76">
        <f t="shared" si="2"/>
        <v>-78.804762743719081</v>
      </c>
      <c r="K20" s="45">
        <f>J20*'Lask. kunnallisvero 2024'!D20</f>
        <v>-24746586.815833639</v>
      </c>
      <c r="N20" s="84"/>
    </row>
    <row r="21" spans="1:14" ht="15" customHeight="1">
      <c r="A21" t="s">
        <v>251</v>
      </c>
      <c r="B21" s="63">
        <v>4</v>
      </c>
      <c r="C21" s="19" t="s">
        <v>252</v>
      </c>
      <c r="D21" s="18">
        <f>'Lask. kunnallisvero 2024'!H21</f>
        <v>17387719.409899998</v>
      </c>
      <c r="E21" s="18">
        <v>2032274.3145064565</v>
      </c>
      <c r="F21" s="18">
        <f>'Lask. kiinteistövero 2024'!V21*1000</f>
        <v>1728002.46425</v>
      </c>
      <c r="G21" s="18">
        <f t="shared" si="0"/>
        <v>21147996.188656453</v>
      </c>
      <c r="H21" s="18">
        <f>G21/'Lask. kunnallisvero 2024'!D21</f>
        <v>1890.9152529199262</v>
      </c>
      <c r="I21" s="76">
        <f t="shared" si="1"/>
        <v>315.04474708007388</v>
      </c>
      <c r="J21" s="76">
        <f t="shared" si="2"/>
        <v>283.54027237206651</v>
      </c>
      <c r="K21" s="45">
        <f>J21*'Lask. kunnallisvero 2024'!D21</f>
        <v>3171114.4062091918</v>
      </c>
      <c r="N21" s="84"/>
    </row>
    <row r="22" spans="1:14" ht="15" customHeight="1">
      <c r="A22" t="s">
        <v>359</v>
      </c>
      <c r="B22" s="63">
        <v>4</v>
      </c>
      <c r="C22" s="19" t="s">
        <v>360</v>
      </c>
      <c r="D22" s="18">
        <f>'Lask. kunnallisvero 2024'!H22</f>
        <v>15118086.888833333</v>
      </c>
      <c r="E22" s="18">
        <v>2851071.2299313466</v>
      </c>
      <c r="F22" s="18">
        <f>'Lask. kiinteistövero 2024'!V22*1000</f>
        <v>5622540.6651499998</v>
      </c>
      <c r="G22" s="18">
        <f t="shared" si="0"/>
        <v>23591698.783914678</v>
      </c>
      <c r="H22" s="18">
        <f>G22/'Lask. kunnallisvero 2024'!D22</f>
        <v>2580.3017372760228</v>
      </c>
      <c r="I22" s="76">
        <f t="shared" si="1"/>
        <v>-374.34173727602274</v>
      </c>
      <c r="J22" s="76">
        <f t="shared" si="2"/>
        <v>-37.434173727602271</v>
      </c>
      <c r="K22" s="45">
        <f>J22*'Lask. kunnallisvero 2024'!D22</f>
        <v>-342260.65039146756</v>
      </c>
      <c r="N22" s="84"/>
    </row>
    <row r="23" spans="1:14" ht="15" customHeight="1">
      <c r="A23" t="s">
        <v>137</v>
      </c>
      <c r="B23" s="63">
        <v>14</v>
      </c>
      <c r="C23" s="19" t="s">
        <v>138</v>
      </c>
      <c r="D23" s="18">
        <f>'Lask. kunnallisvero 2024'!H23</f>
        <v>2881983.8543877546</v>
      </c>
      <c r="E23" s="18">
        <v>585991.44780627533</v>
      </c>
      <c r="F23" s="18">
        <f>'Lask. kiinteistövero 2024'!V23*1000</f>
        <v>419729.63320000004</v>
      </c>
      <c r="G23" s="18">
        <f t="shared" si="0"/>
        <v>3887704.9353940301</v>
      </c>
      <c r="H23" s="18">
        <f>G23/'Lask. kunnallisvero 2024'!D23</f>
        <v>1696.2063417949521</v>
      </c>
      <c r="I23" s="76">
        <f t="shared" si="1"/>
        <v>509.75365820504794</v>
      </c>
      <c r="J23" s="76">
        <f t="shared" si="2"/>
        <v>458.77829238454319</v>
      </c>
      <c r="K23" s="45">
        <f>J23*'Lask. kunnallisvero 2024'!D23</f>
        <v>1051519.8461453731</v>
      </c>
      <c r="N23" s="84"/>
    </row>
    <row r="24" spans="1:14" ht="15" customHeight="1">
      <c r="A24" t="s">
        <v>237</v>
      </c>
      <c r="B24" s="63">
        <v>5</v>
      </c>
      <c r="C24" s="19" t="s">
        <v>238</v>
      </c>
      <c r="D24" s="18">
        <f>'Lask. kunnallisvero 2024'!H24</f>
        <v>23378333.07556098</v>
      </c>
      <c r="E24" s="18">
        <v>3234757.0597235891</v>
      </c>
      <c r="F24" s="18">
        <f>'Lask. kiinteistövero 2024'!V24*1000</f>
        <v>2675984.7375499993</v>
      </c>
      <c r="G24" s="18">
        <f t="shared" si="0"/>
        <v>29289074.872834567</v>
      </c>
      <c r="H24" s="18">
        <f>G24/'Lask. kunnallisvero 2024'!D24</f>
        <v>1778.43675225178</v>
      </c>
      <c r="I24" s="76">
        <f t="shared" si="1"/>
        <v>427.52324774822</v>
      </c>
      <c r="J24" s="76">
        <f t="shared" si="2"/>
        <v>384.770922973398</v>
      </c>
      <c r="K24" s="45">
        <f>J24*'Lask. kunnallisvero 2024'!D24</f>
        <v>6336792.330448892</v>
      </c>
      <c r="N24" s="84"/>
    </row>
    <row r="25" spans="1:14" ht="15" customHeight="1">
      <c r="A25" t="s">
        <v>339</v>
      </c>
      <c r="B25" s="63">
        <v>17</v>
      </c>
      <c r="C25" s="19" t="s">
        <v>340</v>
      </c>
      <c r="D25" s="18">
        <f>'Lask. kunnallisvero 2024'!H25</f>
        <v>8280166.3492941177</v>
      </c>
      <c r="E25" s="18">
        <v>1907984.453938168</v>
      </c>
      <c r="F25" s="18">
        <f>'Lask. kiinteistövero 2024'!V25*1000</f>
        <v>847639.35090000019</v>
      </c>
      <c r="G25" s="18">
        <f t="shared" si="0"/>
        <v>11035790.154132286</v>
      </c>
      <c r="H25" s="18">
        <f>G25/'Lask. kunnallisvero 2024'!D25</f>
        <v>1682.7981326825688</v>
      </c>
      <c r="I25" s="76">
        <f t="shared" si="1"/>
        <v>523.16186731743119</v>
      </c>
      <c r="J25" s="76">
        <f t="shared" si="2"/>
        <v>470.84568058568811</v>
      </c>
      <c r="K25" s="45">
        <f>J25*'Lask. kunnallisvero 2024'!D25</f>
        <v>3087805.9732809425</v>
      </c>
      <c r="N25" s="84"/>
    </row>
    <row r="26" spans="1:14" ht="15" customHeight="1">
      <c r="A26" t="s">
        <v>453</v>
      </c>
      <c r="B26" s="63">
        <v>17</v>
      </c>
      <c r="C26" s="19" t="s">
        <v>454</v>
      </c>
      <c r="D26" s="18">
        <f>'Lask. kunnallisvero 2024'!H26</f>
        <v>7941757.4396808501</v>
      </c>
      <c r="E26" s="18">
        <v>951037.4755149706</v>
      </c>
      <c r="F26" s="18">
        <f>'Lask. kiinteistövero 2024'!V26*1000</f>
        <v>860134.3450999998</v>
      </c>
      <c r="G26" s="18">
        <f t="shared" si="0"/>
        <v>9752929.2602958214</v>
      </c>
      <c r="H26" s="18">
        <f>G26/'Lask. kunnallisvero 2024'!D26</f>
        <v>1506.7092940361226</v>
      </c>
      <c r="I26" s="76">
        <f t="shared" si="1"/>
        <v>699.25070596387741</v>
      </c>
      <c r="J26" s="76">
        <f t="shared" si="2"/>
        <v>629.32563536748967</v>
      </c>
      <c r="K26" s="45">
        <f>J26*'Lask. kunnallisvero 2024'!D26</f>
        <v>4073624.8377337605</v>
      </c>
      <c r="N26" s="84"/>
    </row>
    <row r="27" spans="1:14" ht="15" customHeight="1">
      <c r="A27" t="s">
        <v>561</v>
      </c>
      <c r="B27" s="63">
        <v>17</v>
      </c>
      <c r="C27" s="19" t="s">
        <v>562</v>
      </c>
      <c r="D27" s="18">
        <f>'Lask. kunnallisvero 2024'!H27</f>
        <v>1404635.9739493667</v>
      </c>
      <c r="E27" s="18">
        <v>96250.503032647859</v>
      </c>
      <c r="F27" s="18">
        <f>'Lask. kiinteistövero 2024'!V27*1000</f>
        <v>192324.97250000003</v>
      </c>
      <c r="G27" s="18">
        <f t="shared" si="0"/>
        <v>1693211.4494820144</v>
      </c>
      <c r="H27" s="18">
        <f>G27/'Lask. kunnallisvero 2024'!D27</f>
        <v>1786.0880268797621</v>
      </c>
      <c r="I27" s="76">
        <f t="shared" si="1"/>
        <v>419.87197312023795</v>
      </c>
      <c r="J27" s="76">
        <f t="shared" si="2"/>
        <v>377.88477580821416</v>
      </c>
      <c r="K27" s="45">
        <f>J27*'Lask. kunnallisvero 2024'!D27</f>
        <v>358234.76746618701</v>
      </c>
      <c r="N27" s="84"/>
    </row>
    <row r="28" spans="1:14" ht="15" customHeight="1">
      <c r="A28" t="s">
        <v>199</v>
      </c>
      <c r="B28" s="63">
        <v>16</v>
      </c>
      <c r="C28" s="19" t="s">
        <v>200</v>
      </c>
      <c r="D28" s="18">
        <f>'Lask. kunnallisvero 2024'!H28</f>
        <v>1159152.2699999998</v>
      </c>
      <c r="E28" s="18">
        <v>279567.54823277309</v>
      </c>
      <c r="F28" s="18">
        <f>'Lask. kiinteistövero 2024'!V28*1000</f>
        <v>181190.37315</v>
      </c>
      <c r="G28" s="18">
        <f t="shared" si="0"/>
        <v>1619910.1913827728</v>
      </c>
      <c r="H28" s="18">
        <f>G28/'Lask. kunnallisvero 2024'!D28</f>
        <v>1599.1216104469622</v>
      </c>
      <c r="I28" s="76">
        <f t="shared" si="1"/>
        <v>606.83838955303781</v>
      </c>
      <c r="J28" s="76">
        <f t="shared" si="2"/>
        <v>546.1545505977341</v>
      </c>
      <c r="K28" s="45">
        <f>J28*'Lask. kunnallisvero 2024'!D28</f>
        <v>553254.5597555046</v>
      </c>
      <c r="N28" s="84"/>
    </row>
    <row r="29" spans="1:14" ht="15" customHeight="1">
      <c r="A29" t="s">
        <v>335</v>
      </c>
      <c r="B29" s="63">
        <v>8</v>
      </c>
      <c r="C29" s="19" t="s">
        <v>336</v>
      </c>
      <c r="D29" s="18">
        <f>'Lask. kunnallisvero 2024'!H29</f>
        <v>31195638.984829783</v>
      </c>
      <c r="E29" s="18">
        <v>5319531.4201789973</v>
      </c>
      <c r="F29" s="18">
        <f>'Lask. kiinteistövero 2024'!V29*1000</f>
        <v>3689437.8166999994</v>
      </c>
      <c r="G29" s="18">
        <f t="shared" si="0"/>
        <v>40204608.221708775</v>
      </c>
      <c r="H29" s="18">
        <f>G29/'Lask. kunnallisvero 2024'!D29</f>
        <v>2058.1861483418029</v>
      </c>
      <c r="I29" s="76">
        <f t="shared" si="1"/>
        <v>147.77385165819715</v>
      </c>
      <c r="J29" s="76">
        <f t="shared" si="2"/>
        <v>132.99646649237744</v>
      </c>
      <c r="K29" s="45">
        <f>J29*'Lask. kunnallisvero 2024'!D29</f>
        <v>2597952.9764621006</v>
      </c>
      <c r="N29" s="84"/>
    </row>
    <row r="30" spans="1:14" ht="15" customHeight="1">
      <c r="A30" t="s">
        <v>71</v>
      </c>
      <c r="B30" s="63">
        <v>13</v>
      </c>
      <c r="C30" s="19" t="s">
        <v>72</v>
      </c>
      <c r="D30" s="18">
        <f>'Lask. kunnallisvero 2024'!H30</f>
        <v>5693684.3589255325</v>
      </c>
      <c r="E30" s="18">
        <v>1060560.3632577355</v>
      </c>
      <c r="F30" s="18">
        <f>'Lask. kiinteistövero 2024'!V30*1000</f>
        <v>763308.33830000006</v>
      </c>
      <c r="G30" s="18">
        <f t="shared" si="0"/>
        <v>7517553.0604832685</v>
      </c>
      <c r="H30" s="18">
        <f>G30/'Lask. kunnallisvero 2024'!D30</f>
        <v>1652.5726666263506</v>
      </c>
      <c r="I30" s="76">
        <f t="shared" si="1"/>
        <v>553.38733337364943</v>
      </c>
      <c r="J30" s="76">
        <f t="shared" si="2"/>
        <v>498.04860003628448</v>
      </c>
      <c r="K30" s="45">
        <f>J30*'Lask. kunnallisvero 2024'!D30</f>
        <v>2265623.0815650583</v>
      </c>
      <c r="N30" s="84"/>
    </row>
    <row r="31" spans="1:14" ht="15" customHeight="1">
      <c r="A31" t="s">
        <v>467</v>
      </c>
      <c r="B31" s="63">
        <v>1</v>
      </c>
      <c r="C31" s="19" t="s">
        <v>468</v>
      </c>
      <c r="D31" s="18">
        <f>'Lask. kunnallisvero 2024'!H31</f>
        <v>13734495.085747253</v>
      </c>
      <c r="E31" s="18">
        <v>2401150.957148463</v>
      </c>
      <c r="F31" s="18">
        <f>'Lask. kiinteistövero 2024'!V31*1000</f>
        <v>1543821.7757000001</v>
      </c>
      <c r="G31" s="18">
        <f t="shared" si="0"/>
        <v>17679467.818595715</v>
      </c>
      <c r="H31" s="18">
        <f>G31/'Lask. kunnallisvero 2024'!D31</f>
        <v>2289.789900090107</v>
      </c>
      <c r="I31" s="76">
        <f t="shared" si="1"/>
        <v>-83.829900090107003</v>
      </c>
      <c r="J31" s="76">
        <f t="shared" si="2"/>
        <v>-8.382990009010701</v>
      </c>
      <c r="K31" s="45">
        <f>J31*'Lask. kunnallisvero 2024'!D31</f>
        <v>-64725.065859571623</v>
      </c>
      <c r="N31" s="84"/>
    </row>
    <row r="32" spans="1:14" ht="15" customHeight="1">
      <c r="A32" t="s">
        <v>507</v>
      </c>
      <c r="B32" s="63">
        <v>4</v>
      </c>
      <c r="C32" s="19" t="s">
        <v>508</v>
      </c>
      <c r="D32" s="18">
        <f>'Lask. kunnallisvero 2024'!H32</f>
        <v>10387353.507370785</v>
      </c>
      <c r="E32" s="18">
        <v>6307042.7423139755</v>
      </c>
      <c r="F32" s="18">
        <f>'Lask. kiinteistövero 2024'!V32*1000</f>
        <v>1350865.1080500002</v>
      </c>
      <c r="G32" s="18">
        <f t="shared" si="0"/>
        <v>18045261.357734762</v>
      </c>
      <c r="H32" s="18">
        <f>G32/'Lask. kunnallisvero 2024'!D32</f>
        <v>2692.1171651103627</v>
      </c>
      <c r="I32" s="76">
        <f t="shared" si="1"/>
        <v>-486.15716511036271</v>
      </c>
      <c r="J32" s="76">
        <f t="shared" si="2"/>
        <v>-48.615716511036268</v>
      </c>
      <c r="K32" s="45">
        <f>J32*'Lask. kunnallisvero 2024'!D32</f>
        <v>-325871.14777347608</v>
      </c>
      <c r="N32" s="84"/>
    </row>
    <row r="33" spans="1:14" ht="15" customHeight="1">
      <c r="A33" t="s">
        <v>559</v>
      </c>
      <c r="B33" s="63">
        <v>7</v>
      </c>
      <c r="C33" s="19" t="s">
        <v>560</v>
      </c>
      <c r="D33" s="18">
        <f>'Lask. kunnallisvero 2024'!H33</f>
        <v>3077279.5766966287</v>
      </c>
      <c r="E33" s="18">
        <v>1175867.9536233677</v>
      </c>
      <c r="F33" s="18">
        <f>'Lask. kiinteistövero 2024'!V33*1000</f>
        <v>875965.04580000008</v>
      </c>
      <c r="G33" s="18">
        <f t="shared" si="0"/>
        <v>5129112.5761199966</v>
      </c>
      <c r="H33" s="18">
        <f>G33/'Lask. kunnallisvero 2024'!D33</f>
        <v>2026.5162292058462</v>
      </c>
      <c r="I33" s="76">
        <f t="shared" si="1"/>
        <v>179.44377079415381</v>
      </c>
      <c r="J33" s="76">
        <f t="shared" si="2"/>
        <v>161.49939371473843</v>
      </c>
      <c r="K33" s="45">
        <f>J33*'Lask. kunnallisvero 2024'!D33</f>
        <v>408754.96549200296</v>
      </c>
      <c r="N33" s="84"/>
    </row>
    <row r="34" spans="1:14" ht="15" customHeight="1">
      <c r="A34" t="s">
        <v>523</v>
      </c>
      <c r="B34" s="63">
        <v>5</v>
      </c>
      <c r="C34" s="19" t="s">
        <v>524</v>
      </c>
      <c r="D34" s="18">
        <f>'Lask. kunnallisvero 2024'!H34</f>
        <v>16080964.055777781</v>
      </c>
      <c r="E34" s="18">
        <v>2438072.9121756344</v>
      </c>
      <c r="F34" s="18">
        <f>'Lask. kiinteistövero 2024'!V34*1000</f>
        <v>1569419.6997499999</v>
      </c>
      <c r="G34" s="18">
        <f t="shared" si="0"/>
        <v>20088456.667703412</v>
      </c>
      <c r="H34" s="18">
        <f>G34/'Lask. kunnallisvero 2024'!D34</f>
        <v>2143.6833494507964</v>
      </c>
      <c r="I34" s="76">
        <f t="shared" si="1"/>
        <v>62.276650549203623</v>
      </c>
      <c r="J34" s="76">
        <f t="shared" si="2"/>
        <v>56.048985494283258</v>
      </c>
      <c r="K34" s="45">
        <f>J34*'Lask. kunnallisvero 2024'!D34</f>
        <v>525235.0430669284</v>
      </c>
      <c r="N34" s="84"/>
    </row>
    <row r="35" spans="1:14" ht="15" customHeight="1">
      <c r="A35" t="s">
        <v>323</v>
      </c>
      <c r="B35" s="63">
        <v>5</v>
      </c>
      <c r="C35" s="19" t="s">
        <v>324</v>
      </c>
      <c r="D35" s="18">
        <f>'Lask. kunnallisvero 2024'!H35</f>
        <v>12854167.822011234</v>
      </c>
      <c r="E35" s="18">
        <v>975655.7975773057</v>
      </c>
      <c r="F35" s="18">
        <f>'Lask. kiinteistövero 2024'!V35*1000</f>
        <v>989647.60245000024</v>
      </c>
      <c r="G35" s="18">
        <f t="shared" si="0"/>
        <v>14819471.222038539</v>
      </c>
      <c r="H35" s="18">
        <f>G35/'Lask. kunnallisvero 2024'!D35</f>
        <v>1852.8971270365764</v>
      </c>
      <c r="I35" s="76">
        <f t="shared" si="1"/>
        <v>353.06287296342362</v>
      </c>
      <c r="J35" s="76">
        <f t="shared" si="2"/>
        <v>317.75658566708125</v>
      </c>
      <c r="K35" s="45">
        <f>J35*'Lask. kunnallisvero 2024'!D35</f>
        <v>2541417.1721653161</v>
      </c>
      <c r="N35" s="84"/>
    </row>
    <row r="36" spans="1:14" ht="15" customHeight="1">
      <c r="A36" t="s">
        <v>117</v>
      </c>
      <c r="B36" s="63">
        <v>12</v>
      </c>
      <c r="C36" s="19" t="s">
        <v>118</v>
      </c>
      <c r="D36" s="18">
        <f>'Lask. kunnallisvero 2024'!H36</f>
        <v>3646335.0472159092</v>
      </c>
      <c r="E36" s="18">
        <v>1380176.4068209694</v>
      </c>
      <c r="F36" s="18">
        <f>'Lask. kiinteistövero 2024'!V36*1000</f>
        <v>680561.52615000005</v>
      </c>
      <c r="G36" s="18">
        <f t="shared" si="0"/>
        <v>5707072.9801868787</v>
      </c>
      <c r="H36" s="18">
        <f>G36/'Lask. kunnallisvero 2024'!D36</f>
        <v>1901.7237521449113</v>
      </c>
      <c r="I36" s="76">
        <f t="shared" si="1"/>
        <v>304.23624785508878</v>
      </c>
      <c r="J36" s="76">
        <f t="shared" si="2"/>
        <v>273.8126230695799</v>
      </c>
      <c r="K36" s="45">
        <f>J36*'Lask. kunnallisvero 2024'!D36</f>
        <v>821711.68183180923</v>
      </c>
      <c r="N36" s="84"/>
    </row>
    <row r="37" spans="1:14" ht="15" customHeight="1">
      <c r="A37" t="s">
        <v>527</v>
      </c>
      <c r="B37" s="63">
        <v>1</v>
      </c>
      <c r="C37" s="19" t="s">
        <v>528</v>
      </c>
      <c r="D37" s="18">
        <f>'Lask. kunnallisvero 2024'!H37</f>
        <v>1434455641.1411321</v>
      </c>
      <c r="E37" s="18">
        <v>422484251.75699085</v>
      </c>
      <c r="F37" s="18">
        <f>'Lask. kiinteistövero 2024'!V37*1000</f>
        <v>204345941.44760004</v>
      </c>
      <c r="G37" s="18">
        <f t="shared" si="0"/>
        <v>2061285834.3457232</v>
      </c>
      <c r="H37" s="18">
        <f>G37/'Lask. kunnallisvero 2024'!D37</f>
        <v>3056.0205105199752</v>
      </c>
      <c r="I37" s="76">
        <f t="shared" si="1"/>
        <v>-850.0605105199752</v>
      </c>
      <c r="J37" s="76">
        <f t="shared" si="2"/>
        <v>-85.006051051997531</v>
      </c>
      <c r="K37" s="45">
        <f>J37*'Lask. kunnallisvero 2024'!D37</f>
        <v>-57336581.434572332</v>
      </c>
      <c r="N37" s="84"/>
    </row>
    <row r="38" spans="1:14" ht="15" customHeight="1">
      <c r="A38" t="s">
        <v>497</v>
      </c>
      <c r="B38" s="63">
        <v>1</v>
      </c>
      <c r="C38" s="19" t="s">
        <v>498</v>
      </c>
      <c r="D38" s="18">
        <f>'Lask. kunnallisvero 2024'!H38</f>
        <v>443448252.23062497</v>
      </c>
      <c r="E38" s="18">
        <v>70010042.607822523</v>
      </c>
      <c r="F38" s="18">
        <f>'Lask. kiinteistövero 2024'!V38*1000</f>
        <v>58570420.757299997</v>
      </c>
      <c r="G38" s="18">
        <f t="shared" si="0"/>
        <v>572028715.59574747</v>
      </c>
      <c r="H38" s="18">
        <f>G38/'Lask. kunnallisvero 2024'!D38</f>
        <v>2311.7595389473431</v>
      </c>
      <c r="I38" s="76">
        <f t="shared" si="1"/>
        <v>-105.79953894734308</v>
      </c>
      <c r="J38" s="76">
        <f t="shared" si="2"/>
        <v>-10.579953894734308</v>
      </c>
      <c r="K38" s="45">
        <f>J38*'Lask. kunnallisvero 2024'!D38</f>
        <v>-2617935.5315747415</v>
      </c>
      <c r="N38" s="84"/>
    </row>
    <row r="39" spans="1:14" ht="15" customHeight="1">
      <c r="A39" t="s">
        <v>75</v>
      </c>
      <c r="B39" s="63">
        <v>10</v>
      </c>
      <c r="C39" s="19" t="s">
        <v>76</v>
      </c>
      <c r="D39" s="18">
        <f>'Lask. kunnallisvero 2024'!H39</f>
        <v>2749425.8049729727</v>
      </c>
      <c r="E39" s="18">
        <v>683058.26196718775</v>
      </c>
      <c r="F39" s="18">
        <f>'Lask. kiinteistövero 2024'!V39*1000</f>
        <v>895198.19270000001</v>
      </c>
      <c r="G39" s="18">
        <f t="shared" si="0"/>
        <v>4327682.2596401609</v>
      </c>
      <c r="H39" s="18">
        <f>G39/'Lask. kunnallisvero 2024'!D39</f>
        <v>2098.7789813967802</v>
      </c>
      <c r="I39" s="76">
        <f t="shared" si="1"/>
        <v>107.18101860321985</v>
      </c>
      <c r="J39" s="76">
        <f t="shared" si="2"/>
        <v>96.462916742897875</v>
      </c>
      <c r="K39" s="45">
        <f>J39*'Lask. kunnallisvero 2024'!D39</f>
        <v>198906.53432385542</v>
      </c>
      <c r="N39" s="84"/>
    </row>
    <row r="40" spans="1:14" ht="15" customHeight="1">
      <c r="A40" t="s">
        <v>147</v>
      </c>
      <c r="B40" s="63">
        <v>7</v>
      </c>
      <c r="C40" s="19" t="s">
        <v>148</v>
      </c>
      <c r="D40" s="18">
        <f>'Lask. kunnallisvero 2024'!H40</f>
        <v>38038924.673999995</v>
      </c>
      <c r="E40" s="18">
        <v>2408942.0128152915</v>
      </c>
      <c r="F40" s="18">
        <f>'Lask. kiinteistövero 2024'!V40*1000</f>
        <v>3201826.0348499999</v>
      </c>
      <c r="G40" s="18">
        <f t="shared" si="0"/>
        <v>43649692.721665286</v>
      </c>
      <c r="H40" s="18">
        <f>G40/'Lask. kunnallisvero 2024'!D40</f>
        <v>1907.3494744009301</v>
      </c>
      <c r="I40" s="76">
        <f t="shared" si="1"/>
        <v>298.61052559906989</v>
      </c>
      <c r="J40" s="76">
        <f t="shared" si="2"/>
        <v>268.74947303916292</v>
      </c>
      <c r="K40" s="45">
        <f>J40*'Lask. kunnallisvero 2024'!D40</f>
        <v>6150331.6905012438</v>
      </c>
      <c r="N40" s="84"/>
    </row>
    <row r="41" spans="1:14" ht="15" customHeight="1">
      <c r="A41" t="s">
        <v>107</v>
      </c>
      <c r="B41" s="63">
        <v>4</v>
      </c>
      <c r="C41" s="19" t="s">
        <v>108</v>
      </c>
      <c r="D41" s="18">
        <f>'Lask. kunnallisvero 2024'!H41</f>
        <v>13522882.816999998</v>
      </c>
      <c r="E41" s="18">
        <v>1815499.5691801473</v>
      </c>
      <c r="F41" s="18">
        <f>'Lask. kiinteistövero 2024'!V41*1000</f>
        <v>1618627.2843000002</v>
      </c>
      <c r="G41" s="18">
        <f t="shared" si="0"/>
        <v>16957009.670480147</v>
      </c>
      <c r="H41" s="18">
        <f>G41/'Lask. kunnallisvero 2024'!D41</f>
        <v>1757.9317510346409</v>
      </c>
      <c r="I41" s="76">
        <f t="shared" si="1"/>
        <v>448.02824896535913</v>
      </c>
      <c r="J41" s="76">
        <f t="shared" si="2"/>
        <v>403.2254240688232</v>
      </c>
      <c r="K41" s="45">
        <f>J41*'Lask. kunnallisvero 2024'!D41</f>
        <v>3889512.4405678688</v>
      </c>
      <c r="N41" s="84"/>
    </row>
    <row r="42" spans="1:14" ht="15" customHeight="1">
      <c r="A42" t="s">
        <v>231</v>
      </c>
      <c r="B42" s="63">
        <v>5</v>
      </c>
      <c r="C42" s="19" t="s">
        <v>232</v>
      </c>
      <c r="D42" s="18">
        <f>'Lask. kunnallisvero 2024'!H42</f>
        <v>2872148.428645161</v>
      </c>
      <c r="E42" s="18">
        <v>295045.96644342697</v>
      </c>
      <c r="F42" s="18">
        <f>'Lask. kiinteistövero 2024'!V42*1000</f>
        <v>291499.93274999998</v>
      </c>
      <c r="G42" s="18">
        <f t="shared" si="0"/>
        <v>3458694.327838588</v>
      </c>
      <c r="H42" s="18">
        <f>G42/'Lask. kunnallisvero 2024'!D42</f>
        <v>1627.6208601593355</v>
      </c>
      <c r="I42" s="76">
        <f t="shared" si="1"/>
        <v>578.33913984066453</v>
      </c>
      <c r="J42" s="76">
        <f t="shared" si="2"/>
        <v>520.50522585659803</v>
      </c>
      <c r="K42" s="45">
        <f>J42*'Lask. kunnallisvero 2024'!D42</f>
        <v>1106073.6049452708</v>
      </c>
      <c r="N42" s="84"/>
    </row>
    <row r="43" spans="1:14" ht="15" customHeight="1">
      <c r="A43" t="s">
        <v>121</v>
      </c>
      <c r="B43" s="63">
        <v>18</v>
      </c>
      <c r="C43" s="19" t="s">
        <v>122</v>
      </c>
      <c r="D43" s="18">
        <f>'Lask. kunnallisvero 2024'!H43</f>
        <v>2439319.3699999996</v>
      </c>
      <c r="E43" s="18">
        <v>532821.83576258295</v>
      </c>
      <c r="F43" s="18">
        <f>'Lask. kiinteistövero 2024'!V43*1000</f>
        <v>418703.91435000004</v>
      </c>
      <c r="G43" s="18">
        <f t="shared" si="0"/>
        <v>3390845.120112583</v>
      </c>
      <c r="H43" s="18">
        <f>G43/'Lask. kunnallisvero 2024'!D43</f>
        <v>1643.6476588039666</v>
      </c>
      <c r="I43" s="76">
        <f t="shared" si="1"/>
        <v>562.31234119603346</v>
      </c>
      <c r="J43" s="76">
        <f t="shared" si="2"/>
        <v>506.0811070764301</v>
      </c>
      <c r="K43" s="45">
        <f>J43*'Lask. kunnallisvero 2024'!D43</f>
        <v>1044045.3238986753</v>
      </c>
      <c r="N43" s="84"/>
    </row>
    <row r="44" spans="1:14" ht="15" customHeight="1">
      <c r="A44" t="s">
        <v>317</v>
      </c>
      <c r="B44" s="63">
        <v>1</v>
      </c>
      <c r="C44" s="19" t="s">
        <v>318</v>
      </c>
      <c r="D44" s="18">
        <f>'Lask. kunnallisvero 2024'!H44</f>
        <v>86152813.465855271</v>
      </c>
      <c r="E44" s="18">
        <v>8730591.0789968576</v>
      </c>
      <c r="F44" s="18">
        <f>'Lask. kiinteistövero 2024'!V44*1000</f>
        <v>8143752.676</v>
      </c>
      <c r="G44" s="18">
        <f t="shared" si="0"/>
        <v>103027157.22085212</v>
      </c>
      <c r="H44" s="18">
        <f>G44/'Lask. kunnallisvero 2024'!D44</f>
        <v>2196.6942542984611</v>
      </c>
      <c r="I44" s="76">
        <f t="shared" si="1"/>
        <v>9.26574570153889</v>
      </c>
      <c r="J44" s="76">
        <f t="shared" si="2"/>
        <v>8.339171131385001</v>
      </c>
      <c r="K44" s="45">
        <f>J44*'Lask. kunnallisvero 2024'!D44</f>
        <v>391115.46523308795</v>
      </c>
      <c r="N44" s="84"/>
    </row>
    <row r="45" spans="1:14" ht="15" customHeight="1">
      <c r="A45" t="s">
        <v>537</v>
      </c>
      <c r="B45" s="63">
        <v>6</v>
      </c>
      <c r="C45" s="19" t="s">
        <v>538</v>
      </c>
      <c r="D45" s="18">
        <f>'Lask. kunnallisvero 2024'!H45</f>
        <v>15145972.662255319</v>
      </c>
      <c r="E45" s="18">
        <v>1347723.1395954778</v>
      </c>
      <c r="F45" s="18">
        <f>'Lask. kiinteistövero 2024'!V45*1000</f>
        <v>1315085.66295</v>
      </c>
      <c r="G45" s="18">
        <f t="shared" si="0"/>
        <v>17808781.464800797</v>
      </c>
      <c r="H45" s="18">
        <f>G45/'Lask. kunnallisvero 2024'!D45</f>
        <v>1725.8243497238877</v>
      </c>
      <c r="I45" s="76">
        <f t="shared" si="1"/>
        <v>480.1356502761123</v>
      </c>
      <c r="J45" s="76">
        <f t="shared" si="2"/>
        <v>432.12208524850109</v>
      </c>
      <c r="K45" s="45">
        <f>J45*'Lask. kunnallisvero 2024'!D45</f>
        <v>4459067.7976792827</v>
      </c>
      <c r="N45" s="84"/>
    </row>
    <row r="46" spans="1:14" ht="15" customHeight="1">
      <c r="A46" t="s">
        <v>269</v>
      </c>
      <c r="B46" s="63">
        <v>5</v>
      </c>
      <c r="C46" s="19" t="s">
        <v>270</v>
      </c>
      <c r="D46" s="18">
        <f>'Lask. kunnallisvero 2024'!H46</f>
        <v>114571191.10060713</v>
      </c>
      <c r="E46" s="18">
        <v>18117106.995234959</v>
      </c>
      <c r="F46" s="18">
        <f>'Lask. kiinteistövero 2024'!V46*1000</f>
        <v>13627660.067600001</v>
      </c>
      <c r="G46" s="18">
        <f t="shared" si="0"/>
        <v>146315958.16344211</v>
      </c>
      <c r="H46" s="18">
        <f>G46/'Lask. kunnallisvero 2024'!D46</f>
        <v>2141.6583697571996</v>
      </c>
      <c r="I46" s="76">
        <f t="shared" si="1"/>
        <v>64.301630242800456</v>
      </c>
      <c r="J46" s="76">
        <f t="shared" si="2"/>
        <v>57.871467218520408</v>
      </c>
      <c r="K46" s="45">
        <f>J46*'Lask. kunnallisvero 2024'!D46</f>
        <v>3953720.768902096</v>
      </c>
      <c r="N46" s="84"/>
    </row>
    <row r="47" spans="1:14" ht="15" customHeight="1">
      <c r="A47" t="s">
        <v>285</v>
      </c>
      <c r="B47" s="63">
        <v>7</v>
      </c>
      <c r="C47" s="19" t="s">
        <v>286</v>
      </c>
      <c r="D47" s="18">
        <f>'Lask. kunnallisvero 2024'!H47</f>
        <v>26567113.584841467</v>
      </c>
      <c r="E47" s="18">
        <v>4323115.2207700014</v>
      </c>
      <c r="F47" s="18">
        <f>'Lask. kiinteistövero 2024'!V47*1000</f>
        <v>3966916.0750500001</v>
      </c>
      <c r="G47" s="18">
        <f t="shared" si="0"/>
        <v>34857144.880661473</v>
      </c>
      <c r="H47" s="18">
        <f>G47/'Lask. kunnallisvero 2024'!D47</f>
        <v>1941.5777240941054</v>
      </c>
      <c r="I47" s="76">
        <f t="shared" si="1"/>
        <v>264.38227590589463</v>
      </c>
      <c r="J47" s="76">
        <f t="shared" si="2"/>
        <v>237.94404831530517</v>
      </c>
      <c r="K47" s="45">
        <f>J47*'Lask. kunnallisvero 2024'!D47</f>
        <v>4271809.4994046735</v>
      </c>
      <c r="N47" s="84"/>
    </row>
    <row r="48" spans="1:14" ht="15" customHeight="1">
      <c r="A48" t="s">
        <v>433</v>
      </c>
      <c r="B48" s="63">
        <v>17</v>
      </c>
      <c r="C48" s="19" t="s">
        <v>434</v>
      </c>
      <c r="D48" s="18">
        <f>'Lask. kunnallisvero 2024'!H48</f>
        <v>13087909.636382019</v>
      </c>
      <c r="E48" s="18">
        <v>1085287.2364407592</v>
      </c>
      <c r="F48" s="18">
        <f>'Lask. kiinteistövero 2024'!V48*1000</f>
        <v>1108779.6324</v>
      </c>
      <c r="G48" s="18">
        <f t="shared" si="0"/>
        <v>15281976.505222779</v>
      </c>
      <c r="H48" s="18">
        <f>G48/'Lask. kunnallisvero 2024'!D48</f>
        <v>1564.8143052654902</v>
      </c>
      <c r="I48" s="76">
        <f t="shared" si="1"/>
        <v>641.14569473450979</v>
      </c>
      <c r="J48" s="76">
        <f t="shared" si="2"/>
        <v>577.03112526105883</v>
      </c>
      <c r="K48" s="45">
        <f>J48*'Lask. kunnallisvero 2024'!D48</f>
        <v>5635285.9692995008</v>
      </c>
      <c r="N48" s="84"/>
    </row>
    <row r="49" spans="1:14" ht="15" customHeight="1">
      <c r="A49" t="s">
        <v>215</v>
      </c>
      <c r="B49" s="63">
        <v>11</v>
      </c>
      <c r="C49" s="19" t="s">
        <v>216</v>
      </c>
      <c r="D49" s="18">
        <f>'Lask. kunnallisvero 2024'!H49</f>
        <v>29151739.676962022</v>
      </c>
      <c r="E49" s="18">
        <v>4925932.4273173288</v>
      </c>
      <c r="F49" s="18">
        <f>'Lask. kiinteistövero 2024'!V49*1000</f>
        <v>3082445.3236999996</v>
      </c>
      <c r="G49" s="18">
        <f t="shared" si="0"/>
        <v>37160117.42797935</v>
      </c>
      <c r="H49" s="18">
        <f>G49/'Lask. kunnallisvero 2024'!D49</f>
        <v>1802.3143577446576</v>
      </c>
      <c r="I49" s="76">
        <f t="shared" si="1"/>
        <v>403.64564225534241</v>
      </c>
      <c r="J49" s="76">
        <f t="shared" si="2"/>
        <v>363.28107802980821</v>
      </c>
      <c r="K49" s="45">
        <f>J49*'Lask. kunnallisvero 2024'!D49</f>
        <v>7490129.2668185858</v>
      </c>
      <c r="N49" s="84"/>
    </row>
    <row r="50" spans="1:14" ht="15" customHeight="1">
      <c r="A50" t="s">
        <v>125</v>
      </c>
      <c r="B50" s="63">
        <v>7</v>
      </c>
      <c r="C50" s="19" t="s">
        <v>126</v>
      </c>
      <c r="D50" s="18">
        <f>'Lask. kunnallisvero 2024'!H50</f>
        <v>9071469.2570232563</v>
      </c>
      <c r="E50" s="18">
        <v>837036.1839751557</v>
      </c>
      <c r="F50" s="18">
        <f>'Lask. kiinteistövero 2024'!V50*1000</f>
        <v>1399418.6238000002</v>
      </c>
      <c r="G50" s="18">
        <f t="shared" si="0"/>
        <v>11307924.064798413</v>
      </c>
      <c r="H50" s="18">
        <f>G50/'Lask. kunnallisvero 2024'!D50</f>
        <v>1754.7988927371839</v>
      </c>
      <c r="I50" s="76">
        <f t="shared" si="1"/>
        <v>451.16110726281613</v>
      </c>
      <c r="J50" s="76">
        <f t="shared" si="2"/>
        <v>406.04499653653454</v>
      </c>
      <c r="K50" s="45">
        <f>J50*'Lask. kunnallisvero 2024'!D50</f>
        <v>2616553.9576814286</v>
      </c>
      <c r="N50" s="84"/>
    </row>
    <row r="51" spans="1:14" ht="15" customHeight="1">
      <c r="A51" t="s">
        <v>577</v>
      </c>
      <c r="B51" s="63">
        <v>6</v>
      </c>
      <c r="C51" s="19" t="s">
        <v>578</v>
      </c>
      <c r="D51" s="18">
        <f>'Lask. kunnallisvero 2024'!H51</f>
        <v>8913667.7598510627</v>
      </c>
      <c r="E51" s="18">
        <v>1713270.0436172269</v>
      </c>
      <c r="F51" s="18">
        <f>'Lask. kiinteistövero 2024'!V51*1000</f>
        <v>1432283.7655999998</v>
      </c>
      <c r="G51" s="18">
        <f t="shared" si="0"/>
        <v>12059221.569068288</v>
      </c>
      <c r="H51" s="18">
        <f>G51/'Lask. kunnallisvero 2024'!D51</f>
        <v>1760.4703020537647</v>
      </c>
      <c r="I51" s="76">
        <f t="shared" si="1"/>
        <v>445.48969794623531</v>
      </c>
      <c r="J51" s="76">
        <f t="shared" si="2"/>
        <v>400.94072815161178</v>
      </c>
      <c r="K51" s="45">
        <f>J51*'Lask. kunnallisvero 2024'!D51</f>
        <v>2746443.9878385407</v>
      </c>
      <c r="N51" s="84"/>
    </row>
    <row r="52" spans="1:14" ht="15" customHeight="1">
      <c r="A52" t="s">
        <v>191</v>
      </c>
      <c r="B52" s="63">
        <v>14</v>
      </c>
      <c r="C52" s="19" t="s">
        <v>192</v>
      </c>
      <c r="D52" s="18">
        <f>'Lask. kunnallisvero 2024'!H52</f>
        <v>17829393.919071425</v>
      </c>
      <c r="E52" s="18">
        <v>1306797.3568899459</v>
      </c>
      <c r="F52" s="18">
        <f>'Lask. kiinteistövero 2024'!V52*1000</f>
        <v>1479292.6018499997</v>
      </c>
      <c r="G52" s="18">
        <f t="shared" si="0"/>
        <v>20615483.877811369</v>
      </c>
      <c r="H52" s="18">
        <f>G52/'Lask. kunnallisvero 2024'!D52</f>
        <v>1670.2166311116721</v>
      </c>
      <c r="I52" s="76">
        <f t="shared" si="1"/>
        <v>535.74336888832795</v>
      </c>
      <c r="J52" s="76">
        <f t="shared" si="2"/>
        <v>482.16903199949513</v>
      </c>
      <c r="K52" s="45">
        <f>J52*'Lask. kunnallisvero 2024'!D52</f>
        <v>5951412.3619697681</v>
      </c>
      <c r="N52" s="84"/>
    </row>
    <row r="53" spans="1:14" ht="15" customHeight="1">
      <c r="A53" t="s">
        <v>69</v>
      </c>
      <c r="B53" s="63">
        <v>12</v>
      </c>
      <c r="C53" s="19" t="s">
        <v>70</v>
      </c>
      <c r="D53" s="18">
        <f>'Lask. kunnallisvero 2024'!H53</f>
        <v>5411520.512678571</v>
      </c>
      <c r="E53" s="18">
        <v>2434337.7820244101</v>
      </c>
      <c r="F53" s="18">
        <f>'Lask. kiinteistövero 2024'!V53*1000</f>
        <v>878542.41905000014</v>
      </c>
      <c r="G53" s="18">
        <f t="shared" si="0"/>
        <v>8724400.7137529813</v>
      </c>
      <c r="H53" s="18">
        <f>G53/'Lask. kunnallisvero 2024'!D53</f>
        <v>1980.1181828763008</v>
      </c>
      <c r="I53" s="76">
        <f t="shared" si="1"/>
        <v>225.84181712369923</v>
      </c>
      <c r="J53" s="76">
        <f t="shared" si="2"/>
        <v>203.25763541132932</v>
      </c>
      <c r="K53" s="45">
        <f>J53*'Lask. kunnallisvero 2024'!D53</f>
        <v>895553.14162231702</v>
      </c>
      <c r="N53" s="84"/>
    </row>
    <row r="54" spans="1:14" ht="15" customHeight="1">
      <c r="A54" t="s">
        <v>515</v>
      </c>
      <c r="B54" s="63">
        <v>19</v>
      </c>
      <c r="C54" s="19" t="s">
        <v>516</v>
      </c>
      <c r="D54" s="18">
        <f>'Lask. kunnallisvero 2024'!H54</f>
        <v>11694271.4139375</v>
      </c>
      <c r="E54" s="18">
        <v>1865473.288815666</v>
      </c>
      <c r="F54" s="18">
        <f>'Lask. kiinteistövero 2024'!V54*1000</f>
        <v>2593637.2066499996</v>
      </c>
      <c r="G54" s="18">
        <f t="shared" si="0"/>
        <v>16153381.909403166</v>
      </c>
      <c r="H54" s="18">
        <f>G54/'Lask. kunnallisvero 2024'!D54</f>
        <v>2266.5051086576632</v>
      </c>
      <c r="I54" s="76">
        <f t="shared" si="1"/>
        <v>-60.54510865766315</v>
      </c>
      <c r="J54" s="76">
        <f t="shared" si="2"/>
        <v>-6.0545108657663151</v>
      </c>
      <c r="K54" s="45">
        <f>J54*'Lask. kunnallisvero 2024'!D54</f>
        <v>-43150.498940316531</v>
      </c>
      <c r="N54" s="84"/>
    </row>
    <row r="55" spans="1:14" ht="15" customHeight="1">
      <c r="A55" t="s">
        <v>491</v>
      </c>
      <c r="B55" s="63">
        <v>1</v>
      </c>
      <c r="C55" s="19" t="s">
        <v>492</v>
      </c>
      <c r="D55" s="18">
        <f>'Lask. kunnallisvero 2024'!H55</f>
        <v>10202852.80788889</v>
      </c>
      <c r="E55" s="18">
        <v>730967.16506936145</v>
      </c>
      <c r="F55" s="18">
        <f>'Lask. kiinteistövero 2024'!V55*1000</f>
        <v>1574270.4210499998</v>
      </c>
      <c r="G55" s="18">
        <f t="shared" si="0"/>
        <v>12508090.394008251</v>
      </c>
      <c r="H55" s="18">
        <f>G55/'Lask. kunnallisvero 2024'!D55</f>
        <v>2325.3560873783699</v>
      </c>
      <c r="I55" s="76">
        <f t="shared" si="1"/>
        <v>-119.39608737836988</v>
      </c>
      <c r="J55" s="76">
        <f t="shared" si="2"/>
        <v>-11.939608737836988</v>
      </c>
      <c r="K55" s="45">
        <f>J55*'Lask. kunnallisvero 2024'!D55</f>
        <v>-64223.155400825155</v>
      </c>
      <c r="N55" s="84"/>
    </row>
    <row r="56" spans="1:14" ht="15" customHeight="1">
      <c r="A56" t="s">
        <v>197</v>
      </c>
      <c r="B56" s="63">
        <v>14</v>
      </c>
      <c r="C56" s="19" t="s">
        <v>198</v>
      </c>
      <c r="D56" s="18">
        <f>'Lask. kunnallisvero 2024'!H56</f>
        <v>2263141.7583979587</v>
      </c>
      <c r="E56" s="18">
        <v>1072369.8205959802</v>
      </c>
      <c r="F56" s="18">
        <f>'Lask. kiinteistövero 2024'!V56*1000</f>
        <v>325917.11074999993</v>
      </c>
      <c r="G56" s="18">
        <f t="shared" si="0"/>
        <v>3661428.6897439389</v>
      </c>
      <c r="H56" s="18">
        <f>G56/'Lask. kunnallisvero 2024'!D56</f>
        <v>2018.4281641366808</v>
      </c>
      <c r="I56" s="76">
        <f t="shared" si="1"/>
        <v>187.5318358633192</v>
      </c>
      <c r="J56" s="76">
        <f t="shared" si="2"/>
        <v>168.77865227698726</v>
      </c>
      <c r="K56" s="45">
        <f>J56*'Lask. kunnallisvero 2024'!D56</f>
        <v>306164.47523045487</v>
      </c>
      <c r="N56" s="84"/>
    </row>
    <row r="57" spans="1:14" ht="15" customHeight="1">
      <c r="A57" t="s">
        <v>427</v>
      </c>
      <c r="B57" s="63">
        <v>14</v>
      </c>
      <c r="C57" s="19" t="s">
        <v>428</v>
      </c>
      <c r="D57" s="18">
        <f>'Lask. kunnallisvero 2024'!H57</f>
        <v>6032022.0355894733</v>
      </c>
      <c r="E57" s="18">
        <v>650560.93772820686</v>
      </c>
      <c r="F57" s="18">
        <f>'Lask. kiinteistövero 2024'!V57*1000</f>
        <v>529894.18594999996</v>
      </c>
      <c r="G57" s="18">
        <f t="shared" si="0"/>
        <v>7212477.1592676798</v>
      </c>
      <c r="H57" s="18">
        <f>G57/'Lask. kunnallisvero 2024'!D57</f>
        <v>1655.3769013696763</v>
      </c>
      <c r="I57" s="76">
        <f t="shared" si="1"/>
        <v>550.58309863032378</v>
      </c>
      <c r="J57" s="76">
        <f t="shared" si="2"/>
        <v>495.5247887672914</v>
      </c>
      <c r="K57" s="45">
        <f>J57*'Lask. kunnallisvero 2024'!D57</f>
        <v>2159001.5046590888</v>
      </c>
      <c r="N57" s="84"/>
    </row>
    <row r="58" spans="1:14" ht="15" customHeight="1">
      <c r="A58" t="s">
        <v>183</v>
      </c>
      <c r="B58" s="63">
        <v>9</v>
      </c>
      <c r="C58" s="19" t="s">
        <v>184</v>
      </c>
      <c r="D58" s="18">
        <f>'Lask. kunnallisvero 2024'!H58</f>
        <v>38901348.553709298</v>
      </c>
      <c r="E58" s="18">
        <v>4342757.6130654635</v>
      </c>
      <c r="F58" s="18">
        <f>'Lask. kiinteistövero 2024'!V58*1000</f>
        <v>4182461.4270499996</v>
      </c>
      <c r="G58" s="18">
        <f t="shared" si="0"/>
        <v>47426567.593824767</v>
      </c>
      <c r="H58" s="18">
        <f>G58/'Lask. kunnallisvero 2024'!D58</f>
        <v>1903.2291662516459</v>
      </c>
      <c r="I58" s="76">
        <f t="shared" si="1"/>
        <v>302.73083374835414</v>
      </c>
      <c r="J58" s="76">
        <f t="shared" si="2"/>
        <v>272.45775037351871</v>
      </c>
      <c r="K58" s="45">
        <f>J58*'Lask. kunnallisvero 2024'!D58</f>
        <v>6789374.6815577131</v>
      </c>
      <c r="N58" s="84"/>
    </row>
    <row r="59" spans="1:14" ht="15" customHeight="1">
      <c r="A59" t="s">
        <v>459</v>
      </c>
      <c r="B59" s="63">
        <v>5</v>
      </c>
      <c r="C59" s="19" t="s">
        <v>460</v>
      </c>
      <c r="D59" s="18">
        <f>'Lask. kunnallisvero 2024'!H59</f>
        <v>26535449.590071425</v>
      </c>
      <c r="E59" s="18">
        <v>2692598.4874444962</v>
      </c>
      <c r="F59" s="18">
        <f>'Lask. kiinteistövero 2024'!V59*1000</f>
        <v>2421449.7841000003</v>
      </c>
      <c r="G59" s="18">
        <f t="shared" si="0"/>
        <v>31649497.861615922</v>
      </c>
      <c r="H59" s="18">
        <f>G59/'Lask. kunnallisvero 2024'!D59</f>
        <v>1963.0030305536143</v>
      </c>
      <c r="I59" s="76">
        <f t="shared" si="1"/>
        <v>242.95696944638576</v>
      </c>
      <c r="J59" s="76">
        <f t="shared" si="2"/>
        <v>218.66127250174719</v>
      </c>
      <c r="K59" s="45">
        <f>J59*'Lask. kunnallisvero 2024'!D59</f>
        <v>3525475.6965456698</v>
      </c>
      <c r="N59" s="84"/>
    </row>
    <row r="60" spans="1:14" ht="15" customHeight="1">
      <c r="A60" t="s">
        <v>287</v>
      </c>
      <c r="B60" s="63">
        <v>12</v>
      </c>
      <c r="C60" s="19" t="s">
        <v>288</v>
      </c>
      <c r="D60" s="18">
        <f>'Lask. kunnallisvero 2024'!H60</f>
        <v>110026212.09265822</v>
      </c>
      <c r="E60" s="18">
        <v>20170532.52911102</v>
      </c>
      <c r="F60" s="18">
        <f>'Lask. kiinteistövero 2024'!V60*1000</f>
        <v>13014221.398149997</v>
      </c>
      <c r="G60" s="18">
        <f t="shared" si="0"/>
        <v>143210966.01991925</v>
      </c>
      <c r="H60" s="18">
        <f>G60/'Lask. kunnallisvero 2024'!D60</f>
        <v>1834.5797701816409</v>
      </c>
      <c r="I60" s="76">
        <f t="shared" si="1"/>
        <v>371.38022981835911</v>
      </c>
      <c r="J60" s="76">
        <f t="shared" si="2"/>
        <v>334.24220683652317</v>
      </c>
      <c r="K60" s="45">
        <f>J60*'Lask. kunnallisvero 2024'!D60</f>
        <v>26091615.150072671</v>
      </c>
      <c r="N60" s="84"/>
    </row>
    <row r="61" spans="1:14" ht="15" customHeight="1">
      <c r="A61" t="s">
        <v>155</v>
      </c>
      <c r="B61" s="63">
        <v>5</v>
      </c>
      <c r="C61" s="19" t="s">
        <v>156</v>
      </c>
      <c r="D61" s="18">
        <f>'Lask. kunnallisvero 2024'!H61</f>
        <v>7546434.4481379297</v>
      </c>
      <c r="E61" s="18">
        <v>494241.62835316447</v>
      </c>
      <c r="F61" s="18">
        <f>'Lask. kiinteistövero 2024'!V61*1000</f>
        <v>616357.28105000011</v>
      </c>
      <c r="G61" s="18">
        <f t="shared" si="0"/>
        <v>8657033.3575410936</v>
      </c>
      <c r="H61" s="18">
        <f>G61/'Lask. kunnallisvero 2024'!D61</f>
        <v>1760.9913257813453</v>
      </c>
      <c r="I61" s="76">
        <f t="shared" si="1"/>
        <v>444.96867421865477</v>
      </c>
      <c r="J61" s="76">
        <f t="shared" si="2"/>
        <v>400.47180679678934</v>
      </c>
      <c r="K61" s="45">
        <f>J61*'Lask. kunnallisvero 2024'!D61</f>
        <v>1968719.4022130163</v>
      </c>
      <c r="N61" s="84"/>
    </row>
    <row r="62" spans="1:14" ht="15" customHeight="1">
      <c r="A62" t="s">
        <v>573</v>
      </c>
      <c r="B62" s="63">
        <v>11</v>
      </c>
      <c r="C62" s="19" t="s">
        <v>574</v>
      </c>
      <c r="D62" s="18">
        <f>'Lask. kunnallisvero 2024'!H62</f>
        <v>6515314.803837209</v>
      </c>
      <c r="E62" s="18">
        <v>1181450.6305493978</v>
      </c>
      <c r="F62" s="18">
        <f>'Lask. kiinteistövero 2024'!V62*1000</f>
        <v>705530.06620000012</v>
      </c>
      <c r="G62" s="18">
        <f t="shared" si="0"/>
        <v>8402295.5005866066</v>
      </c>
      <c r="H62" s="18">
        <f>G62/'Lask. kunnallisvero 2024'!D62</f>
        <v>1830.565468537387</v>
      </c>
      <c r="I62" s="76">
        <f t="shared" si="1"/>
        <v>375.39453146261303</v>
      </c>
      <c r="J62" s="76">
        <f t="shared" si="2"/>
        <v>337.85507831635169</v>
      </c>
      <c r="K62" s="45">
        <f>J62*'Lask. kunnallisvero 2024'!D62</f>
        <v>1550754.8094720542</v>
      </c>
      <c r="N62" s="84"/>
    </row>
    <row r="63" spans="1:14" ht="15" customHeight="1">
      <c r="A63" t="s">
        <v>65</v>
      </c>
      <c r="B63" s="63">
        <v>13</v>
      </c>
      <c r="C63" s="19" t="s">
        <v>66</v>
      </c>
      <c r="D63" s="18">
        <f>'Lask. kunnallisvero 2024'!H63</f>
        <v>5127934.9918999998</v>
      </c>
      <c r="E63" s="18">
        <v>1068813.0962218137</v>
      </c>
      <c r="F63" s="18">
        <f>'Lask. kiinteistövero 2024'!V63*1000</f>
        <v>952583.02560000005</v>
      </c>
      <c r="G63" s="18">
        <f t="shared" si="0"/>
        <v>7149331.113721814</v>
      </c>
      <c r="H63" s="18">
        <f>G63/'Lask. kunnallisvero 2024'!D63</f>
        <v>1752.7166250850244</v>
      </c>
      <c r="I63" s="76">
        <f t="shared" si="1"/>
        <v>453.24337491497567</v>
      </c>
      <c r="J63" s="76">
        <f t="shared" si="2"/>
        <v>407.91903742347807</v>
      </c>
      <c r="K63" s="45">
        <f>J63*'Lask. kunnallisvero 2024'!D63</f>
        <v>1663901.753650367</v>
      </c>
      <c r="N63" s="84"/>
    </row>
    <row r="64" spans="1:14" ht="15" customHeight="1">
      <c r="A64" t="s">
        <v>119</v>
      </c>
      <c r="B64" s="63">
        <v>12</v>
      </c>
      <c r="C64" s="19" t="s">
        <v>120</v>
      </c>
      <c r="D64" s="18">
        <f>'Lask. kunnallisvero 2024'!H64</f>
        <v>4921538.4910588237</v>
      </c>
      <c r="E64" s="18">
        <v>1330500.1976643752</v>
      </c>
      <c r="F64" s="18">
        <f>'Lask. kiinteistövero 2024'!V64*1000</f>
        <v>820668.13354999991</v>
      </c>
      <c r="G64" s="18">
        <f t="shared" si="0"/>
        <v>7072706.8222731985</v>
      </c>
      <c r="H64" s="18">
        <f>G64/'Lask. kunnallisvero 2024'!D64</f>
        <v>1660.6496412944819</v>
      </c>
      <c r="I64" s="76">
        <f t="shared" si="1"/>
        <v>545.31035870551818</v>
      </c>
      <c r="J64" s="76">
        <f t="shared" si="2"/>
        <v>490.77932283496637</v>
      </c>
      <c r="K64" s="45">
        <f>J64*'Lask. kunnallisvero 2024'!D64</f>
        <v>2090229.1359541218</v>
      </c>
      <c r="N64" s="84"/>
    </row>
    <row r="65" spans="1:14" ht="15" customHeight="1">
      <c r="A65" t="s">
        <v>455</v>
      </c>
      <c r="B65" s="63">
        <v>6</v>
      </c>
      <c r="C65" s="19" t="s">
        <v>456</v>
      </c>
      <c r="D65" s="18">
        <f>'Lask. kunnallisvero 2024'!H65</f>
        <v>2323354.1532857139</v>
      </c>
      <c r="E65" s="18">
        <v>1348988.5642338754</v>
      </c>
      <c r="F65" s="18">
        <f>'Lask. kiinteistövero 2024'!V65*1000</f>
        <v>324188.12335000001</v>
      </c>
      <c r="G65" s="18">
        <f t="shared" si="0"/>
        <v>3996530.8408695892</v>
      </c>
      <c r="H65" s="18">
        <f>G65/'Lask. kunnallisvero 2024'!D65</f>
        <v>2339.8892510946071</v>
      </c>
      <c r="I65" s="76">
        <f t="shared" si="1"/>
        <v>-133.92925109460703</v>
      </c>
      <c r="J65" s="76">
        <f t="shared" si="2"/>
        <v>-13.392925109460702</v>
      </c>
      <c r="K65" s="45">
        <f>J65*'Lask. kunnallisvero 2024'!D65</f>
        <v>-22875.116086958878</v>
      </c>
      <c r="N65" s="84"/>
    </row>
    <row r="66" spans="1:14" ht="15" customHeight="1">
      <c r="A66" t="s">
        <v>381</v>
      </c>
      <c r="B66" s="63">
        <v>10</v>
      </c>
      <c r="C66" s="19" t="s">
        <v>382</v>
      </c>
      <c r="D66" s="18">
        <f>'Lask. kunnallisvero 2024'!H66</f>
        <v>7292327.4056666661</v>
      </c>
      <c r="E66" s="18">
        <v>1608021.5237687363</v>
      </c>
      <c r="F66" s="18">
        <f>'Lask. kiinteistövero 2024'!V66*1000</f>
        <v>1089143.0647000002</v>
      </c>
      <c r="G66" s="18">
        <f t="shared" si="0"/>
        <v>9989491.9941354021</v>
      </c>
      <c r="H66" s="18">
        <f>G66/'Lask. kunnallisvero 2024'!D66</f>
        <v>1742.1506791306945</v>
      </c>
      <c r="I66" s="76">
        <f t="shared" si="1"/>
        <v>463.80932086930557</v>
      </c>
      <c r="J66" s="76">
        <f t="shared" si="2"/>
        <v>417.42838878237507</v>
      </c>
      <c r="K66" s="45">
        <f>J66*'Lask. kunnallisvero 2024'!D66</f>
        <v>2393534.3812781386</v>
      </c>
      <c r="N66" s="84"/>
    </row>
    <row r="67" spans="1:14" ht="15" customHeight="1">
      <c r="A67" t="s">
        <v>387</v>
      </c>
      <c r="B67" s="63">
        <v>13</v>
      </c>
      <c r="C67" s="19" t="s">
        <v>388</v>
      </c>
      <c r="D67" s="18">
        <f>'Lask. kunnallisvero 2024'!H67</f>
        <v>227883249.11283749</v>
      </c>
      <c r="E67" s="18">
        <v>25970429.461082816</v>
      </c>
      <c r="F67" s="18">
        <f>'Lask. kiinteistövero 2024'!V67*1000</f>
        <v>27478987.72295</v>
      </c>
      <c r="G67" s="18">
        <f t="shared" si="0"/>
        <v>281332666.29687029</v>
      </c>
      <c r="H67" s="18">
        <f>G67/'Lask. kunnallisvero 2024'!D67</f>
        <v>1904.1643516363915</v>
      </c>
      <c r="I67" s="76">
        <f t="shared" si="1"/>
        <v>301.79564836360851</v>
      </c>
      <c r="J67" s="76">
        <f t="shared" si="2"/>
        <v>271.61608352724767</v>
      </c>
      <c r="K67" s="45">
        <f>J67*'Lask. kunnallisvero 2024'!D67</f>
        <v>40130189.876816735</v>
      </c>
      <c r="N67" s="84"/>
    </row>
    <row r="68" spans="1:14" ht="15" customHeight="1">
      <c r="A68" t="s">
        <v>591</v>
      </c>
      <c r="B68" s="63">
        <v>4</v>
      </c>
      <c r="C68" s="19" t="s">
        <v>592</v>
      </c>
      <c r="D68" s="18">
        <f>'Lask. kunnallisvero 2024'!H68</f>
        <v>2107358.0555454544</v>
      </c>
      <c r="E68" s="18">
        <v>269396.57625171199</v>
      </c>
      <c r="F68" s="18">
        <f>'Lask. kiinteistövero 2024'!V68*1000</f>
        <v>261458.06304999997</v>
      </c>
      <c r="G68" s="18">
        <f t="shared" si="0"/>
        <v>2638212.6948471665</v>
      </c>
      <c r="H68" s="18">
        <f>G68/'Lask. kunnallisvero 2024'!D68</f>
        <v>1568.4974404561037</v>
      </c>
      <c r="I68" s="76">
        <f t="shared" si="1"/>
        <v>637.4625595438963</v>
      </c>
      <c r="J68" s="76">
        <f t="shared" si="2"/>
        <v>573.71630358950665</v>
      </c>
      <c r="K68" s="45">
        <f>J68*'Lask. kunnallisvero 2024'!D68</f>
        <v>964990.82263755018</v>
      </c>
      <c r="N68" s="84"/>
    </row>
    <row r="69" spans="1:14" ht="15" customHeight="1">
      <c r="A69" t="s">
        <v>277</v>
      </c>
      <c r="B69" s="63">
        <v>13</v>
      </c>
      <c r="C69" s="19" t="s">
        <v>278</v>
      </c>
      <c r="D69" s="18">
        <f>'Lask. kunnallisvero 2024'!H69</f>
        <v>28947985.559138294</v>
      </c>
      <c r="E69" s="18">
        <v>6576799.3129458725</v>
      </c>
      <c r="F69" s="18">
        <f>'Lask. kiinteistövero 2024'!V69*1000</f>
        <v>3731179.0765500008</v>
      </c>
      <c r="G69" s="18">
        <f t="shared" si="0"/>
        <v>39255963.94863417</v>
      </c>
      <c r="H69" s="18">
        <f>G69/'Lask. kunnallisvero 2024'!D69</f>
        <v>2046.5000494543931</v>
      </c>
      <c r="I69" s="76">
        <f t="shared" si="1"/>
        <v>159.45995054560694</v>
      </c>
      <c r="J69" s="76">
        <f t="shared" si="2"/>
        <v>143.51395549104626</v>
      </c>
      <c r="K69" s="45">
        <f>J69*'Lask. kunnallisvero 2024'!D69</f>
        <v>2752884.6942292494</v>
      </c>
      <c r="N69" s="84"/>
    </row>
    <row r="70" spans="1:14" ht="15" customHeight="1">
      <c r="A70" t="s">
        <v>417</v>
      </c>
      <c r="B70" s="63">
        <v>1</v>
      </c>
      <c r="C70" s="19" t="s">
        <v>418</v>
      </c>
      <c r="D70" s="18">
        <f>'Lask. kunnallisvero 2024'!H70</f>
        <v>88574633.406355262</v>
      </c>
      <c r="E70" s="18">
        <v>4525787.0312991962</v>
      </c>
      <c r="F70" s="18">
        <f>'Lask. kiinteistövero 2024'!V70*1000</f>
        <v>7857826.7739999983</v>
      </c>
      <c r="G70" s="18">
        <f t="shared" si="0"/>
        <v>100958247.21165447</v>
      </c>
      <c r="H70" s="18">
        <f>G70/'Lask. kunnallisvero 2024'!D70</f>
        <v>2171.6121146838991</v>
      </c>
      <c r="I70" s="76">
        <f t="shared" si="1"/>
        <v>34.347885316100928</v>
      </c>
      <c r="J70" s="76">
        <f t="shared" si="2"/>
        <v>30.913096784490836</v>
      </c>
      <c r="K70" s="45">
        <f>J70*'Lask. kunnallisvero 2024'!D70</f>
        <v>1437149.8695109789</v>
      </c>
      <c r="N70" s="84"/>
    </row>
    <row r="71" spans="1:14" ht="15" customHeight="1">
      <c r="A71" t="s">
        <v>429</v>
      </c>
      <c r="B71" s="63">
        <v>2</v>
      </c>
      <c r="C71" s="19" t="s">
        <v>430</v>
      </c>
      <c r="D71" s="18">
        <f>'Lask. kunnallisvero 2024'!H71</f>
        <v>69916408.79518421</v>
      </c>
      <c r="E71" s="18">
        <v>4937650.9228368485</v>
      </c>
      <c r="F71" s="18">
        <f>'Lask. kiinteistövero 2024'!V71*1000</f>
        <v>5432468.9847500008</v>
      </c>
      <c r="G71" s="18">
        <f t="shared" si="0"/>
        <v>80286528.702771068</v>
      </c>
      <c r="H71" s="18">
        <f>G71/'Lask. kunnallisvero 2024'!D71</f>
        <v>2209.3763918316704</v>
      </c>
      <c r="I71" s="76">
        <f t="shared" si="1"/>
        <v>-3.416391831670353</v>
      </c>
      <c r="J71" s="76">
        <f t="shared" si="2"/>
        <v>-0.34163918316703529</v>
      </c>
      <c r="K71" s="45">
        <f>J71*'Lask. kunnallisvero 2024'!D71</f>
        <v>-12414.826277106895</v>
      </c>
      <c r="N71" s="84"/>
    </row>
    <row r="72" spans="1:14" ht="15" customHeight="1">
      <c r="A72" t="s">
        <v>203</v>
      </c>
      <c r="B72" s="63">
        <v>11</v>
      </c>
      <c r="C72" s="19" t="s">
        <v>204</v>
      </c>
      <c r="D72" s="18">
        <f>'Lask. kunnallisvero 2024'!H72</f>
        <v>3084769.8634591834</v>
      </c>
      <c r="E72" s="18">
        <v>758158.55073320365</v>
      </c>
      <c r="F72" s="18">
        <f>'Lask. kiinteistövero 2024'!V72*1000</f>
        <v>492030.61475000001</v>
      </c>
      <c r="G72" s="18">
        <f t="shared" si="0"/>
        <v>4334959.0289423866</v>
      </c>
      <c r="H72" s="18">
        <f>G72/'Lask. kunnallisvero 2024'!D72</f>
        <v>1649.5277887908626</v>
      </c>
      <c r="I72" s="76">
        <f t="shared" si="1"/>
        <v>556.43221120913745</v>
      </c>
      <c r="J72" s="76">
        <f t="shared" si="2"/>
        <v>500.78899008822373</v>
      </c>
      <c r="K72" s="45">
        <f>J72*'Lask. kunnallisvero 2024'!D72</f>
        <v>1316073.465951852</v>
      </c>
      <c r="N72" s="84"/>
    </row>
    <row r="73" spans="1:14" ht="15" customHeight="1">
      <c r="A73" t="s">
        <v>401</v>
      </c>
      <c r="B73" s="63">
        <v>18</v>
      </c>
      <c r="C73" s="19" t="s">
        <v>402</v>
      </c>
      <c r="D73" s="18">
        <f>'Lask. kunnallisvero 2024'!H73</f>
        <v>55526524.392214276</v>
      </c>
      <c r="E73" s="18">
        <v>7358968.0984449619</v>
      </c>
      <c r="F73" s="18">
        <f>'Lask. kiinteistövero 2024'!V73*1000</f>
        <v>5443601.8547</v>
      </c>
      <c r="G73" s="18">
        <f t="shared" si="0"/>
        <v>68329094.345359236</v>
      </c>
      <c r="H73" s="18">
        <f>G73/'Lask. kunnallisvero 2024'!D73</f>
        <v>1871.3634690482631</v>
      </c>
      <c r="I73" s="76">
        <f t="shared" si="1"/>
        <v>334.5965309517369</v>
      </c>
      <c r="J73" s="76">
        <f t="shared" si="2"/>
        <v>301.13687785656322</v>
      </c>
      <c r="K73" s="45">
        <f>J73*'Lask. kunnallisvero 2024'!D73</f>
        <v>10995410.821176693</v>
      </c>
      <c r="N73" s="84"/>
    </row>
    <row r="74" spans="1:14" ht="15" customHeight="1">
      <c r="A74" t="s">
        <v>469</v>
      </c>
      <c r="B74" s="63">
        <v>17</v>
      </c>
      <c r="C74" s="19" t="s">
        <v>470</v>
      </c>
      <c r="D74" s="18">
        <f>'Lask. kunnallisvero 2024'!H74</f>
        <v>16339626.881999997</v>
      </c>
      <c r="E74" s="18">
        <v>3135500.9637782956</v>
      </c>
      <c r="F74" s="18">
        <f>'Lask. kiinteistövero 2024'!V74*1000</f>
        <v>2279798.3316500005</v>
      </c>
      <c r="G74" s="18">
        <f t="shared" si="0"/>
        <v>21754926.177428294</v>
      </c>
      <c r="H74" s="18">
        <f>G74/'Lask. kunnallisvero 2024'!D74</f>
        <v>1758.400111334327</v>
      </c>
      <c r="I74" s="76">
        <f t="shared" si="1"/>
        <v>447.55988866567304</v>
      </c>
      <c r="J74" s="76">
        <f t="shared" si="2"/>
        <v>402.80389979910569</v>
      </c>
      <c r="K74" s="45">
        <f>J74*'Lask. kunnallisvero 2024'!D74</f>
        <v>4983489.8483145358</v>
      </c>
      <c r="N74" s="84"/>
    </row>
    <row r="75" spans="1:14" ht="15" customHeight="1">
      <c r="A75" t="s">
        <v>473</v>
      </c>
      <c r="B75" s="63">
        <v>6</v>
      </c>
      <c r="C75" s="19" t="s">
        <v>474</v>
      </c>
      <c r="D75" s="18">
        <f>'Lask. kunnallisvero 2024'!H75</f>
        <v>58699503.29154256</v>
      </c>
      <c r="E75" s="18">
        <v>3791605.0443824055</v>
      </c>
      <c r="F75" s="18">
        <f>'Lask. kiinteistövero 2024'!V75*1000</f>
        <v>5623596.9056499992</v>
      </c>
      <c r="G75" s="18">
        <f t="shared" ref="G75:G138" si="3">SUM(D75:F75)</f>
        <v>68114705.241574973</v>
      </c>
      <c r="H75" s="18">
        <f>G75/'Lask. kunnallisvero 2024'!D75</f>
        <v>2034.9148639672264</v>
      </c>
      <c r="I75" s="76">
        <f t="shared" ref="I75:I138" si="4">$H$10-H75</f>
        <v>171.0451360327736</v>
      </c>
      <c r="J75" s="76">
        <f t="shared" ref="J75:J138" si="5">IF(I75&gt;0,I75*$K$4/100,IF(I75&lt;0,I75*$K$5/100))</f>
        <v>153.94062242949624</v>
      </c>
      <c r="K75" s="45">
        <f>J75*'Lask. kunnallisvero 2024'!D75</f>
        <v>5152854.4545825282</v>
      </c>
      <c r="N75" s="84"/>
    </row>
    <row r="76" spans="1:14" ht="15" customHeight="1">
      <c r="A76" t="s">
        <v>97</v>
      </c>
      <c r="B76" s="63">
        <v>10</v>
      </c>
      <c r="C76" s="19" t="s">
        <v>98</v>
      </c>
      <c r="D76" s="18">
        <f>'Lask. kunnallisvero 2024'!H76</f>
        <v>6587057.054010638</v>
      </c>
      <c r="E76" s="18">
        <v>1910740.2787629331</v>
      </c>
      <c r="F76" s="18">
        <f>'Lask. kiinteistövero 2024'!V76*1000</f>
        <v>1274931.3148999999</v>
      </c>
      <c r="G76" s="18">
        <f t="shared" si="3"/>
        <v>9772728.6476735715</v>
      </c>
      <c r="H76" s="18">
        <f>G76/'Lask. kunnallisvero 2024'!D76</f>
        <v>1910.9754883992123</v>
      </c>
      <c r="I76" s="76">
        <f t="shared" si="4"/>
        <v>294.98451160078776</v>
      </c>
      <c r="J76" s="76">
        <f t="shared" si="5"/>
        <v>265.48606044070897</v>
      </c>
      <c r="K76" s="45">
        <f>J76*'Lask. kunnallisvero 2024'!D76</f>
        <v>1357695.7130937856</v>
      </c>
      <c r="N76" s="84"/>
    </row>
    <row r="77" spans="1:14" ht="15" customHeight="1">
      <c r="A77" t="s">
        <v>319</v>
      </c>
      <c r="B77" s="63">
        <v>4</v>
      </c>
      <c r="C77" s="19" t="s">
        <v>320</v>
      </c>
      <c r="D77" s="18">
        <f>'Lask. kunnallisvero 2024'!H77</f>
        <v>16580372.564967031</v>
      </c>
      <c r="E77" s="18">
        <v>3051396.1250271359</v>
      </c>
      <c r="F77" s="18">
        <f>'Lask. kiinteistövero 2024'!V77*1000</f>
        <v>2210808.86045</v>
      </c>
      <c r="G77" s="18">
        <f t="shared" si="3"/>
        <v>21842577.550444167</v>
      </c>
      <c r="H77" s="18">
        <f>G77/'Lask. kunnallisvero 2024'!D77</f>
        <v>1762.350940006791</v>
      </c>
      <c r="I77" s="76">
        <f t="shared" si="4"/>
        <v>443.60905999320903</v>
      </c>
      <c r="J77" s="76">
        <f t="shared" si="5"/>
        <v>399.24815399388814</v>
      </c>
      <c r="K77" s="45">
        <f>J77*'Lask. kunnallisvero 2024'!D77</f>
        <v>4948281.6206002496</v>
      </c>
      <c r="N77" s="84"/>
    </row>
    <row r="78" spans="1:14" ht="15" customHeight="1">
      <c r="A78" t="s">
        <v>43</v>
      </c>
      <c r="B78" s="63">
        <v>13</v>
      </c>
      <c r="C78" s="19" t="s">
        <v>44</v>
      </c>
      <c r="D78" s="18">
        <f>'Lask. kunnallisvero 2024'!H78</f>
        <v>1383864.9750978262</v>
      </c>
      <c r="E78" s="18">
        <v>467602.04421948927</v>
      </c>
      <c r="F78" s="18">
        <f>'Lask. kiinteistövero 2024'!V78*1000</f>
        <v>300721.57540000003</v>
      </c>
      <c r="G78" s="18">
        <f t="shared" si="3"/>
        <v>2152188.5947173154</v>
      </c>
      <c r="H78" s="18">
        <f>G78/'Lask. kunnallisvero 2024'!D78</f>
        <v>1768.4376291843182</v>
      </c>
      <c r="I78" s="76">
        <f t="shared" si="4"/>
        <v>437.52237081568182</v>
      </c>
      <c r="J78" s="76">
        <f t="shared" si="5"/>
        <v>393.77013373411364</v>
      </c>
      <c r="K78" s="45">
        <f>J78*'Lask. kunnallisvero 2024'!D78</f>
        <v>479218.25275441632</v>
      </c>
      <c r="N78" s="84"/>
    </row>
    <row r="79" spans="1:14" ht="15" customHeight="1">
      <c r="A79" t="s">
        <v>109</v>
      </c>
      <c r="B79" s="63">
        <v>16</v>
      </c>
      <c r="C79" s="19" t="s">
        <v>110</v>
      </c>
      <c r="D79" s="18">
        <f>'Lask. kunnallisvero 2024'!H79</f>
        <v>7062463.0625056159</v>
      </c>
      <c r="E79" s="18">
        <v>853444.32243244792</v>
      </c>
      <c r="F79" s="18">
        <f>'Lask. kiinteistövero 2024'!V79*1000</f>
        <v>724317.73965</v>
      </c>
      <c r="G79" s="18">
        <f t="shared" si="3"/>
        <v>8640225.1245880648</v>
      </c>
      <c r="H79" s="18">
        <f>G79/'Lask. kunnallisvero 2024'!D79</f>
        <v>1647.0120328989831</v>
      </c>
      <c r="I79" s="76">
        <f t="shared" si="4"/>
        <v>558.94796710101696</v>
      </c>
      <c r="J79" s="76">
        <f t="shared" si="5"/>
        <v>503.05317039091528</v>
      </c>
      <c r="K79" s="45">
        <f>J79*'Lask. kunnallisvero 2024'!D79</f>
        <v>2639016.9318707418</v>
      </c>
      <c r="N79" s="84"/>
    </row>
    <row r="80" spans="1:14" ht="15" customHeight="1">
      <c r="A80" t="s">
        <v>593</v>
      </c>
      <c r="B80" s="63">
        <v>14</v>
      </c>
      <c r="C80" s="19" t="s">
        <v>594</v>
      </c>
      <c r="D80" s="18">
        <f>'Lask. kunnallisvero 2024'!H80</f>
        <v>1438215.7321836734</v>
      </c>
      <c r="E80" s="18">
        <v>227188.11464014248</v>
      </c>
      <c r="F80" s="18">
        <f>'Lask. kiinteistövero 2024'!V80*1000</f>
        <v>160033.10744999995</v>
      </c>
      <c r="G80" s="18">
        <f t="shared" si="3"/>
        <v>1825436.954273816</v>
      </c>
      <c r="H80" s="18">
        <f>G80/'Lask. kunnallisvero 2024'!D80</f>
        <v>1536.5630928230773</v>
      </c>
      <c r="I80" s="76">
        <f t="shared" si="4"/>
        <v>669.3969071769227</v>
      </c>
      <c r="J80" s="76">
        <f t="shared" si="5"/>
        <v>602.45721645923038</v>
      </c>
      <c r="K80" s="45">
        <f>J80*'Lask. kunnallisvero 2024'!D80</f>
        <v>715719.17315356573</v>
      </c>
      <c r="N80" s="84"/>
    </row>
    <row r="81" spans="1:14" ht="15" customHeight="1">
      <c r="A81" t="s">
        <v>347</v>
      </c>
      <c r="B81" s="63">
        <v>1</v>
      </c>
      <c r="C81" s="19" t="s">
        <v>348</v>
      </c>
      <c r="D81" s="18">
        <f>'Lask. kunnallisvero 2024'!H81</f>
        <v>12688989.435627906</v>
      </c>
      <c r="E81" s="18">
        <v>845788.11808067223</v>
      </c>
      <c r="F81" s="18">
        <f>'Lask. kiinteistövero 2024'!V81*1000</f>
        <v>1199718.5322500002</v>
      </c>
      <c r="G81" s="18">
        <f t="shared" si="3"/>
        <v>14734496.085958578</v>
      </c>
      <c r="H81" s="18">
        <f>G81/'Lask. kunnallisvero 2024'!D81</f>
        <v>1717.1071070922478</v>
      </c>
      <c r="I81" s="76">
        <f t="shared" si="4"/>
        <v>488.85289290775222</v>
      </c>
      <c r="J81" s="76">
        <f t="shared" si="5"/>
        <v>439.96760361697699</v>
      </c>
      <c r="K81" s="45">
        <f>J81*'Lask. kunnallisvero 2024'!D81</f>
        <v>3775362.0066372794</v>
      </c>
      <c r="N81" s="84"/>
    </row>
    <row r="82" spans="1:14" ht="15" customHeight="1">
      <c r="A82" t="s">
        <v>89</v>
      </c>
      <c r="B82" s="63">
        <v>13</v>
      </c>
      <c r="C82" s="19" t="s">
        <v>90</v>
      </c>
      <c r="D82" s="18">
        <f>'Lask. kunnallisvero 2024'!H82</f>
        <v>4355518.0109318178</v>
      </c>
      <c r="E82" s="18">
        <v>1088730.3841793905</v>
      </c>
      <c r="F82" s="18">
        <f>'Lask. kiinteistövero 2024'!V82*1000</f>
        <v>736740.00709999993</v>
      </c>
      <c r="G82" s="18">
        <f t="shared" si="3"/>
        <v>6180988.4022112088</v>
      </c>
      <c r="H82" s="18">
        <f>G82/'Lask. kunnallisvero 2024'!D82</f>
        <v>1705.1002488858508</v>
      </c>
      <c r="I82" s="76">
        <f t="shared" si="4"/>
        <v>500.85975111414928</v>
      </c>
      <c r="J82" s="76">
        <f t="shared" si="5"/>
        <v>450.77377600273439</v>
      </c>
      <c r="K82" s="45">
        <f>J82*'Lask. kunnallisvero 2024'!D82</f>
        <v>1634054.9380099121</v>
      </c>
      <c r="N82" s="84"/>
    </row>
    <row r="83" spans="1:14" ht="15" customHeight="1">
      <c r="A83" t="s">
        <v>61</v>
      </c>
      <c r="B83" s="63">
        <v>4</v>
      </c>
      <c r="C83" s="19" t="s">
        <v>62</v>
      </c>
      <c r="D83" s="18">
        <f>'Lask. kunnallisvero 2024'!H83</f>
        <v>2636948.3236179776</v>
      </c>
      <c r="E83" s="18">
        <v>489683.82142153673</v>
      </c>
      <c r="F83" s="18">
        <f>'Lask. kiinteistövero 2024'!V83*1000</f>
        <v>360415.68170000007</v>
      </c>
      <c r="G83" s="18">
        <f t="shared" si="3"/>
        <v>3487047.8267395142</v>
      </c>
      <c r="H83" s="18">
        <f>G83/'Lask. kunnallisvero 2024'!D83</f>
        <v>1573.5775391423801</v>
      </c>
      <c r="I83" s="76">
        <f t="shared" si="4"/>
        <v>632.38246085761989</v>
      </c>
      <c r="J83" s="76">
        <f t="shared" si="5"/>
        <v>569.14421477185783</v>
      </c>
      <c r="K83" s="45">
        <f>J83*'Lask. kunnallisvero 2024'!D83</f>
        <v>1261223.5799344371</v>
      </c>
      <c r="N83" s="84"/>
    </row>
    <row r="84" spans="1:14" ht="15" customHeight="1">
      <c r="A84" t="s">
        <v>461</v>
      </c>
      <c r="B84" s="63">
        <v>15</v>
      </c>
      <c r="C84" s="19" t="s">
        <v>462</v>
      </c>
      <c r="D84" s="18">
        <f>'Lask. kunnallisvero 2024'!H84</f>
        <v>1925312.4549611646</v>
      </c>
      <c r="E84" s="18">
        <v>933345.98808299447</v>
      </c>
      <c r="F84" s="18">
        <f>'Lask. kiinteistövero 2024'!V84*1000</f>
        <v>291105.40869999997</v>
      </c>
      <c r="G84" s="18">
        <f t="shared" si="3"/>
        <v>3149763.8517441591</v>
      </c>
      <c r="H84" s="18">
        <f>G84/'Lask. kunnallisvero 2024'!D84</f>
        <v>2607.4204070729793</v>
      </c>
      <c r="I84" s="76">
        <f t="shared" si="4"/>
        <v>-401.46040707297925</v>
      </c>
      <c r="J84" s="76">
        <f t="shared" si="5"/>
        <v>-40.146040707297928</v>
      </c>
      <c r="K84" s="45">
        <f>J84*'Lask. kunnallisvero 2024'!D84</f>
        <v>-48496.417174415896</v>
      </c>
      <c r="N84" s="84"/>
    </row>
    <row r="85" spans="1:14" ht="15" customHeight="1">
      <c r="A85" t="s">
        <v>505</v>
      </c>
      <c r="B85" s="63">
        <v>14</v>
      </c>
      <c r="C85" s="19" t="s">
        <v>506</v>
      </c>
      <c r="D85" s="18">
        <f>'Lask. kunnallisvero 2024'!H85</f>
        <v>16174627.518255319</v>
      </c>
      <c r="E85" s="18">
        <v>3619464.9117184873</v>
      </c>
      <c r="F85" s="18">
        <f>'Lask. kiinteistövero 2024'!V85*1000</f>
        <v>1961326.51345</v>
      </c>
      <c r="G85" s="18">
        <f t="shared" si="3"/>
        <v>21755418.943423808</v>
      </c>
      <c r="H85" s="18">
        <f>G85/'Lask. kunnallisvero 2024'!D85</f>
        <v>1724.1574689668576</v>
      </c>
      <c r="I85" s="76">
        <f t="shared" si="4"/>
        <v>481.80253103314249</v>
      </c>
      <c r="J85" s="76">
        <f t="shared" si="5"/>
        <v>433.62227792982827</v>
      </c>
      <c r="K85" s="45">
        <f>J85*'Lask. kunnallisvero 2024'!D85</f>
        <v>5471445.9029185735</v>
      </c>
      <c r="N85" s="84"/>
    </row>
    <row r="86" spans="1:14" ht="15" customHeight="1">
      <c r="A86" t="s">
        <v>521</v>
      </c>
      <c r="B86" s="63">
        <v>14</v>
      </c>
      <c r="C86" s="19" t="s">
        <v>522</v>
      </c>
      <c r="D86" s="18">
        <f>'Lask. kunnallisvero 2024'!H86</f>
        <v>20192549.987670328</v>
      </c>
      <c r="E86" s="18">
        <v>2674768.6308370745</v>
      </c>
      <c r="F86" s="18">
        <f>'Lask. kiinteistövero 2024'!V86*1000</f>
        <v>2412574.4702500007</v>
      </c>
      <c r="G86" s="18">
        <f t="shared" si="3"/>
        <v>25279893.088757403</v>
      </c>
      <c r="H86" s="18">
        <f>G86/'Lask. kunnallisvero 2024'!D86</f>
        <v>1666.9893233601981</v>
      </c>
      <c r="I86" s="76">
        <f t="shared" si="4"/>
        <v>538.97067663980192</v>
      </c>
      <c r="J86" s="76">
        <f t="shared" si="5"/>
        <v>485.07360897582168</v>
      </c>
      <c r="K86" s="45">
        <f>J86*'Lask. kunnallisvero 2024'!D86</f>
        <v>7356141.280118336</v>
      </c>
      <c r="N86" s="84"/>
    </row>
    <row r="87" spans="1:14" ht="15" customHeight="1">
      <c r="A87" t="s">
        <v>391</v>
      </c>
      <c r="B87" s="63">
        <v>1</v>
      </c>
      <c r="C87" s="19" t="s">
        <v>392</v>
      </c>
      <c r="D87" s="18">
        <f>'Lask. kunnallisvero 2024'!H87</f>
        <v>34347122.102863625</v>
      </c>
      <c r="E87" s="18">
        <v>1266998.9646816892</v>
      </c>
      <c r="F87" s="18">
        <f>'Lask. kiinteistövero 2024'!V87*1000</f>
        <v>3312535.3414500002</v>
      </c>
      <c r="G87" s="18">
        <f t="shared" si="3"/>
        <v>38926656.408995315</v>
      </c>
      <c r="H87" s="18">
        <f>G87/'Lask. kunnallisvero 2024'!D87</f>
        <v>3790.3268168447239</v>
      </c>
      <c r="I87" s="76">
        <f t="shared" si="4"/>
        <v>-1584.3668168447239</v>
      </c>
      <c r="J87" s="76">
        <f t="shared" si="5"/>
        <v>-158.43668168447238</v>
      </c>
      <c r="K87" s="45">
        <f>J87*'Lask. kunnallisvero 2024'!D87</f>
        <v>-1627144.7208995314</v>
      </c>
      <c r="N87" s="84"/>
    </row>
    <row r="88" spans="1:14" ht="15" customHeight="1">
      <c r="A88" t="s">
        <v>273</v>
      </c>
      <c r="B88" s="63">
        <v>16</v>
      </c>
      <c r="C88" s="19" t="s">
        <v>274</v>
      </c>
      <c r="D88" s="18">
        <f>'Lask. kunnallisvero 2024'!H88</f>
        <v>5447383.8288510628</v>
      </c>
      <c r="E88" s="18">
        <v>636109.90226937854</v>
      </c>
      <c r="F88" s="18">
        <f>'Lask. kiinteistövero 2024'!V88*1000</f>
        <v>602465.54260000004</v>
      </c>
      <c r="G88" s="18">
        <f t="shared" si="3"/>
        <v>6685959.2737204414</v>
      </c>
      <c r="H88" s="18">
        <f>G88/'Lask. kunnallisvero 2024'!D88</f>
        <v>1616.1371220015569</v>
      </c>
      <c r="I88" s="76">
        <f t="shared" si="4"/>
        <v>589.82287799844312</v>
      </c>
      <c r="J88" s="76">
        <f t="shared" si="5"/>
        <v>530.84059019859876</v>
      </c>
      <c r="K88" s="45">
        <f>J88*'Lask. kunnallisvero 2024'!D88</f>
        <v>2196087.5216516033</v>
      </c>
      <c r="N88" s="84"/>
    </row>
    <row r="89" spans="1:14" ht="15" customHeight="1">
      <c r="A89" t="s">
        <v>451</v>
      </c>
      <c r="B89" s="63">
        <v>11</v>
      </c>
      <c r="C89" s="19" t="s">
        <v>452</v>
      </c>
      <c r="D89" s="18">
        <f>'Lask. kunnallisvero 2024'!H89</f>
        <v>2566732.9053417719</v>
      </c>
      <c r="E89" s="18">
        <v>3874441.9457377438</v>
      </c>
      <c r="F89" s="18">
        <f>'Lask. kiinteistövero 2024'!V89*1000</f>
        <v>321768.75090000004</v>
      </c>
      <c r="G89" s="18">
        <f t="shared" si="3"/>
        <v>6762943.6019795164</v>
      </c>
      <c r="H89" s="18">
        <f>G89/'Lask. kunnallisvero 2024'!D89</f>
        <v>3323.3138093265438</v>
      </c>
      <c r="I89" s="76">
        <f t="shared" si="4"/>
        <v>-1117.3538093265438</v>
      </c>
      <c r="J89" s="76">
        <f t="shared" si="5"/>
        <v>-111.73538093265437</v>
      </c>
      <c r="K89" s="45">
        <f>J89*'Lask. kunnallisvero 2024'!D89</f>
        <v>-227381.50019795162</v>
      </c>
      <c r="N89" s="84"/>
    </row>
    <row r="90" spans="1:14" ht="15" customHeight="1">
      <c r="A90" t="s">
        <v>185</v>
      </c>
      <c r="B90" s="63">
        <v>19</v>
      </c>
      <c r="C90" s="19" t="s">
        <v>186</v>
      </c>
      <c r="D90" s="18">
        <f>'Lask. kunnallisvero 2024'!H90</f>
        <v>29877464.152874999</v>
      </c>
      <c r="E90" s="18">
        <v>7457717.7900108704</v>
      </c>
      <c r="F90" s="18">
        <f>'Lask. kiinteistövero 2024'!V90*1000</f>
        <v>3760345.0286500002</v>
      </c>
      <c r="G90" s="18">
        <f t="shared" si="3"/>
        <v>41095526.971535869</v>
      </c>
      <c r="H90" s="18">
        <f>G90/'Lask. kunnallisvero 2024'!D90</f>
        <v>2121.4974431643109</v>
      </c>
      <c r="I90" s="76">
        <f t="shared" si="4"/>
        <v>84.462556835689156</v>
      </c>
      <c r="J90" s="76">
        <f t="shared" si="5"/>
        <v>76.016301152120235</v>
      </c>
      <c r="K90" s="45">
        <f>J90*'Lask. kunnallisvero 2024'!D90</f>
        <v>1472511.769617721</v>
      </c>
      <c r="N90" s="84"/>
    </row>
    <row r="91" spans="1:14" ht="15" customHeight="1">
      <c r="A91" t="s">
        <v>85</v>
      </c>
      <c r="B91" s="63">
        <v>19</v>
      </c>
      <c r="C91" s="19" t="s">
        <v>86</v>
      </c>
      <c r="D91" s="18">
        <f>'Lask. kunnallisvero 2024'!H91</f>
        <v>13170990.030383721</v>
      </c>
      <c r="E91" s="18">
        <v>1413887.8954469115</v>
      </c>
      <c r="F91" s="18">
        <f>'Lask. kiinteistövero 2024'!V91*1000</f>
        <v>1056142.6790499999</v>
      </c>
      <c r="G91" s="18">
        <f t="shared" si="3"/>
        <v>15641020.604880633</v>
      </c>
      <c r="H91" s="18">
        <f>G91/'Lask. kunnallisvero 2024'!D91</f>
        <v>2033.6784039631559</v>
      </c>
      <c r="I91" s="76">
        <f t="shared" si="4"/>
        <v>172.28159603684412</v>
      </c>
      <c r="J91" s="76">
        <f t="shared" si="5"/>
        <v>155.0534364331597</v>
      </c>
      <c r="K91" s="45">
        <f>J91*'Lask. kunnallisvero 2024'!D91</f>
        <v>1192515.9796074312</v>
      </c>
      <c r="N91" s="84"/>
    </row>
    <row r="92" spans="1:14" ht="15" customHeight="1">
      <c r="A92" t="s">
        <v>115</v>
      </c>
      <c r="B92" s="63">
        <v>17</v>
      </c>
      <c r="C92" s="19" t="s">
        <v>116</v>
      </c>
      <c r="D92" s="18">
        <f>'Lask. kunnallisvero 2024'!H92</f>
        <v>33165079.488797475</v>
      </c>
      <c r="E92" s="18">
        <v>3740817.1913417224</v>
      </c>
      <c r="F92" s="18">
        <f>'Lask. kiinteistövero 2024'!V92*1000</f>
        <v>2860382.7111</v>
      </c>
      <c r="G92" s="18">
        <f t="shared" si="3"/>
        <v>39766279.391239196</v>
      </c>
      <c r="H92" s="18">
        <f>G92/'Lask. kunnallisvero 2024'!D92</f>
        <v>2037.8333192189809</v>
      </c>
      <c r="I92" s="76">
        <f t="shared" si="4"/>
        <v>168.1266807810191</v>
      </c>
      <c r="J92" s="76">
        <f t="shared" si="5"/>
        <v>151.31401270291718</v>
      </c>
      <c r="K92" s="45">
        <f>J92*'Lask. kunnallisvero 2024'!D92</f>
        <v>2952741.6438847259</v>
      </c>
      <c r="N92" s="84"/>
    </row>
    <row r="93" spans="1:14" ht="15" customHeight="1">
      <c r="A93" t="s">
        <v>385</v>
      </c>
      <c r="B93" s="63">
        <v>1</v>
      </c>
      <c r="C93" s="19" t="s">
        <v>386</v>
      </c>
      <c r="D93" s="18">
        <f>'Lask. kunnallisvero 2024'!H93</f>
        <v>69625740.887608692</v>
      </c>
      <c r="E93" s="18">
        <v>5558110.199253493</v>
      </c>
      <c r="F93" s="18">
        <f>'Lask. kiinteistövero 2024'!V93*1000</f>
        <v>6522220.1092499997</v>
      </c>
      <c r="G93" s="18">
        <f t="shared" si="3"/>
        <v>81706071.196112186</v>
      </c>
      <c r="H93" s="18">
        <f>G93/'Lask. kunnallisvero 2024'!D93</f>
        <v>2138.2866503392265</v>
      </c>
      <c r="I93" s="76">
        <f t="shared" si="4"/>
        <v>67.673349660773511</v>
      </c>
      <c r="J93" s="76">
        <f t="shared" si="5"/>
        <v>60.906014694696161</v>
      </c>
      <c r="K93" s="45">
        <f>J93*'Lask. kunnallisvero 2024'!D93</f>
        <v>2327279.7274990352</v>
      </c>
      <c r="N93" s="84"/>
    </row>
    <row r="94" spans="1:14" ht="15" customHeight="1">
      <c r="A94" t="s">
        <v>309</v>
      </c>
      <c r="B94" s="63">
        <v>13</v>
      </c>
      <c r="C94" s="19" t="s">
        <v>310</v>
      </c>
      <c r="D94" s="18">
        <f>'Lask. kunnallisvero 2024'!H94</f>
        <v>12540085.198318683</v>
      </c>
      <c r="E94" s="18">
        <v>2445356.5583601086</v>
      </c>
      <c r="F94" s="18">
        <f>'Lask. kiinteistövero 2024'!V94*1000</f>
        <v>1609855.3913499999</v>
      </c>
      <c r="G94" s="18">
        <f t="shared" si="3"/>
        <v>16595297.148028791</v>
      </c>
      <c r="H94" s="18">
        <f>G94/'Lask. kunnallisvero 2024'!D94</f>
        <v>1806.97921907979</v>
      </c>
      <c r="I94" s="76">
        <f t="shared" si="4"/>
        <v>398.98078092021001</v>
      </c>
      <c r="J94" s="76">
        <f t="shared" si="5"/>
        <v>359.08270282818899</v>
      </c>
      <c r="K94" s="45">
        <f>J94*'Lask. kunnallisvero 2024'!D94</f>
        <v>3297815.5427740877</v>
      </c>
      <c r="N94" s="84"/>
    </row>
    <row r="95" spans="1:14" ht="15" customHeight="1">
      <c r="A95" t="s">
        <v>373</v>
      </c>
      <c r="B95" s="63">
        <v>6</v>
      </c>
      <c r="C95" s="19" t="s">
        <v>374</v>
      </c>
      <c r="D95" s="18">
        <f>'Lask. kunnallisvero 2024'!H95</f>
        <v>2032114.4511573035</v>
      </c>
      <c r="E95" s="18">
        <v>614547.59578531771</v>
      </c>
      <c r="F95" s="18">
        <f>'Lask. kiinteistövero 2024'!V95*1000</f>
        <v>309786.14524999994</v>
      </c>
      <c r="G95" s="18">
        <f t="shared" si="3"/>
        <v>2956448.1921926215</v>
      </c>
      <c r="H95" s="18">
        <f>G95/'Lask. kunnallisvero 2024'!D95</f>
        <v>1690.3648897613616</v>
      </c>
      <c r="I95" s="76">
        <f t="shared" si="4"/>
        <v>515.59511023863843</v>
      </c>
      <c r="J95" s="76">
        <f t="shared" si="5"/>
        <v>464.03559921477455</v>
      </c>
      <c r="K95" s="45">
        <f>J95*'Lask. kunnallisvero 2024'!D95</f>
        <v>811598.26302664063</v>
      </c>
      <c r="N95" s="84"/>
    </row>
    <row r="96" spans="1:14" ht="15" customHeight="1">
      <c r="A96" t="s">
        <v>357</v>
      </c>
      <c r="B96" s="63">
        <v>13</v>
      </c>
      <c r="C96" s="19" t="s">
        <v>358</v>
      </c>
      <c r="D96" s="18">
        <f>'Lask. kunnallisvero 2024'!H96</f>
        <v>1654033.4349157894</v>
      </c>
      <c r="E96" s="18">
        <v>434694.97300334135</v>
      </c>
      <c r="F96" s="18">
        <f>'Lask. kiinteistövero 2024'!V96*1000</f>
        <v>226692.81234999999</v>
      </c>
      <c r="G96" s="18">
        <f t="shared" si="3"/>
        <v>2315421.2202691305</v>
      </c>
      <c r="H96" s="18">
        <f>G96/'Lask. kunnallisvero 2024'!D96</f>
        <v>1520.3028366836052</v>
      </c>
      <c r="I96" s="76">
        <f t="shared" si="4"/>
        <v>685.65716331639487</v>
      </c>
      <c r="J96" s="76">
        <f t="shared" si="5"/>
        <v>617.09144698475541</v>
      </c>
      <c r="K96" s="45">
        <f>J96*'Lask. kunnallisvero 2024'!D96</f>
        <v>939830.27375778253</v>
      </c>
      <c r="N96" s="84"/>
    </row>
    <row r="97" spans="1:14" ht="15" customHeight="1">
      <c r="A97" t="s">
        <v>477</v>
      </c>
      <c r="B97" s="63">
        <v>1</v>
      </c>
      <c r="C97" s="19" t="s">
        <v>478</v>
      </c>
      <c r="D97" s="18">
        <f>'Lask. kunnallisvero 2024'!H97</f>
        <v>87569970.098450705</v>
      </c>
      <c r="E97" s="18">
        <v>5297224.8349461406</v>
      </c>
      <c r="F97" s="18">
        <f>'Lask. kiinteistövero 2024'!V97*1000</f>
        <v>8861445.7262500022</v>
      </c>
      <c r="G97" s="18">
        <f t="shared" si="3"/>
        <v>101728640.65964685</v>
      </c>
      <c r="H97" s="18">
        <f>G97/'Lask. kunnallisvero 2024'!D97</f>
        <v>2471.9016537796292</v>
      </c>
      <c r="I97" s="76">
        <f t="shared" si="4"/>
        <v>-265.94165377962918</v>
      </c>
      <c r="J97" s="76">
        <f t="shared" si="5"/>
        <v>-26.594165377962916</v>
      </c>
      <c r="K97" s="45">
        <f>J97*'Lask. kunnallisvero 2024'!D97</f>
        <v>-1094456.2819646858</v>
      </c>
      <c r="N97" s="84"/>
    </row>
    <row r="98" spans="1:14" ht="15" customHeight="1">
      <c r="A98" t="s">
        <v>513</v>
      </c>
      <c r="B98" s="63">
        <v>12</v>
      </c>
      <c r="C98" s="19" t="s">
        <v>514</v>
      </c>
      <c r="D98" s="18">
        <f>'Lask. kunnallisvero 2024'!H98</f>
        <v>11612194.421777777</v>
      </c>
      <c r="E98" s="18">
        <v>1927007.5352873562</v>
      </c>
      <c r="F98" s="18">
        <f>'Lask. kiinteistövero 2024'!V98*1000</f>
        <v>1690831.4827000001</v>
      </c>
      <c r="G98" s="18">
        <f t="shared" si="3"/>
        <v>15230033.439765133</v>
      </c>
      <c r="H98" s="18">
        <f>G98/'Lask. kunnallisvero 2024'!D98</f>
        <v>1571.8890948255892</v>
      </c>
      <c r="I98" s="76">
        <f t="shared" si="4"/>
        <v>634.07090517441088</v>
      </c>
      <c r="J98" s="76">
        <f t="shared" si="5"/>
        <v>570.66381465696975</v>
      </c>
      <c r="K98" s="45">
        <f>J98*'Lask. kunnallisvero 2024'!D98</f>
        <v>5529161.7002113797</v>
      </c>
      <c r="N98" s="84"/>
    </row>
    <row r="99" spans="1:14" ht="15" customHeight="1">
      <c r="A99" t="s">
        <v>539</v>
      </c>
      <c r="B99" s="63">
        <v>19</v>
      </c>
      <c r="C99" s="19" t="s">
        <v>540</v>
      </c>
      <c r="D99" s="18">
        <f>'Lask. kunnallisvero 2024'!H99</f>
        <v>11208508.442763159</v>
      </c>
      <c r="E99" s="18">
        <v>5060976.8896575412</v>
      </c>
      <c r="F99" s="18">
        <f>'Lask. kiinteistövero 2024'!V99*1000</f>
        <v>4378871.7123000007</v>
      </c>
      <c r="G99" s="18">
        <f t="shared" si="3"/>
        <v>20648357.044720702</v>
      </c>
      <c r="H99" s="18">
        <f>G99/'Lask. kunnallisvero 2024'!D99</f>
        <v>3026.7307306831872</v>
      </c>
      <c r="I99" s="76">
        <f t="shared" si="4"/>
        <v>-820.77073068318714</v>
      </c>
      <c r="J99" s="76">
        <f t="shared" si="5"/>
        <v>-82.077073068318711</v>
      </c>
      <c r="K99" s="45">
        <f>J99*'Lask. kunnallisvero 2024'!D99</f>
        <v>-559929.7924720702</v>
      </c>
      <c r="N99" s="84"/>
    </row>
    <row r="100" spans="1:14" ht="15" customHeight="1">
      <c r="A100" t="s">
        <v>193</v>
      </c>
      <c r="B100" s="63">
        <v>11</v>
      </c>
      <c r="C100" s="19" t="s">
        <v>194</v>
      </c>
      <c r="D100" s="18">
        <f>'Lask. kunnallisvero 2024'!H100</f>
        <v>8804398.8657789472</v>
      </c>
      <c r="E100" s="18">
        <v>1532663.5936082464</v>
      </c>
      <c r="F100" s="18">
        <f>'Lask. kiinteistövero 2024'!V100*1000</f>
        <v>983180.81415000022</v>
      </c>
      <c r="G100" s="18">
        <f t="shared" si="3"/>
        <v>11320243.273537194</v>
      </c>
      <c r="H100" s="18">
        <f>G100/'Lask. kunnallisvero 2024'!D100</f>
        <v>1514.4138158578187</v>
      </c>
      <c r="I100" s="76">
        <f t="shared" si="4"/>
        <v>691.54618414218135</v>
      </c>
      <c r="J100" s="76">
        <f t="shared" si="5"/>
        <v>622.39156572796321</v>
      </c>
      <c r="K100" s="45">
        <f>J100*'Lask. kunnallisvero 2024'!D100</f>
        <v>4652376.9538165247</v>
      </c>
      <c r="N100" s="84"/>
    </row>
    <row r="101" spans="1:14" ht="15" customHeight="1">
      <c r="A101" t="s">
        <v>99</v>
      </c>
      <c r="B101" s="63">
        <v>13</v>
      </c>
      <c r="C101" s="19" t="s">
        <v>100</v>
      </c>
      <c r="D101" s="18">
        <f>'Lask. kunnallisvero 2024'!H101</f>
        <v>1099229.6675274726</v>
      </c>
      <c r="E101" s="18">
        <v>455000.39822424424</v>
      </c>
      <c r="F101" s="18">
        <f>'Lask. kiinteistövero 2024'!V101*1000</f>
        <v>259451.00530000002</v>
      </c>
      <c r="G101" s="18">
        <f t="shared" si="3"/>
        <v>1813681.071051717</v>
      </c>
      <c r="H101" s="18">
        <f>G101/'Lask. kunnallisvero 2024'!D101</f>
        <v>1752.3488609195333</v>
      </c>
      <c r="I101" s="76">
        <f t="shared" si="4"/>
        <v>453.61113908046673</v>
      </c>
      <c r="J101" s="76">
        <f t="shared" si="5"/>
        <v>408.25002517242007</v>
      </c>
      <c r="K101" s="45">
        <f>J101*'Lask. kunnallisvero 2024'!D101</f>
        <v>422538.77605345479</v>
      </c>
      <c r="N101" s="84"/>
    </row>
    <row r="102" spans="1:14" ht="15" customHeight="1">
      <c r="A102" t="s">
        <v>313</v>
      </c>
      <c r="B102" s="63">
        <v>4</v>
      </c>
      <c r="C102" s="19" t="s">
        <v>314</v>
      </c>
      <c r="D102" s="18">
        <f>'Lask. kunnallisvero 2024'!H102</f>
        <v>9455202.7195108701</v>
      </c>
      <c r="E102" s="18">
        <v>898299.89023093239</v>
      </c>
      <c r="F102" s="18">
        <f>'Lask. kiinteistövero 2024'!V102*1000</f>
        <v>1119082.0666000003</v>
      </c>
      <c r="G102" s="18">
        <f t="shared" si="3"/>
        <v>11472584.676341804</v>
      </c>
      <c r="H102" s="18">
        <f>G102/'Lask. kunnallisvero 2024'!D102</f>
        <v>1695.6229199441034</v>
      </c>
      <c r="I102" s="76">
        <f t="shared" si="4"/>
        <v>510.33708005589665</v>
      </c>
      <c r="J102" s="76">
        <f t="shared" si="5"/>
        <v>459.30337205030702</v>
      </c>
      <c r="K102" s="45">
        <f>J102*'Lask. kunnallisvero 2024'!D102</f>
        <v>3107646.6152923773</v>
      </c>
      <c r="N102" s="84"/>
    </row>
    <row r="103" spans="1:14" ht="15" customHeight="1">
      <c r="A103" t="s">
        <v>409</v>
      </c>
      <c r="B103" s="63">
        <v>16</v>
      </c>
      <c r="C103" s="19" t="s">
        <v>410</v>
      </c>
      <c r="D103" s="18">
        <f>'Lask. kunnallisvero 2024'!H103</f>
        <v>73440690.336505607</v>
      </c>
      <c r="E103" s="18">
        <v>12975401.240183108</v>
      </c>
      <c r="F103" s="18">
        <f>'Lask. kiinteistövero 2024'!V103*1000</f>
        <v>7694510.8734499998</v>
      </c>
      <c r="G103" s="18">
        <f t="shared" si="3"/>
        <v>94110602.450138703</v>
      </c>
      <c r="H103" s="18">
        <f>G103/'Lask. kunnallisvero 2024'!D103</f>
        <v>1948.6614028396045</v>
      </c>
      <c r="I103" s="76">
        <f t="shared" si="4"/>
        <v>257.2985971603955</v>
      </c>
      <c r="J103" s="76">
        <f t="shared" si="5"/>
        <v>231.56873744435595</v>
      </c>
      <c r="K103" s="45">
        <f>J103*'Lask. kunnallisvero 2024'!D103</f>
        <v>11183612.17487517</v>
      </c>
      <c r="N103" s="84"/>
    </row>
    <row r="104" spans="1:14" ht="15" customHeight="1">
      <c r="A104" t="s">
        <v>419</v>
      </c>
      <c r="B104" s="63">
        <v>19</v>
      </c>
      <c r="C104" s="19" t="s">
        <v>420</v>
      </c>
      <c r="D104" s="18">
        <f>'Lask. kunnallisvero 2024'!H104</f>
        <v>5729681.1374430386</v>
      </c>
      <c r="E104" s="18">
        <v>733520.96419728943</v>
      </c>
      <c r="F104" s="18">
        <f>'Lask. kiinteistövero 2024'!V104*1000</f>
        <v>2403384.9903999995</v>
      </c>
      <c r="G104" s="18">
        <f t="shared" si="3"/>
        <v>8866587.0920403264</v>
      </c>
      <c r="H104" s="18">
        <f>G104/'Lask. kunnallisvero 2024'!D104</f>
        <v>2210.5677118026242</v>
      </c>
      <c r="I104" s="76">
        <f t="shared" si="4"/>
        <v>-4.6077118026241806</v>
      </c>
      <c r="J104" s="76">
        <f t="shared" si="5"/>
        <v>-0.46077118026241803</v>
      </c>
      <c r="K104" s="45">
        <f>J104*'Lask. kunnallisvero 2024'!D104</f>
        <v>-1848.1532040325587</v>
      </c>
      <c r="N104" s="84"/>
    </row>
    <row r="105" spans="1:14" ht="15" customHeight="1">
      <c r="A105" t="s">
        <v>229</v>
      </c>
      <c r="B105" s="63">
        <v>13</v>
      </c>
      <c r="C105" s="19" t="s">
        <v>230</v>
      </c>
      <c r="D105" s="18">
        <f>'Lask. kunnallisvero 2024'!H105</f>
        <v>3042369.2744999998</v>
      </c>
      <c r="E105" s="18">
        <v>623613.12201726786</v>
      </c>
      <c r="F105" s="18">
        <f>'Lask. kiinteistövero 2024'!V105*1000</f>
        <v>458195.74164999998</v>
      </c>
      <c r="G105" s="18">
        <f t="shared" si="3"/>
        <v>4124178.1381672677</v>
      </c>
      <c r="H105" s="18">
        <f>G105/'Lask. kunnallisvero 2024'!D105</f>
        <v>1650.3313878220358</v>
      </c>
      <c r="I105" s="76">
        <f t="shared" si="4"/>
        <v>555.62861217796421</v>
      </c>
      <c r="J105" s="76">
        <f t="shared" si="5"/>
        <v>500.0657509601678</v>
      </c>
      <c r="K105" s="45">
        <f>J105*'Lask. kunnallisvero 2024'!D105</f>
        <v>1249664.3116494594</v>
      </c>
      <c r="N105" s="84"/>
    </row>
    <row r="106" spans="1:14" ht="15" customHeight="1">
      <c r="A106" t="s">
        <v>351</v>
      </c>
      <c r="B106" s="63">
        <v>12</v>
      </c>
      <c r="C106" s="19" t="s">
        <v>352</v>
      </c>
      <c r="D106" s="18">
        <f>'Lask. kunnallisvero 2024'!H106</f>
        <v>23652577.550142854</v>
      </c>
      <c r="E106" s="18">
        <v>2181161.222457563</v>
      </c>
      <c r="F106" s="18">
        <f>'Lask. kiinteistövero 2024'!V106*1000</f>
        <v>1785878.6738499999</v>
      </c>
      <c r="G106" s="18">
        <f t="shared" si="3"/>
        <v>27619617.446450416</v>
      </c>
      <c r="H106" s="18">
        <f>G106/'Lask. kunnallisvero 2024'!D106</f>
        <v>1824.76330909424</v>
      </c>
      <c r="I106" s="76">
        <f t="shared" si="4"/>
        <v>381.19669090576008</v>
      </c>
      <c r="J106" s="76">
        <f t="shared" si="5"/>
        <v>343.07702181518403</v>
      </c>
      <c r="K106" s="45">
        <f>J106*'Lask. kunnallisvero 2024'!D106</f>
        <v>5192813.8021946251</v>
      </c>
      <c r="N106" s="84"/>
    </row>
    <row r="107" spans="1:14" ht="15" customHeight="1">
      <c r="A107" t="s">
        <v>239</v>
      </c>
      <c r="B107" s="63">
        <v>15</v>
      </c>
      <c r="C107" s="19" t="s">
        <v>240</v>
      </c>
      <c r="D107" s="18">
        <f>'Lask. kunnallisvero 2024'!H107</f>
        <v>2505553.4878064515</v>
      </c>
      <c r="E107" s="18">
        <v>401388.37335688132</v>
      </c>
      <c r="F107" s="18">
        <f>'Lask. kiinteistövero 2024'!V107*1000</f>
        <v>438821.75880000001</v>
      </c>
      <c r="G107" s="18">
        <f t="shared" si="3"/>
        <v>3345763.619963333</v>
      </c>
      <c r="H107" s="18">
        <f>G107/'Lask. kunnallisvero 2024'!D107</f>
        <v>1660.4285955153018</v>
      </c>
      <c r="I107" s="76">
        <f t="shared" si="4"/>
        <v>545.53140448469821</v>
      </c>
      <c r="J107" s="76">
        <f t="shared" si="5"/>
        <v>490.97826403622838</v>
      </c>
      <c r="K107" s="45">
        <f>J107*'Lask. kunnallisvero 2024'!D107</f>
        <v>989321.20203300018</v>
      </c>
      <c r="N107" s="84"/>
    </row>
    <row r="108" spans="1:14" ht="15" customHeight="1">
      <c r="A108" t="s">
        <v>333</v>
      </c>
      <c r="B108" s="63">
        <v>2</v>
      </c>
      <c r="C108" s="19" t="s">
        <v>334</v>
      </c>
      <c r="D108" s="18">
        <f>'Lask. kunnallisvero 2024'!H108</f>
        <v>2911313.5654864865</v>
      </c>
      <c r="E108" s="18">
        <v>1485700.8274345435</v>
      </c>
      <c r="F108" s="18">
        <f>'Lask. kiinteistövero 2024'!V108*1000</f>
        <v>355385.99665000004</v>
      </c>
      <c r="G108" s="18">
        <f t="shared" si="3"/>
        <v>4752400.3895710306</v>
      </c>
      <c r="H108" s="18">
        <f>G108/'Lask. kunnallisvero 2024'!D108</f>
        <v>2153.330489157694</v>
      </c>
      <c r="I108" s="76">
        <f t="shared" si="4"/>
        <v>52.62951084230599</v>
      </c>
      <c r="J108" s="76">
        <f t="shared" si="5"/>
        <v>47.36655975807539</v>
      </c>
      <c r="K108" s="45">
        <f>J108*'Lask. kunnallisvero 2024'!D108</f>
        <v>104537.99738607238</v>
      </c>
      <c r="N108" s="84"/>
    </row>
    <row r="109" spans="1:14" ht="15" customHeight="1">
      <c r="A109" t="s">
        <v>167</v>
      </c>
      <c r="B109" s="63">
        <v>8</v>
      </c>
      <c r="C109" s="19" t="s">
        <v>168</v>
      </c>
      <c r="D109" s="18">
        <f>'Lask. kunnallisvero 2024'!H109</f>
        <v>82112382.38010639</v>
      </c>
      <c r="E109" s="18">
        <v>8237320.8826635592</v>
      </c>
      <c r="F109" s="18">
        <f>'Lask. kiinteistövero 2024'!V109*1000</f>
        <v>8119085.6922000023</v>
      </c>
      <c r="G109" s="18">
        <f t="shared" si="3"/>
        <v>98468788.954969957</v>
      </c>
      <c r="H109" s="18">
        <f>G109/'Lask. kunnallisvero 2024'!D109</f>
        <v>1949.877009009306</v>
      </c>
      <c r="I109" s="76">
        <f t="shared" si="4"/>
        <v>256.08299099069404</v>
      </c>
      <c r="J109" s="76">
        <f t="shared" si="5"/>
        <v>230.47469189162464</v>
      </c>
      <c r="K109" s="45">
        <f>J109*'Lask. kunnallisvero 2024'!D109</f>
        <v>11638971.940527044</v>
      </c>
      <c r="N109" s="84"/>
    </row>
    <row r="110" spans="1:14" ht="15" customHeight="1">
      <c r="A110" t="s">
        <v>163</v>
      </c>
      <c r="B110" s="63">
        <v>8</v>
      </c>
      <c r="C110" s="19" t="s">
        <v>164</v>
      </c>
      <c r="D110" s="18">
        <f>'Lask. kunnallisvero 2024'!H110</f>
        <v>126711912.28722471</v>
      </c>
      <c r="E110" s="18">
        <v>18924905.06886638</v>
      </c>
      <c r="F110" s="18">
        <f>'Lask. kiinteistövero 2024'!V110*1000</f>
        <v>12178017.229150003</v>
      </c>
      <c r="G110" s="18">
        <f t="shared" si="3"/>
        <v>157814834.58524108</v>
      </c>
      <c r="H110" s="18">
        <f>G110/'Lask. kunnallisvero 2024'!D110</f>
        <v>2000.6951646201962</v>
      </c>
      <c r="I110" s="76">
        <f t="shared" si="4"/>
        <v>205.2648353798038</v>
      </c>
      <c r="J110" s="76">
        <f t="shared" si="5"/>
        <v>184.73835184182343</v>
      </c>
      <c r="K110" s="45">
        <f>J110*'Lask. kunnallisvero 2024'!D110</f>
        <v>14572161.193283033</v>
      </c>
      <c r="N110" s="84"/>
    </row>
    <row r="111" spans="1:14" ht="15" customHeight="1">
      <c r="A111" t="s">
        <v>235</v>
      </c>
      <c r="B111" s="63">
        <v>15</v>
      </c>
      <c r="C111" s="19" t="s">
        <v>236</v>
      </c>
      <c r="D111" s="18">
        <f>'Lask. kunnallisvero 2024'!H111</f>
        <v>8909957.302988762</v>
      </c>
      <c r="E111" s="18">
        <v>1099911.1496103138</v>
      </c>
      <c r="F111" s="18">
        <f>'Lask. kiinteistövero 2024'!V111*1000</f>
        <v>1471379.6592999999</v>
      </c>
      <c r="G111" s="18">
        <f t="shared" si="3"/>
        <v>11481248.111899076</v>
      </c>
      <c r="H111" s="18">
        <f>G111/'Lask. kunnallisvero 2024'!D111</f>
        <v>1852.1129394900913</v>
      </c>
      <c r="I111" s="76">
        <f t="shared" si="4"/>
        <v>353.84706050990872</v>
      </c>
      <c r="J111" s="76">
        <f t="shared" si="5"/>
        <v>318.46235445891784</v>
      </c>
      <c r="K111" s="45">
        <f>J111*'Lask. kunnallisvero 2024'!D111</f>
        <v>1974148.1352908318</v>
      </c>
      <c r="N111" s="84"/>
    </row>
    <row r="112" spans="1:14" ht="15" customHeight="1">
      <c r="A112" t="s">
        <v>369</v>
      </c>
      <c r="B112" s="63">
        <v>15</v>
      </c>
      <c r="C112" s="19" t="s">
        <v>370</v>
      </c>
      <c r="D112" s="18">
        <f>'Lask. kunnallisvero 2024'!H112</f>
        <v>8844600.1494943816</v>
      </c>
      <c r="E112" s="18">
        <v>1778963.0711417175</v>
      </c>
      <c r="F112" s="18">
        <f>'Lask. kiinteistövero 2024'!V112*1000</f>
        <v>1045027.42515</v>
      </c>
      <c r="G112" s="18">
        <f t="shared" si="3"/>
        <v>11668590.645786099</v>
      </c>
      <c r="H112" s="18">
        <f>G112/'Lask. kunnallisvero 2024'!D112</f>
        <v>1832.3791843257065</v>
      </c>
      <c r="I112" s="76">
        <f t="shared" si="4"/>
        <v>373.58081567429349</v>
      </c>
      <c r="J112" s="76">
        <f t="shared" si="5"/>
        <v>336.22273410686415</v>
      </c>
      <c r="K112" s="45">
        <f>J112*'Lask. kunnallisvero 2024'!D112</f>
        <v>2141066.3707925109</v>
      </c>
      <c r="N112" s="84"/>
    </row>
    <row r="113" spans="1:14" ht="15" customHeight="1">
      <c r="A113" t="s">
        <v>169</v>
      </c>
      <c r="B113" s="63">
        <v>18</v>
      </c>
      <c r="C113" s="19" t="s">
        <v>170</v>
      </c>
      <c r="D113" s="18">
        <f>'Lask. kunnallisvero 2024'!H113</f>
        <v>9621803.892829787</v>
      </c>
      <c r="E113" s="18">
        <v>3232423.2106287847</v>
      </c>
      <c r="F113" s="18">
        <f>'Lask. kiinteistövero 2024'!V113*1000</f>
        <v>1268387.3022500002</v>
      </c>
      <c r="G113" s="18">
        <f t="shared" si="3"/>
        <v>14122614.405708572</v>
      </c>
      <c r="H113" s="18">
        <f>G113/'Lask. kunnallisvero 2024'!D113</f>
        <v>1862.6502777246862</v>
      </c>
      <c r="I113" s="76">
        <f t="shared" si="4"/>
        <v>343.30972227531379</v>
      </c>
      <c r="J113" s="76">
        <f t="shared" si="5"/>
        <v>308.9787500477824</v>
      </c>
      <c r="K113" s="45">
        <f>J113*'Lask. kunnallisvero 2024'!D113</f>
        <v>2342676.8828622862</v>
      </c>
      <c r="N113" s="84"/>
    </row>
    <row r="114" spans="1:14" ht="15" customHeight="1">
      <c r="A114" t="s">
        <v>441</v>
      </c>
      <c r="B114" s="63">
        <v>6</v>
      </c>
      <c r="C114" s="19" t="s">
        <v>442</v>
      </c>
      <c r="D114" s="18">
        <f>'Lask. kunnallisvero 2024'!H114</f>
        <v>2630943.489362637</v>
      </c>
      <c r="E114" s="18">
        <v>710984.71293593943</v>
      </c>
      <c r="F114" s="18">
        <f>'Lask. kiinteistövero 2024'!V114*1000</f>
        <v>881411.24795000011</v>
      </c>
      <c r="G114" s="18">
        <f t="shared" si="3"/>
        <v>4223339.4502485767</v>
      </c>
      <c r="H114" s="18">
        <f>G114/'Lask. kunnallisvero 2024'!D114</f>
        <v>2018.8047085318244</v>
      </c>
      <c r="I114" s="76">
        <f t="shared" si="4"/>
        <v>187.15529146817562</v>
      </c>
      <c r="J114" s="76">
        <f t="shared" si="5"/>
        <v>168.43976232135807</v>
      </c>
      <c r="K114" s="45">
        <f>J114*'Lask. kunnallisvero 2024'!D114</f>
        <v>352375.98277628107</v>
      </c>
      <c r="N114" s="84"/>
    </row>
    <row r="115" spans="1:14" ht="15" customHeight="1">
      <c r="A115" t="s">
        <v>529</v>
      </c>
      <c r="B115" s="63">
        <v>11</v>
      </c>
      <c r="C115" s="19" t="s">
        <v>530</v>
      </c>
      <c r="D115" s="18">
        <f>'Lask. kunnallisvero 2024'!H115</f>
        <v>199172507.993</v>
      </c>
      <c r="E115" s="18">
        <v>23446960.152840421</v>
      </c>
      <c r="F115" s="18">
        <f>'Lask. kiinteistövero 2024'!V115*1000</f>
        <v>23147719.145300001</v>
      </c>
      <c r="G115" s="18">
        <f t="shared" si="3"/>
        <v>245767187.29114041</v>
      </c>
      <c r="H115" s="18">
        <f>G115/'Lask. kunnallisvero 2024'!D115</f>
        <v>1981.6578425519904</v>
      </c>
      <c r="I115" s="76">
        <f t="shared" si="4"/>
        <v>224.30215744800967</v>
      </c>
      <c r="J115" s="76">
        <f t="shared" si="5"/>
        <v>201.87194170320868</v>
      </c>
      <c r="K115" s="45">
        <f>J115*'Lask. kunnallisvero 2024'!D115</f>
        <v>25036360.081973642</v>
      </c>
      <c r="N115" s="84"/>
    </row>
    <row r="116" spans="1:14" ht="15" customHeight="1">
      <c r="A116" t="s">
        <v>67</v>
      </c>
      <c r="B116" s="63">
        <v>14</v>
      </c>
      <c r="C116" s="19" t="s">
        <v>68</v>
      </c>
      <c r="D116" s="18">
        <f>'Lask. kunnallisvero 2024'!H116</f>
        <v>4401996.8691428564</v>
      </c>
      <c r="E116" s="18">
        <v>580041.07071062888</v>
      </c>
      <c r="F116" s="18">
        <f>'Lask. kiinteistövero 2024'!V116*1000</f>
        <v>652103.05374999996</v>
      </c>
      <c r="G116" s="18">
        <f t="shared" si="3"/>
        <v>5634140.9936034856</v>
      </c>
      <c r="H116" s="18">
        <f>G116/'Lask. kunnallisvero 2024'!D116</f>
        <v>1666.4125979306375</v>
      </c>
      <c r="I116" s="76">
        <f t="shared" si="4"/>
        <v>539.54740206936253</v>
      </c>
      <c r="J116" s="76">
        <f t="shared" si="5"/>
        <v>485.59266186242627</v>
      </c>
      <c r="K116" s="45">
        <f>J116*'Lask. kunnallisvero 2024'!D116</f>
        <v>1641788.7897568631</v>
      </c>
      <c r="N116" s="84"/>
    </row>
    <row r="117" spans="1:14" ht="15" customHeight="1">
      <c r="A117" t="s">
        <v>181</v>
      </c>
      <c r="B117" s="63">
        <v>14</v>
      </c>
      <c r="C117" s="19" t="s">
        <v>182</v>
      </c>
      <c r="D117" s="18">
        <f>'Lask. kunnallisvero 2024'!H117</f>
        <v>26104025.209178571</v>
      </c>
      <c r="E117" s="18">
        <v>2986049.6905099056</v>
      </c>
      <c r="F117" s="18">
        <f>'Lask. kiinteistövero 2024'!V117*1000</f>
        <v>2930628.8483500006</v>
      </c>
      <c r="G117" s="18">
        <f t="shared" si="3"/>
        <v>32020703.748038474</v>
      </c>
      <c r="H117" s="18">
        <f>G117/'Lask. kunnallisvero 2024'!D117</f>
        <v>1620.5629712049433</v>
      </c>
      <c r="I117" s="76">
        <f t="shared" si="4"/>
        <v>585.39702879505671</v>
      </c>
      <c r="J117" s="76">
        <f t="shared" si="5"/>
        <v>526.85732591555109</v>
      </c>
      <c r="K117" s="45">
        <f>J117*'Lask. kunnallisvero 2024'!D117</f>
        <v>10410173.902765375</v>
      </c>
      <c r="N117" s="84"/>
    </row>
    <row r="118" spans="1:14" ht="15" customHeight="1">
      <c r="A118" t="s">
        <v>379</v>
      </c>
      <c r="B118" s="63">
        <v>2</v>
      </c>
      <c r="C118" s="19" t="s">
        <v>380</v>
      </c>
      <c r="D118" s="18">
        <f>'Lask. kunnallisvero 2024'!H118</f>
        <v>1750194.9113773585</v>
      </c>
      <c r="E118" s="18">
        <v>207439.85149857632</v>
      </c>
      <c r="F118" s="18">
        <f>'Lask. kiinteistövero 2024'!V118*1000</f>
        <v>1039847.7750500001</v>
      </c>
      <c r="G118" s="18">
        <f t="shared" si="3"/>
        <v>2997482.5379259349</v>
      </c>
      <c r="H118" s="18">
        <f>G118/'Lask. kunnallisvero 2024'!D118</f>
        <v>3158.569586855569</v>
      </c>
      <c r="I118" s="76">
        <f t="shared" si="4"/>
        <v>-952.60958685556898</v>
      </c>
      <c r="J118" s="76">
        <f t="shared" si="5"/>
        <v>-95.260958685556901</v>
      </c>
      <c r="K118" s="45">
        <f>J118*'Lask. kunnallisvero 2024'!D118</f>
        <v>-90402.649792593496</v>
      </c>
      <c r="N118" s="84"/>
    </row>
    <row r="119" spans="1:14" ht="15" customHeight="1">
      <c r="A119" t="s">
        <v>447</v>
      </c>
      <c r="B119" s="63">
        <v>17</v>
      </c>
      <c r="C119" s="19" t="s">
        <v>448</v>
      </c>
      <c r="D119" s="18">
        <f>'Lask. kunnallisvero 2024'!H119</f>
        <v>20257258.756621618</v>
      </c>
      <c r="E119" s="18">
        <v>4534068.5772150625</v>
      </c>
      <c r="F119" s="18">
        <f>'Lask. kiinteistövero 2024'!V119*1000</f>
        <v>4483379.9118499998</v>
      </c>
      <c r="G119" s="18">
        <f t="shared" si="3"/>
        <v>29274707.24568668</v>
      </c>
      <c r="H119" s="18">
        <f>G119/'Lask. kunnallisvero 2024'!D119</f>
        <v>1949.1781906709289</v>
      </c>
      <c r="I119" s="76">
        <f t="shared" si="4"/>
        <v>256.78180932907117</v>
      </c>
      <c r="J119" s="76">
        <f t="shared" si="5"/>
        <v>231.10362839616405</v>
      </c>
      <c r="K119" s="45">
        <f>J119*'Lask. kunnallisvero 2024'!D119</f>
        <v>3470945.3948819879</v>
      </c>
      <c r="N119" s="84"/>
    </row>
    <row r="120" spans="1:14" ht="15" customHeight="1">
      <c r="A120" t="s">
        <v>389</v>
      </c>
      <c r="B120" s="63">
        <v>12</v>
      </c>
      <c r="C120" s="19" t="s">
        <v>390</v>
      </c>
      <c r="D120" s="18">
        <f>'Lask. kunnallisvero 2024'!H120</f>
        <v>8000561.8782808986</v>
      </c>
      <c r="E120" s="18">
        <v>941976.97479786724</v>
      </c>
      <c r="F120" s="18">
        <f>'Lask. kiinteistövero 2024'!V120*1000</f>
        <v>859933.9236000001</v>
      </c>
      <c r="G120" s="18">
        <f t="shared" si="3"/>
        <v>9802472.7766787652</v>
      </c>
      <c r="H120" s="18">
        <f>G120/'Lask. kunnallisvero 2024'!D120</f>
        <v>1529.4855323262234</v>
      </c>
      <c r="I120" s="76">
        <f t="shared" si="4"/>
        <v>676.47446767377664</v>
      </c>
      <c r="J120" s="76">
        <f t="shared" si="5"/>
        <v>608.82702090639896</v>
      </c>
      <c r="K120" s="45">
        <f>J120*'Lask. kunnallisvero 2024'!D120</f>
        <v>3901972.3769891108</v>
      </c>
      <c r="N120" s="84"/>
    </row>
    <row r="121" spans="1:14" ht="15" customHeight="1">
      <c r="A121" t="s">
        <v>25</v>
      </c>
      <c r="B121" s="63">
        <v>13</v>
      </c>
      <c r="C121" s="19" t="s">
        <v>26</v>
      </c>
      <c r="D121" s="18">
        <f>'Lask. kunnallisvero 2024'!H121</f>
        <v>1326151.7107272728</v>
      </c>
      <c r="E121" s="18">
        <v>604147.62784440897</v>
      </c>
      <c r="F121" s="18">
        <f>'Lask. kiinteistövero 2024'!V121*1000</f>
        <v>226071.63920000001</v>
      </c>
      <c r="G121" s="18">
        <f t="shared" si="3"/>
        <v>2156370.9777716817</v>
      </c>
      <c r="H121" s="18">
        <f>G121/'Lask. kunnallisvero 2024'!D121</f>
        <v>1836.7725534682127</v>
      </c>
      <c r="I121" s="76">
        <f t="shared" si="4"/>
        <v>369.18744653178737</v>
      </c>
      <c r="J121" s="76">
        <f t="shared" si="5"/>
        <v>332.26870187860862</v>
      </c>
      <c r="K121" s="45">
        <f>J121*'Lask. kunnallisvero 2024'!D121</f>
        <v>390083.45600548654</v>
      </c>
      <c r="N121" s="84"/>
    </row>
    <row r="122" spans="1:14" ht="15" customHeight="1">
      <c r="A122" t="s">
        <v>175</v>
      </c>
      <c r="B122" s="63">
        <v>7</v>
      </c>
      <c r="C122" s="19" t="s">
        <v>176</v>
      </c>
      <c r="D122" s="18">
        <f>'Lask. kunnallisvero 2024'!H122</f>
        <v>5902994.6092340425</v>
      </c>
      <c r="E122" s="18">
        <v>2115102.5049693943</v>
      </c>
      <c r="F122" s="18">
        <f>'Lask. kiinteistövero 2024'!V122*1000</f>
        <v>586186.81154999998</v>
      </c>
      <c r="G122" s="18">
        <f t="shared" si="3"/>
        <v>8604283.925753437</v>
      </c>
      <c r="H122" s="18">
        <f>G122/'Lask. kunnallisvero 2024'!D122</f>
        <v>2091.4642503046762</v>
      </c>
      <c r="I122" s="76">
        <f t="shared" si="4"/>
        <v>114.49574969532387</v>
      </c>
      <c r="J122" s="76">
        <f t="shared" si="5"/>
        <v>103.04617472579147</v>
      </c>
      <c r="K122" s="45">
        <f>J122*'Lask. kunnallisvero 2024'!D122</f>
        <v>423931.96282190614</v>
      </c>
      <c r="N122" s="84"/>
    </row>
    <row r="123" spans="1:14" ht="15" customHeight="1">
      <c r="A123" t="s">
        <v>145</v>
      </c>
      <c r="B123" s="63">
        <v>17</v>
      </c>
      <c r="C123" s="19" t="s">
        <v>146</v>
      </c>
      <c r="D123" s="18">
        <f>'Lask. kunnallisvero 2024'!H123</f>
        <v>2646895.5185684208</v>
      </c>
      <c r="E123" s="18">
        <v>571632.71430346463</v>
      </c>
      <c r="F123" s="18">
        <f>'Lask. kiinteistövero 2024'!V123*1000</f>
        <v>358140.57175000012</v>
      </c>
      <c r="G123" s="18">
        <f t="shared" si="3"/>
        <v>3576668.8046218855</v>
      </c>
      <c r="H123" s="18">
        <f>G123/'Lask. kunnallisvero 2024'!D123</f>
        <v>1465.8478707466743</v>
      </c>
      <c r="I123" s="76">
        <f t="shared" si="4"/>
        <v>740.11212925332575</v>
      </c>
      <c r="J123" s="76">
        <f t="shared" si="5"/>
        <v>666.10091632799322</v>
      </c>
      <c r="K123" s="45">
        <f>J123*'Lask. kunnallisvero 2024'!D123</f>
        <v>1625286.2358403034</v>
      </c>
      <c r="N123" s="84"/>
    </row>
    <row r="124" spans="1:14" ht="15" customHeight="1">
      <c r="A124" t="s">
        <v>543</v>
      </c>
      <c r="B124" s="63">
        <v>19</v>
      </c>
      <c r="C124" s="19" t="s">
        <v>544</v>
      </c>
      <c r="D124" s="18">
        <f>'Lask. kunnallisvero 2024'!H124</f>
        <v>9939577.803370785</v>
      </c>
      <c r="E124" s="18">
        <v>1781302.4483028534</v>
      </c>
      <c r="F124" s="18">
        <f>'Lask. kiinteistövero 2024'!V124*1000</f>
        <v>1479926.6028000002</v>
      </c>
      <c r="G124" s="18">
        <f t="shared" si="3"/>
        <v>13200806.854473639</v>
      </c>
      <c r="H124" s="18">
        <f>G124/'Lask. kunnallisvero 2024'!D124</f>
        <v>1877.7819138653826</v>
      </c>
      <c r="I124" s="76">
        <f t="shared" si="4"/>
        <v>328.17808613461739</v>
      </c>
      <c r="J124" s="76">
        <f t="shared" si="5"/>
        <v>295.36027752115564</v>
      </c>
      <c r="K124" s="45">
        <f>J124*'Lask. kunnallisvero 2024'!D124</f>
        <v>2076382.7509737241</v>
      </c>
      <c r="N124" s="84"/>
    </row>
    <row r="125" spans="1:14" ht="15" customHeight="1">
      <c r="A125" t="s">
        <v>139</v>
      </c>
      <c r="B125" s="63">
        <v>2</v>
      </c>
      <c r="C125" s="19" t="s">
        <v>140</v>
      </c>
      <c r="D125" s="18">
        <f>'Lask. kunnallisvero 2024'!H125</f>
        <v>9303329.2214788739</v>
      </c>
      <c r="E125" s="18">
        <v>893464.67487976712</v>
      </c>
      <c r="F125" s="18">
        <f>'Lask. kiinteistövero 2024'!V125*1000</f>
        <v>2176708.0551499999</v>
      </c>
      <c r="G125" s="18">
        <f t="shared" si="3"/>
        <v>12373501.951508641</v>
      </c>
      <c r="H125" s="18">
        <f>G125/'Lask. kunnallisvero 2024'!D125</f>
        <v>1914.8099584507338</v>
      </c>
      <c r="I125" s="76">
        <f t="shared" si="4"/>
        <v>291.15004154926623</v>
      </c>
      <c r="J125" s="76">
        <f t="shared" si="5"/>
        <v>262.03503739433961</v>
      </c>
      <c r="K125" s="45">
        <f>J125*'Lask. kunnallisvero 2024'!D125</f>
        <v>1693270.4116422227</v>
      </c>
      <c r="N125" s="84"/>
    </row>
    <row r="126" spans="1:14" ht="15" customHeight="1">
      <c r="A126" t="s">
        <v>227</v>
      </c>
      <c r="B126" s="63">
        <v>7</v>
      </c>
      <c r="C126" s="19" t="s">
        <v>228</v>
      </c>
      <c r="D126" s="18">
        <f>'Lask. kunnallisvero 2024'!H126</f>
        <v>190340071.20077777</v>
      </c>
      <c r="E126" s="18">
        <v>25032187.951470494</v>
      </c>
      <c r="F126" s="18">
        <f>'Lask. kiinteistövero 2024'!V126*1000</f>
        <v>21155762.241150003</v>
      </c>
      <c r="G126" s="18">
        <f t="shared" si="3"/>
        <v>236528021.39339826</v>
      </c>
      <c r="H126" s="18">
        <f>G126/'Lask. kunnallisvero 2024'!D126</f>
        <v>1959.7492927791857</v>
      </c>
      <c r="I126" s="76">
        <f t="shared" si="4"/>
        <v>246.21070722081436</v>
      </c>
      <c r="J126" s="76">
        <f t="shared" si="5"/>
        <v>221.58963649873292</v>
      </c>
      <c r="K126" s="45">
        <f>J126*'Lask. kunnallisvero 2024'!D126</f>
        <v>26744317.997941572</v>
      </c>
      <c r="N126" s="84"/>
    </row>
    <row r="127" spans="1:14" ht="15" customHeight="1">
      <c r="A127" t="s">
        <v>21</v>
      </c>
      <c r="B127" s="63">
        <v>15</v>
      </c>
      <c r="C127" s="19" t="s">
        <v>22</v>
      </c>
      <c r="D127" s="18">
        <f>'Lask. kunnallisvero 2024'!H127</f>
        <v>12501090.979406249</v>
      </c>
      <c r="E127" s="18">
        <v>940393.60258683574</v>
      </c>
      <c r="F127" s="18">
        <f>'Lask. kiinteistövero 2024'!V127*1000</f>
        <v>810664.73910000001</v>
      </c>
      <c r="G127" s="18">
        <f t="shared" si="3"/>
        <v>14252149.321093084</v>
      </c>
      <c r="H127" s="18">
        <f>G127/'Lask. kunnallisvero 2024'!D127</f>
        <v>1855.2654674685089</v>
      </c>
      <c r="I127" s="76">
        <f t="shared" si="4"/>
        <v>350.69453253149118</v>
      </c>
      <c r="J127" s="76">
        <f t="shared" si="5"/>
        <v>315.62507927834207</v>
      </c>
      <c r="K127" s="45">
        <f>J127*'Lask. kunnallisvero 2024'!D127</f>
        <v>2424631.8590162238</v>
      </c>
      <c r="N127" s="84"/>
    </row>
    <row r="128" spans="1:14" ht="15" customHeight="1">
      <c r="A128" t="s">
        <v>291</v>
      </c>
      <c r="B128" s="63">
        <v>2</v>
      </c>
      <c r="C128" s="19" t="s">
        <v>292</v>
      </c>
      <c r="D128" s="18">
        <f>'Lask. kunnallisvero 2024'!H128</f>
        <v>11954502.108777778</v>
      </c>
      <c r="E128" s="18">
        <v>1736359.4365460363</v>
      </c>
      <c r="F128" s="18">
        <f>'Lask. kiinteistövero 2024'!V128*1000</f>
        <v>1461133.6630000004</v>
      </c>
      <c r="G128" s="18">
        <f t="shared" si="3"/>
        <v>15151995.208323816</v>
      </c>
      <c r="H128" s="18">
        <f>G128/'Lask. kunnallisvero 2024'!D128</f>
        <v>1795.0474124302589</v>
      </c>
      <c r="I128" s="76">
        <f t="shared" si="4"/>
        <v>410.91258756974116</v>
      </c>
      <c r="J128" s="76">
        <f t="shared" si="5"/>
        <v>369.82132881276704</v>
      </c>
      <c r="K128" s="45">
        <f>J128*'Lask. kunnallisvero 2024'!D128</f>
        <v>3121661.8365085665</v>
      </c>
      <c r="N128" s="84"/>
    </row>
    <row r="129" spans="1:14" ht="15" customHeight="1">
      <c r="A129" t="s">
        <v>79</v>
      </c>
      <c r="B129" s="63">
        <v>11</v>
      </c>
      <c r="C129" s="19" t="s">
        <v>80</v>
      </c>
      <c r="D129" s="18">
        <f>'Lask. kunnallisvero 2024'!H129</f>
        <v>11732505.962265957</v>
      </c>
      <c r="E129" s="18">
        <v>1476746.1975635439</v>
      </c>
      <c r="F129" s="18">
        <f>'Lask. kiinteistövero 2024'!V129*1000</f>
        <v>1240478.4846500002</v>
      </c>
      <c r="G129" s="18">
        <f t="shared" si="3"/>
        <v>14449730.644479502</v>
      </c>
      <c r="H129" s="18">
        <f>G129/'Lask. kunnallisvero 2024'!D129</f>
        <v>1609.9978433960448</v>
      </c>
      <c r="I129" s="76">
        <f t="shared" si="4"/>
        <v>595.96215660395524</v>
      </c>
      <c r="J129" s="76">
        <f t="shared" si="5"/>
        <v>536.36594094355974</v>
      </c>
      <c r="K129" s="45">
        <f>J129*'Lask. kunnallisvero 2024'!D129</f>
        <v>4813884.319968449</v>
      </c>
      <c r="N129" s="84"/>
    </row>
    <row r="130" spans="1:14" ht="15" customHeight="1">
      <c r="A130" t="s">
        <v>393</v>
      </c>
      <c r="B130" s="63">
        <v>14</v>
      </c>
      <c r="C130" s="19" t="s">
        <v>394</v>
      </c>
      <c r="D130" s="18">
        <f>'Lask. kunnallisvero 2024'!H130</f>
        <v>3289390.0397234042</v>
      </c>
      <c r="E130" s="18">
        <v>428394.48504004191</v>
      </c>
      <c r="F130" s="18">
        <f>'Lask. kiinteistövero 2024'!V130*1000</f>
        <v>596651.45274999994</v>
      </c>
      <c r="G130" s="18">
        <f t="shared" si="3"/>
        <v>4314435.9775134465</v>
      </c>
      <c r="H130" s="18">
        <f>G130/'Lask. kunnallisvero 2024'!D130</f>
        <v>1546.9472848739499</v>
      </c>
      <c r="I130" s="76">
        <f t="shared" si="4"/>
        <v>659.01271512605013</v>
      </c>
      <c r="J130" s="76">
        <f t="shared" si="5"/>
        <v>593.11144361344509</v>
      </c>
      <c r="K130" s="45">
        <f>J130*'Lask. kunnallisvero 2024'!D130</f>
        <v>1654187.8162378983</v>
      </c>
      <c r="N130" s="84"/>
    </row>
    <row r="131" spans="1:14" ht="15" customHeight="1">
      <c r="A131" t="s">
        <v>421</v>
      </c>
      <c r="B131" s="63">
        <v>9</v>
      </c>
      <c r="C131" s="19" t="s">
        <v>422</v>
      </c>
      <c r="D131" s="18">
        <f>'Lask. kunnallisvero 2024'!H131</f>
        <v>113289206.715</v>
      </c>
      <c r="E131" s="18">
        <v>25735472.403041169</v>
      </c>
      <c r="F131" s="18">
        <f>'Lask. kiinteistövero 2024'!V131*1000</f>
        <v>12527404.850550001</v>
      </c>
      <c r="G131" s="18">
        <f t="shared" si="3"/>
        <v>151552083.96859115</v>
      </c>
      <c r="H131" s="18">
        <f>G131/'Lask. kunnallisvero 2024'!D131</f>
        <v>2076.3972703539098</v>
      </c>
      <c r="I131" s="76">
        <f t="shared" si="4"/>
        <v>129.56272964609025</v>
      </c>
      <c r="J131" s="76">
        <f t="shared" si="5"/>
        <v>116.60645668148122</v>
      </c>
      <c r="K131" s="45">
        <f>J131*'Lask. kunnallisvero 2024'!D131</f>
        <v>8510872.0602679513</v>
      </c>
      <c r="N131" s="84"/>
    </row>
    <row r="132" spans="1:14" ht="15" customHeight="1">
      <c r="A132" t="s">
        <v>15</v>
      </c>
      <c r="B132" s="63">
        <v>1</v>
      </c>
      <c r="C132" s="19" t="s">
        <v>16</v>
      </c>
      <c r="D132" s="18">
        <f>'Lask. kunnallisvero 2024'!H132</f>
        <v>3399548.302314607</v>
      </c>
      <c r="E132" s="18">
        <v>371774.85705409455</v>
      </c>
      <c r="F132" s="18">
        <f>'Lask. kiinteistövero 2024'!V132*1000</f>
        <v>385277.3591</v>
      </c>
      <c r="G132" s="18">
        <f t="shared" si="3"/>
        <v>4156600.5184687013</v>
      </c>
      <c r="H132" s="18">
        <f>G132/'Lask. kunnallisvero 2024'!D132</f>
        <v>1697.2644011713767</v>
      </c>
      <c r="I132" s="76">
        <f t="shared" si="4"/>
        <v>508.69559882862336</v>
      </c>
      <c r="J132" s="76">
        <f t="shared" si="5"/>
        <v>457.82603894576101</v>
      </c>
      <c r="K132" s="45">
        <f>J132*'Lask. kunnallisvero 2024'!D132</f>
        <v>1121215.9693781687</v>
      </c>
      <c r="N132" s="84"/>
    </row>
    <row r="133" spans="1:14" ht="15" customHeight="1">
      <c r="A133" t="s">
        <v>281</v>
      </c>
      <c r="B133" s="63">
        <v>14</v>
      </c>
      <c r="C133" s="19" t="s">
        <v>282</v>
      </c>
      <c r="D133" s="18">
        <f>'Lask. kunnallisvero 2024'!H133</f>
        <v>20217211.799662918</v>
      </c>
      <c r="E133" s="18">
        <v>2386887.0383590935</v>
      </c>
      <c r="F133" s="18">
        <f>'Lask. kiinteistövero 2024'!V133*1000</f>
        <v>1827217.81755</v>
      </c>
      <c r="G133" s="18">
        <f t="shared" si="3"/>
        <v>24431316.655572012</v>
      </c>
      <c r="H133" s="18">
        <f>G133/'Lask. kunnallisvero 2024'!D133</f>
        <v>1742.1075766950951</v>
      </c>
      <c r="I133" s="76">
        <f t="shared" si="4"/>
        <v>463.85242330490496</v>
      </c>
      <c r="J133" s="76">
        <f t="shared" si="5"/>
        <v>417.46718097441442</v>
      </c>
      <c r="K133" s="45">
        <f>J133*'Lask. kunnallisvero 2024'!D133</f>
        <v>5854559.7459851876</v>
      </c>
      <c r="N133" s="84"/>
    </row>
    <row r="134" spans="1:14" ht="15" customHeight="1">
      <c r="A134" t="s">
        <v>223</v>
      </c>
      <c r="B134" s="63">
        <v>13</v>
      </c>
      <c r="C134" s="19" t="s">
        <v>224</v>
      </c>
      <c r="D134" s="18">
        <f>'Lask. kunnallisvero 2024'!H134</f>
        <v>27675343.662727267</v>
      </c>
      <c r="E134" s="18">
        <v>2064903.6422687441</v>
      </c>
      <c r="F134" s="18">
        <f>'Lask. kiinteistövero 2024'!V134*1000</f>
        <v>2755204.6331000002</v>
      </c>
      <c r="G134" s="18">
        <f t="shared" si="3"/>
        <v>32495451.938096009</v>
      </c>
      <c r="H134" s="18">
        <f>G134/'Lask. kunnallisvero 2024'!D134</f>
        <v>1731.9823013589175</v>
      </c>
      <c r="I134" s="76">
        <f t="shared" si="4"/>
        <v>473.9776986410825</v>
      </c>
      <c r="J134" s="76">
        <f t="shared" si="5"/>
        <v>426.57992877697427</v>
      </c>
      <c r="K134" s="45">
        <f>J134*'Lask. kunnallisvero 2024'!D134</f>
        <v>8003492.6237135911</v>
      </c>
      <c r="N134" s="84"/>
    </row>
    <row r="135" spans="1:14" ht="15" customHeight="1">
      <c r="A135" t="s">
        <v>53</v>
      </c>
      <c r="B135" s="63">
        <v>9</v>
      </c>
      <c r="C135" s="19" t="s">
        <v>54</v>
      </c>
      <c r="D135" s="18">
        <f>'Lask. kunnallisvero 2024'!H135</f>
        <v>4162507.4661818184</v>
      </c>
      <c r="E135" s="18">
        <v>294514.26697264682</v>
      </c>
      <c r="F135" s="18">
        <f>'Lask. kiinteistövero 2024'!V135*1000</f>
        <v>478882.19895000005</v>
      </c>
      <c r="G135" s="18">
        <f t="shared" si="3"/>
        <v>4935903.9321044656</v>
      </c>
      <c r="H135" s="18">
        <f>G135/'Lask. kunnallisvero 2024'!D135</f>
        <v>1724.6344975906588</v>
      </c>
      <c r="I135" s="76">
        <f t="shared" si="4"/>
        <v>481.3255024093412</v>
      </c>
      <c r="J135" s="76">
        <f t="shared" si="5"/>
        <v>433.19295216840709</v>
      </c>
      <c r="K135" s="45">
        <f>J135*'Lask. kunnallisvero 2024'!D135</f>
        <v>1239798.2291059811</v>
      </c>
      <c r="N135" s="84"/>
    </row>
    <row r="136" spans="1:14" ht="15" customHeight="1">
      <c r="A136" t="s">
        <v>399</v>
      </c>
      <c r="B136" s="63">
        <v>6</v>
      </c>
      <c r="C136" s="19" t="s">
        <v>400</v>
      </c>
      <c r="D136" s="18">
        <f>'Lask. kunnallisvero 2024'!H136</f>
        <v>45019407.212464288</v>
      </c>
      <c r="E136" s="18">
        <v>3758858.9571585124</v>
      </c>
      <c r="F136" s="18">
        <f>'Lask. kiinteistövero 2024'!V136*1000</f>
        <v>4274379.6348000001</v>
      </c>
      <c r="G136" s="18">
        <f t="shared" si="3"/>
        <v>53052645.804422803</v>
      </c>
      <c r="H136" s="18">
        <f>G136/'Lask. kunnallisvero 2024'!D136</f>
        <v>2146.9242768169156</v>
      </c>
      <c r="I136" s="76">
        <f t="shared" si="4"/>
        <v>59.035723183084428</v>
      </c>
      <c r="J136" s="76">
        <f t="shared" si="5"/>
        <v>53.132150864775987</v>
      </c>
      <c r="K136" s="45">
        <f>J136*'Lask. kunnallisvero 2024'!D136</f>
        <v>1312948.5800194794</v>
      </c>
      <c r="N136" s="84"/>
    </row>
    <row r="137" spans="1:14" ht="15" customHeight="1">
      <c r="A137" t="s">
        <v>127</v>
      </c>
      <c r="B137" s="63">
        <v>11</v>
      </c>
      <c r="C137" s="19" t="s">
        <v>128</v>
      </c>
      <c r="D137" s="18">
        <f>'Lask. kunnallisvero 2024'!H137</f>
        <v>13236820.391249999</v>
      </c>
      <c r="E137" s="18">
        <v>2005766.063827442</v>
      </c>
      <c r="F137" s="18">
        <f>'Lask. kiinteistövero 2024'!V137*1000</f>
        <v>1775048.1201999995</v>
      </c>
      <c r="G137" s="18">
        <f t="shared" si="3"/>
        <v>17017634.57527744</v>
      </c>
      <c r="H137" s="18">
        <f>G137/'Lask. kunnallisvero 2024'!D137</f>
        <v>1880.6094126729406</v>
      </c>
      <c r="I137" s="76">
        <f t="shared" si="4"/>
        <v>325.35058732705943</v>
      </c>
      <c r="J137" s="76">
        <f t="shared" si="5"/>
        <v>292.81552859435351</v>
      </c>
      <c r="K137" s="45">
        <f>J137*'Lask. kunnallisvero 2024'!D137</f>
        <v>2649687.7182503049</v>
      </c>
      <c r="N137" s="84"/>
    </row>
    <row r="138" spans="1:14" ht="15" customHeight="1">
      <c r="A138" t="s">
        <v>57</v>
      </c>
      <c r="B138" s="63">
        <v>16</v>
      </c>
      <c r="C138" s="19" t="s">
        <v>58</v>
      </c>
      <c r="D138" s="18">
        <f>'Lask. kunnallisvero 2024'!H138</f>
        <v>854100.13959574478</v>
      </c>
      <c r="E138" s="18">
        <v>291460.42911747284</v>
      </c>
      <c r="F138" s="18">
        <f>'Lask. kiinteistövero 2024'!V138*1000</f>
        <v>320497.44484999997</v>
      </c>
      <c r="G138" s="18">
        <f t="shared" si="3"/>
        <v>1466058.0135632176</v>
      </c>
      <c r="H138" s="18">
        <f>G138/'Lask. kunnallisvero 2024'!D138</f>
        <v>2149.6451811777383</v>
      </c>
      <c r="I138" s="76">
        <f t="shared" si="4"/>
        <v>56.314818822261714</v>
      </c>
      <c r="J138" s="76">
        <f t="shared" si="5"/>
        <v>50.683336940035545</v>
      </c>
      <c r="K138" s="45">
        <f>J138*'Lask. kunnallisvero 2024'!D138</f>
        <v>34566.035793104245</v>
      </c>
      <c r="N138" s="84"/>
    </row>
    <row r="139" spans="1:14" ht="15" customHeight="1">
      <c r="A139" t="s">
        <v>129</v>
      </c>
      <c r="B139" s="63">
        <v>12</v>
      </c>
      <c r="C139" s="19" t="s">
        <v>130</v>
      </c>
      <c r="D139" s="18">
        <f>'Lask. kunnallisvero 2024'!H139</f>
        <v>13412361.914142856</v>
      </c>
      <c r="E139" s="18">
        <v>4247813.9114101175</v>
      </c>
      <c r="F139" s="18">
        <f>'Lask. kiinteistövero 2024'!V139*1000</f>
        <v>1985312.3513500001</v>
      </c>
      <c r="G139" s="18">
        <f t="shared" ref="G139:G202" si="6">SUM(D139:F139)</f>
        <v>19645488.176902972</v>
      </c>
      <c r="H139" s="18">
        <f>G139/'Lask. kunnallisvero 2024'!D139</f>
        <v>1920.7555902329852</v>
      </c>
      <c r="I139" s="76">
        <f t="shared" ref="I139:I202" si="7">$H$10-H139</f>
        <v>285.20440976701479</v>
      </c>
      <c r="J139" s="76">
        <f t="shared" ref="J139:J202" si="8">IF(I139&gt;0,I139*$K$4/100,IF(I139&lt;0,I139*$K$5/100))</f>
        <v>256.68396879031332</v>
      </c>
      <c r="K139" s="45">
        <f>J139*'Lask. kunnallisvero 2024'!D139</f>
        <v>2625363.6327873245</v>
      </c>
      <c r="N139" s="84"/>
    </row>
    <row r="140" spans="1:14" ht="15" customHeight="1">
      <c r="A140" t="s">
        <v>257</v>
      </c>
      <c r="B140" s="63">
        <v>2</v>
      </c>
      <c r="C140" s="19" t="s">
        <v>258</v>
      </c>
      <c r="D140" s="18">
        <f>'Lask. kunnallisvero 2024'!H140</f>
        <v>37520270.920173913</v>
      </c>
      <c r="E140" s="18">
        <v>3489884.8591882465</v>
      </c>
      <c r="F140" s="18">
        <f>'Lask. kiinteistövero 2024'!V140*1000</f>
        <v>3126185.7362500005</v>
      </c>
      <c r="G140" s="18">
        <f t="shared" si="6"/>
        <v>44136341.515612155</v>
      </c>
      <c r="H140" s="18">
        <f>G140/'Lask. kunnallisvero 2024'!D140</f>
        <v>2138.6994968072954</v>
      </c>
      <c r="I140" s="76">
        <f t="shared" si="7"/>
        <v>67.260503192704618</v>
      </c>
      <c r="J140" s="76">
        <f t="shared" si="8"/>
        <v>60.534452873434155</v>
      </c>
      <c r="K140" s="45">
        <f>J140*'Lask. kunnallisvero 2024'!D140</f>
        <v>1249249.5039490606</v>
      </c>
      <c r="N140" s="84"/>
    </row>
    <row r="141" spans="1:14" ht="15" customHeight="1">
      <c r="A141" t="s">
        <v>157</v>
      </c>
      <c r="B141" s="63">
        <v>17</v>
      </c>
      <c r="C141" s="19" t="s">
        <v>158</v>
      </c>
      <c r="D141" s="18">
        <f>'Lask. kunnallisvero 2024'!H141</f>
        <v>14733004.898325838</v>
      </c>
      <c r="E141" s="18">
        <v>866636.2989050179</v>
      </c>
      <c r="F141" s="18">
        <f>'Lask. kiinteistövero 2024'!V141*1000</f>
        <v>1070184.3963500003</v>
      </c>
      <c r="G141" s="18">
        <f t="shared" si="6"/>
        <v>16669825.593580857</v>
      </c>
      <c r="H141" s="18">
        <f>G141/'Lask. kunnallisvero 2024'!D141</f>
        <v>1625.3730102945453</v>
      </c>
      <c r="I141" s="76">
        <f t="shared" si="7"/>
        <v>580.5869897054547</v>
      </c>
      <c r="J141" s="76">
        <f t="shared" si="8"/>
        <v>522.52829073490921</v>
      </c>
      <c r="K141" s="45">
        <f>J141*'Lask. kunnallisvero 2024'!D141</f>
        <v>5359050.1497772289</v>
      </c>
      <c r="N141" s="84"/>
    </row>
    <row r="142" spans="1:14" ht="15" customHeight="1">
      <c r="A142" t="s">
        <v>311</v>
      </c>
      <c r="B142" s="63">
        <v>12</v>
      </c>
      <c r="C142" s="19" t="s">
        <v>312</v>
      </c>
      <c r="D142" s="18">
        <f>'Lask. kunnallisvero 2024'!H142</f>
        <v>16971584.844943818</v>
      </c>
      <c r="E142" s="18">
        <v>1279358.3808613236</v>
      </c>
      <c r="F142" s="18">
        <f>'Lask. kiinteistövero 2024'!V142*1000</f>
        <v>1737058.92925</v>
      </c>
      <c r="G142" s="18">
        <f t="shared" si="6"/>
        <v>19988002.155055143</v>
      </c>
      <c r="H142" s="18">
        <f>G142/'Lask. kunnallisvero 2024'!D142</f>
        <v>1669.9809637442679</v>
      </c>
      <c r="I142" s="76">
        <f t="shared" si="7"/>
        <v>535.97903625573213</v>
      </c>
      <c r="J142" s="76">
        <f t="shared" si="8"/>
        <v>482.3811326301589</v>
      </c>
      <c r="K142" s="45">
        <f>J142*'Lask. kunnallisvero 2024'!D142</f>
        <v>5773619.7764503723</v>
      </c>
      <c r="N142" s="84"/>
    </row>
    <row r="143" spans="1:14" ht="15" customHeight="1">
      <c r="A143" t="s">
        <v>305</v>
      </c>
      <c r="B143" s="63">
        <v>2</v>
      </c>
      <c r="C143" s="19" t="s">
        <v>306</v>
      </c>
      <c r="D143" s="18">
        <f>'Lask. kunnallisvero 2024'!H143</f>
        <v>21010225.334999997</v>
      </c>
      <c r="E143" s="18">
        <v>3044946.2117557283</v>
      </c>
      <c r="F143" s="18">
        <f>'Lask. kiinteistövero 2024'!V143*1000</f>
        <v>2692153.7827499998</v>
      </c>
      <c r="G143" s="18">
        <f t="shared" si="6"/>
        <v>26747325.329505723</v>
      </c>
      <c r="H143" s="18">
        <f>G143/'Lask. kunnallisvero 2024'!D143</f>
        <v>1734.5865972442102</v>
      </c>
      <c r="I143" s="76">
        <f t="shared" si="7"/>
        <v>471.37340275578981</v>
      </c>
      <c r="J143" s="76">
        <f t="shared" si="8"/>
        <v>424.23606248021082</v>
      </c>
      <c r="K143" s="45">
        <f>J143*'Lask. kunnallisvero 2024'!D143</f>
        <v>6541720.0834448505</v>
      </c>
      <c r="N143" s="84"/>
    </row>
    <row r="144" spans="1:14" ht="15" customHeight="1">
      <c r="A144" t="s">
        <v>201</v>
      </c>
      <c r="B144" s="63">
        <v>5</v>
      </c>
      <c r="C144" s="19" t="s">
        <v>202</v>
      </c>
      <c r="D144" s="18">
        <f>'Lask. kunnallisvero 2024'!H144</f>
        <v>11677664.459831459</v>
      </c>
      <c r="E144" s="18">
        <v>1326963.9103839186</v>
      </c>
      <c r="F144" s="18">
        <f>'Lask. kiinteistövero 2024'!V144*1000</f>
        <v>1476200.4013</v>
      </c>
      <c r="G144" s="18">
        <f t="shared" si="6"/>
        <v>14480828.771515379</v>
      </c>
      <c r="H144" s="18">
        <f>G144/'Lask. kunnallisvero 2024'!D144</f>
        <v>1882.5830436187439</v>
      </c>
      <c r="I144" s="76">
        <f t="shared" si="7"/>
        <v>323.37695638125615</v>
      </c>
      <c r="J144" s="76">
        <f t="shared" si="8"/>
        <v>291.03926074313057</v>
      </c>
      <c r="K144" s="45">
        <f>J144*'Lask. kunnallisvero 2024'!D144</f>
        <v>2238673.9936361602</v>
      </c>
      <c r="N144" s="84"/>
    </row>
    <row r="145" spans="1:14" ht="15" customHeight="1">
      <c r="A145" t="s">
        <v>445</v>
      </c>
      <c r="B145" s="63">
        <v>1</v>
      </c>
      <c r="C145" s="19" t="s">
        <v>446</v>
      </c>
      <c r="D145" s="18">
        <f>'Lask. kunnallisvero 2024'!H145</f>
        <v>23051248.890749998</v>
      </c>
      <c r="E145" s="18">
        <v>9534392.5281878617</v>
      </c>
      <c r="F145" s="18">
        <f>'Lask. kiinteistövero 2024'!V145*1000</f>
        <v>3648620.7268000008</v>
      </c>
      <c r="G145" s="18">
        <f t="shared" si="6"/>
        <v>36234262.145737864</v>
      </c>
      <c r="H145" s="18">
        <f>G145/'Lask. kunnallisvero 2024'!D145</f>
        <v>2506.1738930514498</v>
      </c>
      <c r="I145" s="76">
        <f t="shared" si="7"/>
        <v>-300.21389305144976</v>
      </c>
      <c r="J145" s="76">
        <f t="shared" si="8"/>
        <v>-30.021389305144975</v>
      </c>
      <c r="K145" s="45">
        <f>J145*'Lask. kunnallisvero 2024'!D145</f>
        <v>-434049.24657378608</v>
      </c>
      <c r="N145" s="84"/>
    </row>
    <row r="146" spans="1:14" ht="15" customHeight="1">
      <c r="A146" t="s">
        <v>471</v>
      </c>
      <c r="B146" s="63">
        <v>13</v>
      </c>
      <c r="C146" s="19" t="s">
        <v>472</v>
      </c>
      <c r="D146" s="18">
        <f>'Lask. kunnallisvero 2024'!H146</f>
        <v>1050594.5728124999</v>
      </c>
      <c r="E146" s="18">
        <v>200935.66266682424</v>
      </c>
      <c r="F146" s="18">
        <f>'Lask. kiinteistövero 2024'!V146*1000</f>
        <v>258272.28884999998</v>
      </c>
      <c r="G146" s="18">
        <f t="shared" si="6"/>
        <v>1509802.524329324</v>
      </c>
      <c r="H146" s="18">
        <f>G146/'Lask. kunnallisvero 2024'!D146</f>
        <v>2150.7158466229689</v>
      </c>
      <c r="I146" s="76">
        <f t="shared" si="7"/>
        <v>55.244153377031125</v>
      </c>
      <c r="J146" s="76">
        <f t="shared" si="8"/>
        <v>49.719738039328014</v>
      </c>
      <c r="K146" s="45">
        <f>J146*'Lask. kunnallisvero 2024'!D146</f>
        <v>34903.256103608262</v>
      </c>
      <c r="N146" s="84"/>
    </row>
    <row r="147" spans="1:14" ht="15" customHeight="1">
      <c r="A147" t="s">
        <v>321</v>
      </c>
      <c r="B147" s="63">
        <v>17</v>
      </c>
      <c r="C147" s="19" t="s">
        <v>322</v>
      </c>
      <c r="D147" s="18">
        <f>'Lask. kunnallisvero 2024'!H147</f>
        <v>2578524.933235955</v>
      </c>
      <c r="E147" s="18">
        <v>144507.6743136975</v>
      </c>
      <c r="F147" s="18">
        <f>'Lask. kiinteistövero 2024'!V147*1000</f>
        <v>178517.39234999998</v>
      </c>
      <c r="G147" s="18">
        <f t="shared" si="6"/>
        <v>2901549.9998996523</v>
      </c>
      <c r="H147" s="18">
        <f>G147/'Lask. kunnallisvero 2024'!D147</f>
        <v>1427.2257746678074</v>
      </c>
      <c r="I147" s="76">
        <f t="shared" si="7"/>
        <v>778.73422533219264</v>
      </c>
      <c r="J147" s="76">
        <f t="shared" si="8"/>
        <v>700.86080279897328</v>
      </c>
      <c r="K147" s="45">
        <f>J147*'Lask. kunnallisvero 2024'!D147</f>
        <v>1424850.0120903128</v>
      </c>
      <c r="N147" s="84"/>
    </row>
    <row r="148" spans="1:14" ht="15" customHeight="1">
      <c r="A148" t="s">
        <v>503</v>
      </c>
      <c r="B148" s="63">
        <v>15</v>
      </c>
      <c r="C148" s="19" t="s">
        <v>504</v>
      </c>
      <c r="D148" s="18">
        <f>'Lask. kunnallisvero 2024'!H148</f>
        <v>8010271.7369999997</v>
      </c>
      <c r="E148" s="18">
        <v>413820.82701895438</v>
      </c>
      <c r="F148" s="18">
        <f>'Lask. kiinteistövero 2024'!V148*1000</f>
        <v>827792.81270000001</v>
      </c>
      <c r="G148" s="18">
        <f t="shared" si="6"/>
        <v>9251885.3767189533</v>
      </c>
      <c r="H148" s="18">
        <f>G148/'Lask. kunnallisvero 2024'!D148</f>
        <v>1583.4135506963808</v>
      </c>
      <c r="I148" s="76">
        <f t="shared" si="7"/>
        <v>622.54644930361928</v>
      </c>
      <c r="J148" s="76">
        <f t="shared" si="8"/>
        <v>560.29180437325738</v>
      </c>
      <c r="K148" s="45">
        <f>J148*'Lask. kunnallisvero 2024'!D148</f>
        <v>3273785.0129529429</v>
      </c>
      <c r="N148" s="84"/>
    </row>
    <row r="149" spans="1:14" ht="15" customHeight="1">
      <c r="A149" t="s">
        <v>315</v>
      </c>
      <c r="B149" s="63">
        <v>9</v>
      </c>
      <c r="C149" s="19" t="s">
        <v>316</v>
      </c>
      <c r="D149" s="18">
        <f>'Lask. kunnallisvero 2024'!H149</f>
        <v>6057404.571170453</v>
      </c>
      <c r="E149" s="18">
        <v>1194132.68478219</v>
      </c>
      <c r="F149" s="18">
        <f>'Lask. kiinteistövero 2024'!V149*1000</f>
        <v>1023078.18605</v>
      </c>
      <c r="G149" s="18">
        <f t="shared" si="6"/>
        <v>8274615.4420026429</v>
      </c>
      <c r="H149" s="18">
        <f>G149/'Lask. kunnallisvero 2024'!D149</f>
        <v>1882.3056055511017</v>
      </c>
      <c r="I149" s="76">
        <f t="shared" si="7"/>
        <v>323.6543944488983</v>
      </c>
      <c r="J149" s="76">
        <f t="shared" si="8"/>
        <v>291.28895500400847</v>
      </c>
      <c r="K149" s="45">
        <f>J149*'Lask. kunnallisvero 2024'!D149</f>
        <v>1280506.2461976213</v>
      </c>
      <c r="N149" s="84"/>
    </row>
    <row r="150" spans="1:14" ht="15" customHeight="1">
      <c r="A150" t="s">
        <v>59</v>
      </c>
      <c r="B150" s="63">
        <v>1</v>
      </c>
      <c r="C150" s="19" t="s">
        <v>60</v>
      </c>
      <c r="D150" s="18">
        <f>'Lask. kunnallisvero 2024'!H150</f>
        <v>81667142.747544289</v>
      </c>
      <c r="E150" s="18">
        <v>8135223.0255896235</v>
      </c>
      <c r="F150" s="18">
        <f>'Lask. kiinteistövero 2024'!V150*1000</f>
        <v>8813532.0188500006</v>
      </c>
      <c r="G150" s="18">
        <f t="shared" si="6"/>
        <v>98615897.791983917</v>
      </c>
      <c r="H150" s="18">
        <f>G150/'Lask. kunnallisvero 2024'!D150</f>
        <v>2160.4972678712656</v>
      </c>
      <c r="I150" s="76">
        <f t="shared" si="7"/>
        <v>45.462732128734388</v>
      </c>
      <c r="J150" s="76">
        <f t="shared" si="8"/>
        <v>40.91645891586095</v>
      </c>
      <c r="K150" s="45">
        <f>J150*'Lask. kunnallisvero 2024'!D150</f>
        <v>1867631.7672144731</v>
      </c>
      <c r="N150" s="84"/>
    </row>
    <row r="151" spans="1:14" ht="15" customHeight="1">
      <c r="A151" t="s">
        <v>411</v>
      </c>
      <c r="B151" s="63">
        <v>2</v>
      </c>
      <c r="C151" s="19" t="s">
        <v>412</v>
      </c>
      <c r="D151" s="18">
        <f>'Lask. kunnallisvero 2024'!H151</f>
        <v>26645907.88503797</v>
      </c>
      <c r="E151" s="18">
        <v>2086495.5992904005</v>
      </c>
      <c r="F151" s="18">
        <f>'Lask. kiinteistövero 2024'!V151*1000</f>
        <v>4686330.6268999996</v>
      </c>
      <c r="G151" s="18">
        <f t="shared" si="6"/>
        <v>33418734.111228369</v>
      </c>
      <c r="H151" s="18">
        <f>G151/'Lask. kunnallisvero 2024'!D151</f>
        <v>2228.0641450248932</v>
      </c>
      <c r="I151" s="76">
        <f t="shared" si="7"/>
        <v>-22.104145024893114</v>
      </c>
      <c r="J151" s="76">
        <f t="shared" si="8"/>
        <v>-2.2104145024893116</v>
      </c>
      <c r="K151" s="45">
        <f>J151*'Lask. kunnallisvero 2024'!D151</f>
        <v>-33154.007122837182</v>
      </c>
      <c r="N151" s="84"/>
    </row>
    <row r="152" spans="1:14" ht="15" customHeight="1">
      <c r="A152" t="s">
        <v>363</v>
      </c>
      <c r="B152" s="63">
        <v>15</v>
      </c>
      <c r="C152" s="19" t="s">
        <v>364</v>
      </c>
      <c r="D152" s="18">
        <f>'Lask. kunnallisvero 2024'!H152</f>
        <v>8095766.037876403</v>
      </c>
      <c r="E152" s="18">
        <v>1058579.3053051692</v>
      </c>
      <c r="F152" s="18">
        <f>'Lask. kiinteistövero 2024'!V152*1000</f>
        <v>975545.39980000001</v>
      </c>
      <c r="G152" s="18">
        <f t="shared" si="6"/>
        <v>10129890.742981574</v>
      </c>
      <c r="H152" s="18">
        <f>G152/'Lask. kunnallisvero 2024'!D152</f>
        <v>1856.6515291388514</v>
      </c>
      <c r="I152" s="76">
        <f t="shared" si="7"/>
        <v>349.30847086114863</v>
      </c>
      <c r="J152" s="76">
        <f t="shared" si="8"/>
        <v>314.37762377503378</v>
      </c>
      <c r="K152" s="45">
        <f>J152*'Lask. kunnallisvero 2024'!D152</f>
        <v>1715244.3153165844</v>
      </c>
      <c r="N152" s="84"/>
    </row>
    <row r="153" spans="1:14" ht="15" customHeight="1">
      <c r="A153" t="s">
        <v>37</v>
      </c>
      <c r="B153" s="63">
        <v>2</v>
      </c>
      <c r="C153" s="19" t="s">
        <v>38</v>
      </c>
      <c r="D153" s="18">
        <f>'Lask. kunnallisvero 2024'!H153</f>
        <v>2681345.3916705879</v>
      </c>
      <c r="E153" s="18">
        <v>220916.10459430763</v>
      </c>
      <c r="F153" s="18">
        <f>'Lask. kiinteistövero 2024'!V153*1000</f>
        <v>243846.86460000003</v>
      </c>
      <c r="G153" s="18">
        <f t="shared" si="6"/>
        <v>3146108.3608648954</v>
      </c>
      <c r="H153" s="18">
        <f>G153/'Lask. kunnallisvero 2024'!D153</f>
        <v>1630.1079589973551</v>
      </c>
      <c r="I153" s="76">
        <f t="shared" si="7"/>
        <v>575.85204100264491</v>
      </c>
      <c r="J153" s="76">
        <f t="shared" si="8"/>
        <v>518.26683690238042</v>
      </c>
      <c r="K153" s="45">
        <f>J153*'Lask. kunnallisvero 2024'!D153</f>
        <v>1000254.9952215942</v>
      </c>
      <c r="N153" s="84"/>
    </row>
    <row r="154" spans="1:14" ht="15" customHeight="1">
      <c r="A154" t="s">
        <v>479</v>
      </c>
      <c r="B154" s="63">
        <v>2</v>
      </c>
      <c r="C154" s="19" t="s">
        <v>480</v>
      </c>
      <c r="D154" s="18">
        <f>'Lask. kunnallisvero 2024'!H154</f>
        <v>17903992.185444444</v>
      </c>
      <c r="E154" s="18">
        <v>1272203.8904084093</v>
      </c>
      <c r="F154" s="18">
        <f>'Lask. kiinteistövero 2024'!V154*1000</f>
        <v>1491661.46105</v>
      </c>
      <c r="G154" s="18">
        <f t="shared" si="6"/>
        <v>20667857.536902852</v>
      </c>
      <c r="H154" s="18">
        <f>G154/'Lask. kunnallisvero 2024'!D154</f>
        <v>2148.649291704216</v>
      </c>
      <c r="I154" s="76">
        <f t="shared" si="7"/>
        <v>57.310708295784025</v>
      </c>
      <c r="J154" s="76">
        <f t="shared" si="8"/>
        <v>51.579637466205625</v>
      </c>
      <c r="K154" s="45">
        <f>J154*'Lask. kunnallisvero 2024'!D154</f>
        <v>496144.5327874319</v>
      </c>
      <c r="N154" s="84"/>
    </row>
    <row r="155" spans="1:14" ht="15" customHeight="1">
      <c r="A155" t="s">
        <v>415</v>
      </c>
      <c r="B155" s="63">
        <v>17</v>
      </c>
      <c r="C155" s="19" t="s">
        <v>416</v>
      </c>
      <c r="D155" s="18">
        <f>'Lask. kunnallisvero 2024'!H155</f>
        <v>1047108.79629</v>
      </c>
      <c r="E155" s="18">
        <v>113384.82838528721</v>
      </c>
      <c r="F155" s="18">
        <f>'Lask. kiinteistövero 2024'!V155*1000</f>
        <v>110438.61959999999</v>
      </c>
      <c r="G155" s="18">
        <f t="shared" si="6"/>
        <v>1270932.2442752873</v>
      </c>
      <c r="H155" s="18">
        <f>G155/'Lask. kunnallisvero 2024'!D155</f>
        <v>1204.6751130571442</v>
      </c>
      <c r="I155" s="76">
        <f t="shared" si="7"/>
        <v>1001.2848869428558</v>
      </c>
      <c r="J155" s="76">
        <f t="shared" si="8"/>
        <v>901.15639824857021</v>
      </c>
      <c r="K155" s="45">
        <f>J155*'Lask. kunnallisvero 2024'!D155</f>
        <v>950720.00015224156</v>
      </c>
      <c r="N155" s="84"/>
    </row>
    <row r="156" spans="1:14" ht="15" customHeight="1">
      <c r="A156" t="s">
        <v>435</v>
      </c>
      <c r="B156" s="63">
        <v>4</v>
      </c>
      <c r="C156" s="19" t="s">
        <v>436</v>
      </c>
      <c r="D156" s="18">
        <f>'Lask. kunnallisvero 2024'!H156</f>
        <v>3870797.1016329108</v>
      </c>
      <c r="E156" s="18">
        <v>2428955.790657925</v>
      </c>
      <c r="F156" s="18">
        <f>'Lask. kiinteistövero 2024'!V156*1000</f>
        <v>700480.01565000007</v>
      </c>
      <c r="G156" s="18">
        <f t="shared" si="6"/>
        <v>7000232.9079408366</v>
      </c>
      <c r="H156" s="18">
        <f>G156/'Lask. kunnallisvero 2024'!D156</f>
        <v>2360.1594430009563</v>
      </c>
      <c r="I156" s="76">
        <f t="shared" si="7"/>
        <v>-154.19944300095631</v>
      </c>
      <c r="J156" s="76">
        <f t="shared" si="8"/>
        <v>-15.419944300095631</v>
      </c>
      <c r="K156" s="45">
        <f>J156*'Lask. kunnallisvero 2024'!D156</f>
        <v>-45735.55479408364</v>
      </c>
      <c r="N156" s="84"/>
    </row>
    <row r="157" spans="1:14" ht="15" customHeight="1">
      <c r="A157" t="s">
        <v>55</v>
      </c>
      <c r="B157" s="63">
        <v>8</v>
      </c>
      <c r="C157" s="19" t="s">
        <v>56</v>
      </c>
      <c r="D157" s="18">
        <f>'Lask. kunnallisvero 2024'!H157</f>
        <v>2087019.8156629212</v>
      </c>
      <c r="E157" s="18">
        <v>445534.5059761742</v>
      </c>
      <c r="F157" s="18">
        <f>'Lask. kiinteistövero 2024'!V157*1000</f>
        <v>294418.30390000006</v>
      </c>
      <c r="G157" s="18">
        <f t="shared" si="6"/>
        <v>2826972.6255390956</v>
      </c>
      <c r="H157" s="18">
        <f>G157/'Lask. kunnallisvero 2024'!D157</f>
        <v>1613.5688501935476</v>
      </c>
      <c r="I157" s="76">
        <f t="shared" si="7"/>
        <v>592.3911498064524</v>
      </c>
      <c r="J157" s="76">
        <f t="shared" si="8"/>
        <v>533.15203482580716</v>
      </c>
      <c r="K157" s="45">
        <f>J157*'Lask. kunnallisvero 2024'!D157</f>
        <v>934082.36501481419</v>
      </c>
      <c r="N157" s="84"/>
    </row>
    <row r="158" spans="1:14" ht="15" customHeight="1">
      <c r="A158" t="s">
        <v>341</v>
      </c>
      <c r="B158" s="63">
        <v>10</v>
      </c>
      <c r="C158" s="19" t="s">
        <v>342</v>
      </c>
      <c r="D158" s="18">
        <f>'Lask. kunnallisvero 2024'!H158</f>
        <v>79632288.143138289</v>
      </c>
      <c r="E158" s="18">
        <v>12717757.667986196</v>
      </c>
      <c r="F158" s="18">
        <f>'Lask. kiinteistövero 2024'!V158*1000</f>
        <v>10180337.156849999</v>
      </c>
      <c r="G158" s="18">
        <f t="shared" si="6"/>
        <v>102530382.96797448</v>
      </c>
      <c r="H158" s="18">
        <f>G158/'Lask. kunnallisvero 2024'!D158</f>
        <v>1974.8142870235267</v>
      </c>
      <c r="I158" s="76">
        <f t="shared" si="7"/>
        <v>231.14571297647331</v>
      </c>
      <c r="J158" s="76">
        <f t="shared" si="8"/>
        <v>208.03114167882597</v>
      </c>
      <c r="K158" s="45">
        <f>J158*'Lask. kunnallisvero 2024'!D158</f>
        <v>10800768.844822966</v>
      </c>
      <c r="N158" s="84"/>
    </row>
    <row r="159" spans="1:14" ht="15" customHeight="1">
      <c r="A159" t="s">
        <v>255</v>
      </c>
      <c r="B159" s="63">
        <v>17</v>
      </c>
      <c r="C159" s="19" t="s">
        <v>256</v>
      </c>
      <c r="D159" s="18">
        <f>'Lask. kunnallisvero 2024'!H159</f>
        <v>11937211.879404256</v>
      </c>
      <c r="E159" s="18">
        <v>699093.50722285523</v>
      </c>
      <c r="F159" s="18">
        <f>'Lask. kiinteistövero 2024'!V159*1000</f>
        <v>1090364.8171999999</v>
      </c>
      <c r="G159" s="18">
        <f t="shared" si="6"/>
        <v>13726670.203827111</v>
      </c>
      <c r="H159" s="18">
        <f>G159/'Lask. kunnallisvero 2024'!D159</f>
        <v>1555.0776259008849</v>
      </c>
      <c r="I159" s="76">
        <f t="shared" si="7"/>
        <v>650.88237409911517</v>
      </c>
      <c r="J159" s="76">
        <f t="shared" si="8"/>
        <v>585.7941366892037</v>
      </c>
      <c r="K159" s="45">
        <f>J159*'Lask. kunnallisvero 2024'!D159</f>
        <v>5170804.8445556015</v>
      </c>
      <c r="N159" s="84"/>
    </row>
    <row r="160" spans="1:14" ht="15" customHeight="1">
      <c r="A160" t="s">
        <v>27</v>
      </c>
      <c r="B160" s="63">
        <v>13</v>
      </c>
      <c r="C160" s="19" t="s">
        <v>28</v>
      </c>
      <c r="D160" s="18">
        <f>'Lask. kunnallisvero 2024'!H160</f>
        <v>1684606.1969387752</v>
      </c>
      <c r="E160" s="18">
        <v>891003.5127421798</v>
      </c>
      <c r="F160" s="18">
        <f>'Lask. kiinteistövero 2024'!V160*1000</f>
        <v>288800.25614999997</v>
      </c>
      <c r="G160" s="18">
        <f t="shared" si="6"/>
        <v>2864409.9658309547</v>
      </c>
      <c r="H160" s="18">
        <f>G160/'Lask. kunnallisvero 2024'!D160</f>
        <v>2003.0838921894788</v>
      </c>
      <c r="I160" s="76">
        <f t="shared" si="7"/>
        <v>202.87610781052126</v>
      </c>
      <c r="J160" s="76">
        <f t="shared" si="8"/>
        <v>182.58849702946915</v>
      </c>
      <c r="K160" s="45">
        <f>J160*'Lask. kunnallisvero 2024'!D160</f>
        <v>261101.5507521409</v>
      </c>
      <c r="N160" s="84"/>
    </row>
    <row r="161" spans="1:14" ht="15" customHeight="1">
      <c r="A161" t="s">
        <v>565</v>
      </c>
      <c r="B161" s="63">
        <v>19</v>
      </c>
      <c r="C161" s="19" t="s">
        <v>566</v>
      </c>
      <c r="D161" s="18">
        <f>'Lask. kunnallisvero 2024'!H161</f>
        <v>3417711.4226629217</v>
      </c>
      <c r="E161" s="18">
        <v>649723.68695474777</v>
      </c>
      <c r="F161" s="18">
        <f>'Lask. kiinteistövero 2024'!V161*1000</f>
        <v>666085.06160000002</v>
      </c>
      <c r="G161" s="18">
        <f t="shared" si="6"/>
        <v>4733520.1712176697</v>
      </c>
      <c r="H161" s="18">
        <f>G161/'Lask. kunnallisvero 2024'!D161</f>
        <v>2035.9226542871697</v>
      </c>
      <c r="I161" s="76">
        <f t="shared" si="7"/>
        <v>170.0373457128303</v>
      </c>
      <c r="J161" s="76">
        <f t="shared" si="8"/>
        <v>153.03361114154725</v>
      </c>
      <c r="K161" s="45">
        <f>J161*'Lask. kunnallisvero 2024'!D161</f>
        <v>355803.14590409736</v>
      </c>
      <c r="N161" s="84"/>
    </row>
    <row r="162" spans="1:14" ht="15" customHeight="1">
      <c r="A162" t="s">
        <v>371</v>
      </c>
      <c r="B162" s="63">
        <v>15</v>
      </c>
      <c r="C162" s="19" t="s">
        <v>372</v>
      </c>
      <c r="D162" s="18">
        <f>'Lask. kunnallisvero 2024'!H162</f>
        <v>34021764.070071429</v>
      </c>
      <c r="E162" s="18">
        <v>2467381.3797272267</v>
      </c>
      <c r="F162" s="18">
        <f>'Lask. kiinteistövero 2024'!V162*1000</f>
        <v>2950142.3776500006</v>
      </c>
      <c r="G162" s="18">
        <f t="shared" si="6"/>
        <v>39439287.827448659</v>
      </c>
      <c r="H162" s="18">
        <f>G162/'Lask. kunnallisvero 2024'!D162</f>
        <v>1995.6123982921954</v>
      </c>
      <c r="I162" s="76">
        <f t="shared" si="7"/>
        <v>210.34760170780464</v>
      </c>
      <c r="J162" s="76">
        <f t="shared" si="8"/>
        <v>189.31284153702418</v>
      </c>
      <c r="K162" s="45">
        <f>J162*'Lask. kunnallisvero 2024'!D162</f>
        <v>3741389.6872962089</v>
      </c>
      <c r="N162" s="84"/>
    </row>
    <row r="163" spans="1:14" ht="15" customHeight="1">
      <c r="A163" t="s">
        <v>331</v>
      </c>
      <c r="B163" s="63">
        <v>13</v>
      </c>
      <c r="C163" s="19" t="s">
        <v>332</v>
      </c>
      <c r="D163" s="18">
        <f>'Lask. kunnallisvero 2024'!H163</f>
        <v>18439173.658956524</v>
      </c>
      <c r="E163" s="18">
        <v>2392127.1426897408</v>
      </c>
      <c r="F163" s="18">
        <f>'Lask. kiinteistövero 2024'!V163*1000</f>
        <v>1488880.32935</v>
      </c>
      <c r="G163" s="18">
        <f t="shared" si="6"/>
        <v>22320181.130996265</v>
      </c>
      <c r="H163" s="18">
        <f>G163/'Lask. kunnallisvero 2024'!D163</f>
        <v>2115.4564620411588</v>
      </c>
      <c r="I163" s="76">
        <f t="shared" si="7"/>
        <v>90.503537958841207</v>
      </c>
      <c r="J163" s="76">
        <f t="shared" si="8"/>
        <v>81.453184162957086</v>
      </c>
      <c r="K163" s="45">
        <f>J163*'Lask. kunnallisvero 2024'!D163</f>
        <v>859412.54610336025</v>
      </c>
      <c r="N163" s="84"/>
    </row>
    <row r="164" spans="1:14" ht="15" customHeight="1">
      <c r="A164" t="s">
        <v>213</v>
      </c>
      <c r="B164" s="63">
        <v>2</v>
      </c>
      <c r="C164" s="19" t="s">
        <v>214</v>
      </c>
      <c r="D164" s="18">
        <f>'Lask. kunnallisvero 2024'!H164</f>
        <v>11338438.883835165</v>
      </c>
      <c r="E164" s="18">
        <v>992955.12733407819</v>
      </c>
      <c r="F164" s="18">
        <f>'Lask. kiinteistövero 2024'!V164*1000</f>
        <v>1088506.5139000001</v>
      </c>
      <c r="G164" s="18">
        <f t="shared" si="6"/>
        <v>13419900.525069244</v>
      </c>
      <c r="H164" s="18">
        <f>G164/'Lask. kunnallisvero 2024'!D164</f>
        <v>1785.7485728635056</v>
      </c>
      <c r="I164" s="76">
        <f t="shared" si="7"/>
        <v>420.21142713649442</v>
      </c>
      <c r="J164" s="76">
        <f t="shared" si="8"/>
        <v>378.19028442284502</v>
      </c>
      <c r="K164" s="45">
        <f>J164*'Lask. kunnallisvero 2024'!D164</f>
        <v>2842099.9874376804</v>
      </c>
      <c r="N164" s="84"/>
    </row>
    <row r="165" spans="1:14" ht="15" customHeight="1">
      <c r="A165" t="s">
        <v>13</v>
      </c>
      <c r="B165" s="63">
        <v>1</v>
      </c>
      <c r="C165" s="19" t="s">
        <v>14</v>
      </c>
      <c r="D165" s="18">
        <f>'Lask. kunnallisvero 2024'!H165</f>
        <v>2401555.0415454544</v>
      </c>
      <c r="E165" s="18">
        <v>339395.96744833409</v>
      </c>
      <c r="F165" s="18">
        <f>'Lask. kiinteistövero 2024'!V165*1000</f>
        <v>231226.82325000002</v>
      </c>
      <c r="G165" s="18">
        <f t="shared" si="6"/>
        <v>2972177.8322437885</v>
      </c>
      <c r="H165" s="18">
        <f>G165/'Lask. kunnallisvero 2024'!D165</f>
        <v>1733.0482986844247</v>
      </c>
      <c r="I165" s="76">
        <f t="shared" si="7"/>
        <v>472.91170131557533</v>
      </c>
      <c r="J165" s="76">
        <f t="shared" si="8"/>
        <v>425.62053118401781</v>
      </c>
      <c r="K165" s="45">
        <f>J165*'Lask. kunnallisvero 2024'!D165</f>
        <v>729939.21098059055</v>
      </c>
      <c r="N165" s="84"/>
    </row>
    <row r="166" spans="1:14" ht="15" customHeight="1">
      <c r="A166" t="s">
        <v>395</v>
      </c>
      <c r="B166" s="63">
        <v>1</v>
      </c>
      <c r="C166" s="19" t="s">
        <v>396</v>
      </c>
      <c r="D166" s="18">
        <f>'Lask. kunnallisvero 2024'!H166</f>
        <v>35273688.893999994</v>
      </c>
      <c r="E166" s="18">
        <v>3054918.0058316989</v>
      </c>
      <c r="F166" s="18">
        <f>'Lask. kiinteistövero 2024'!V166*1000</f>
        <v>4077232.0719500002</v>
      </c>
      <c r="G166" s="18">
        <f t="shared" si="6"/>
        <v>42405838.971781693</v>
      </c>
      <c r="H166" s="18">
        <f>G166/'Lask. kunnallisvero 2024'!D166</f>
        <v>2023.4689589054585</v>
      </c>
      <c r="I166" s="76">
        <f t="shared" si="7"/>
        <v>182.49104109454152</v>
      </c>
      <c r="J166" s="76">
        <f t="shared" si="8"/>
        <v>164.24193698508736</v>
      </c>
      <c r="K166" s="45">
        <f>J166*'Lask. kunnallisvero 2024'!D166</f>
        <v>3442018.2733964757</v>
      </c>
      <c r="N166" s="84"/>
    </row>
    <row r="167" spans="1:14" ht="15" customHeight="1">
      <c r="A167" t="s">
        <v>131</v>
      </c>
      <c r="B167" s="63">
        <v>10</v>
      </c>
      <c r="C167" s="19" t="s">
        <v>132</v>
      </c>
      <c r="D167" s="18">
        <f>'Lask. kunnallisvero 2024'!H167</f>
        <v>9570934.6318888888</v>
      </c>
      <c r="E167" s="18">
        <v>2403132.3501353525</v>
      </c>
      <c r="F167" s="18">
        <f>'Lask. kiinteistövero 2024'!V167*1000</f>
        <v>2157833.2933499999</v>
      </c>
      <c r="G167" s="18">
        <f t="shared" si="6"/>
        <v>14131900.275374241</v>
      </c>
      <c r="H167" s="18">
        <f>G167/'Lask. kunnallisvero 2024'!D167</f>
        <v>1990.6888682031611</v>
      </c>
      <c r="I167" s="76">
        <f t="shared" si="7"/>
        <v>215.27113179683897</v>
      </c>
      <c r="J167" s="76">
        <f t="shared" si="8"/>
        <v>193.74401861715509</v>
      </c>
      <c r="K167" s="45">
        <f>J167*'Lask. kunnallisvero 2024'!D167</f>
        <v>1375388.788163184</v>
      </c>
      <c r="N167" s="84"/>
    </row>
    <row r="168" spans="1:14" ht="15" customHeight="1">
      <c r="A168" t="s">
        <v>519</v>
      </c>
      <c r="B168" s="63">
        <v>6</v>
      </c>
      <c r="C168" s="19" t="s">
        <v>520</v>
      </c>
      <c r="D168" s="18">
        <f>'Lask. kunnallisvero 2024'!H168</f>
        <v>13543768.152272725</v>
      </c>
      <c r="E168" s="18">
        <v>5231978.0731400363</v>
      </c>
      <c r="F168" s="18">
        <f>'Lask. kiinteistövero 2024'!V168*1000</f>
        <v>1647098.0755499997</v>
      </c>
      <c r="G168" s="18">
        <f t="shared" si="6"/>
        <v>20422844.300962765</v>
      </c>
      <c r="H168" s="18">
        <f>G168/'Lask. kunnallisvero 2024'!D168</f>
        <v>2202.8739403476179</v>
      </c>
      <c r="I168" s="76">
        <f t="shared" si="7"/>
        <v>3.0860596523821187</v>
      </c>
      <c r="J168" s="76">
        <f t="shared" si="8"/>
        <v>2.7774536871439066</v>
      </c>
      <c r="K168" s="45">
        <f>J168*'Lask. kunnallisvero 2024'!D168</f>
        <v>25749.773133511157</v>
      </c>
      <c r="N168" s="84"/>
    </row>
    <row r="169" spans="1:14" ht="15" customHeight="1">
      <c r="A169" t="s">
        <v>489</v>
      </c>
      <c r="B169" s="63">
        <v>2</v>
      </c>
      <c r="C169" s="19" t="s">
        <v>490</v>
      </c>
      <c r="D169" s="18">
        <f>'Lask. kunnallisvero 2024'!H169</f>
        <v>39685665.325781249</v>
      </c>
      <c r="E169" s="18">
        <v>6024301.7489726767</v>
      </c>
      <c r="F169" s="18">
        <f>'Lask. kiinteistövero 2024'!V169*1000</f>
        <v>4505765.9835999999</v>
      </c>
      <c r="G169" s="18">
        <f t="shared" si="6"/>
        <v>50215733.058353923</v>
      </c>
      <c r="H169" s="18">
        <f>G169/'Lask. kunnallisvero 2024'!D169</f>
        <v>2510.9121985276224</v>
      </c>
      <c r="I169" s="76">
        <f t="shared" si="7"/>
        <v>-304.95219852762239</v>
      </c>
      <c r="J169" s="76">
        <f t="shared" si="8"/>
        <v>-30.49521985276224</v>
      </c>
      <c r="K169" s="45">
        <f>J169*'Lask. kunnallisvero 2024'!D169</f>
        <v>-609873.901835392</v>
      </c>
      <c r="N169" s="84"/>
    </row>
    <row r="170" spans="1:14" ht="15" customHeight="1">
      <c r="A170" t="s">
        <v>47</v>
      </c>
      <c r="B170" s="63">
        <v>4</v>
      </c>
      <c r="C170" s="19" t="s">
        <v>48</v>
      </c>
      <c r="D170" s="18">
        <f>'Lask. kunnallisvero 2024'!H170</f>
        <v>7556824.0562637355</v>
      </c>
      <c r="E170" s="18">
        <v>650088.53933261766</v>
      </c>
      <c r="F170" s="18">
        <f>'Lask. kiinteistövero 2024'!V170*1000</f>
        <v>634369.09105000016</v>
      </c>
      <c r="G170" s="18">
        <f t="shared" si="6"/>
        <v>8841281.6866463535</v>
      </c>
      <c r="H170" s="18">
        <f>G170/'Lask. kunnallisvero 2024'!D170</f>
        <v>1780.3628043991851</v>
      </c>
      <c r="I170" s="76">
        <f t="shared" si="7"/>
        <v>425.59719560081498</v>
      </c>
      <c r="J170" s="76">
        <f t="shared" si="8"/>
        <v>383.03747604073345</v>
      </c>
      <c r="K170" s="45">
        <f>J170*'Lask. kunnallisvero 2024'!D170</f>
        <v>1902164.1060182822</v>
      </c>
      <c r="N170" s="84"/>
    </row>
    <row r="171" spans="1:14" ht="15" customHeight="1">
      <c r="A171" t="s">
        <v>535</v>
      </c>
      <c r="B171" s="63">
        <v>17</v>
      </c>
      <c r="C171" s="19" t="s">
        <v>536</v>
      </c>
      <c r="D171" s="18">
        <f>'Lask. kunnallisvero 2024'!H171</f>
        <v>12915393.397181816</v>
      </c>
      <c r="E171" s="18">
        <v>1430312.4505860361</v>
      </c>
      <c r="F171" s="18">
        <f>'Lask. kiinteistövero 2024'!V171*1000</f>
        <v>1403525.4229499998</v>
      </c>
      <c r="G171" s="18">
        <f t="shared" si="6"/>
        <v>15749231.270717852</v>
      </c>
      <c r="H171" s="18">
        <f>G171/'Lask. kunnallisvero 2024'!D171</f>
        <v>1506.5268099022242</v>
      </c>
      <c r="I171" s="76">
        <f t="shared" si="7"/>
        <v>699.43319009777588</v>
      </c>
      <c r="J171" s="76">
        <f t="shared" si="8"/>
        <v>629.48987108799838</v>
      </c>
      <c r="K171" s="45">
        <f>J171*'Lask. kunnallisvero 2024'!D171</f>
        <v>6580687.1123539349</v>
      </c>
      <c r="N171" s="84"/>
    </row>
    <row r="172" spans="1:14" ht="15" customHeight="1">
      <c r="A172" t="s">
        <v>531</v>
      </c>
      <c r="B172" s="63">
        <v>6</v>
      </c>
      <c r="C172" s="19" t="s">
        <v>532</v>
      </c>
      <c r="D172" s="18">
        <f>'Lask. kunnallisvero 2024'!H172</f>
        <v>60980229.728999995</v>
      </c>
      <c r="E172" s="18">
        <v>4942969.2576819425</v>
      </c>
      <c r="F172" s="18">
        <f>'Lask. kiinteistövero 2024'!V172*1000</f>
        <v>5540255.5380500006</v>
      </c>
      <c r="G172" s="18">
        <f t="shared" si="6"/>
        <v>71463454.524731934</v>
      </c>
      <c r="H172" s="18">
        <f>G172/'Lask. kunnallisvero 2024'!D172</f>
        <v>2004.7536826305702</v>
      </c>
      <c r="I172" s="76">
        <f t="shared" si="7"/>
        <v>201.20631736942983</v>
      </c>
      <c r="J172" s="76">
        <f t="shared" si="8"/>
        <v>181.08568563248684</v>
      </c>
      <c r="K172" s="45">
        <f>J172*'Lask. kunnallisvero 2024'!D172</f>
        <v>6455161.4357412588</v>
      </c>
      <c r="N172" s="84"/>
    </row>
    <row r="173" spans="1:14" ht="15" customHeight="1">
      <c r="A173" t="s">
        <v>293</v>
      </c>
      <c r="B173" s="63">
        <v>2</v>
      </c>
      <c r="C173" s="19" t="s">
        <v>294</v>
      </c>
      <c r="D173" s="18">
        <f>'Lask. kunnallisvero 2024'!H173</f>
        <v>7638405.8799560443</v>
      </c>
      <c r="E173" s="18">
        <v>262416.13612965494</v>
      </c>
      <c r="F173" s="18">
        <f>'Lask. kiinteistövero 2024'!V173*1000</f>
        <v>533120.40549999999</v>
      </c>
      <c r="G173" s="18">
        <f t="shared" si="6"/>
        <v>8433942.4215856995</v>
      </c>
      <c r="H173" s="18">
        <f>G173/'Lask. kunnallisvero 2024'!D173</f>
        <v>1796.3668629575504</v>
      </c>
      <c r="I173" s="76">
        <f t="shared" si="7"/>
        <v>409.5931370424496</v>
      </c>
      <c r="J173" s="76">
        <f t="shared" si="8"/>
        <v>368.63382333820465</v>
      </c>
      <c r="K173" s="45">
        <f>J173*'Lask. kunnallisvero 2024'!D173</f>
        <v>1730735.8005728708</v>
      </c>
      <c r="N173" s="84"/>
    </row>
    <row r="174" spans="1:14" ht="15" customHeight="1">
      <c r="A174" t="s">
        <v>367</v>
      </c>
      <c r="B174" s="63">
        <v>12</v>
      </c>
      <c r="C174" s="19" t="s">
        <v>368</v>
      </c>
      <c r="D174" s="18">
        <f>'Lask. kunnallisvero 2024'!H174</f>
        <v>11150062.220730336</v>
      </c>
      <c r="E174" s="18">
        <v>2757429.8066899404</v>
      </c>
      <c r="F174" s="18">
        <f>'Lask. kiinteistövero 2024'!V174*1000</f>
        <v>1310338.4571499999</v>
      </c>
      <c r="G174" s="18">
        <f t="shared" si="6"/>
        <v>15217830.484570276</v>
      </c>
      <c r="H174" s="18">
        <f>G174/'Lask. kunnallisvero 2024'!D174</f>
        <v>1666.7941385071497</v>
      </c>
      <c r="I174" s="76">
        <f t="shared" si="7"/>
        <v>539.16586149285035</v>
      </c>
      <c r="J174" s="76">
        <f t="shared" si="8"/>
        <v>485.24927534356533</v>
      </c>
      <c r="K174" s="45">
        <f>J174*'Lask. kunnallisvero 2024'!D174</f>
        <v>4430325.8838867517</v>
      </c>
      <c r="N174" s="84"/>
    </row>
    <row r="175" spans="1:14" ht="15" customHeight="1">
      <c r="A175" t="s">
        <v>475</v>
      </c>
      <c r="B175" s="63">
        <v>1</v>
      </c>
      <c r="C175" s="19" t="s">
        <v>476</v>
      </c>
      <c r="D175" s="18">
        <f>'Lask. kunnallisvero 2024'!H175</f>
        <v>86545468.567080006</v>
      </c>
      <c r="E175" s="18">
        <v>6668139.3854218163</v>
      </c>
      <c r="F175" s="18">
        <f>'Lask. kiinteistövero 2024'!V175*1000</f>
        <v>7447783.9399499986</v>
      </c>
      <c r="G175" s="18">
        <f t="shared" si="6"/>
        <v>100661391.89245182</v>
      </c>
      <c r="H175" s="18">
        <f>G175/'Lask. kunnallisvero 2024'!D175</f>
        <v>2247.6586333024857</v>
      </c>
      <c r="I175" s="76">
        <f t="shared" si="7"/>
        <v>-41.698633302485632</v>
      </c>
      <c r="J175" s="76">
        <f t="shared" si="8"/>
        <v>-4.169863330248563</v>
      </c>
      <c r="K175" s="45">
        <f>J175*'Lask. kunnallisvero 2024'!D175</f>
        <v>-186747.3292451819</v>
      </c>
      <c r="N175" s="84"/>
    </row>
    <row r="176" spans="1:14" ht="15" customHeight="1">
      <c r="A176" t="s">
        <v>547</v>
      </c>
      <c r="B176" s="63">
        <v>15</v>
      </c>
      <c r="C176" s="19" t="s">
        <v>548</v>
      </c>
      <c r="D176" s="18">
        <f>'Lask. kunnallisvero 2024'!H176</f>
        <v>12591404.805642858</v>
      </c>
      <c r="E176" s="18">
        <v>2452626.9706888199</v>
      </c>
      <c r="F176" s="18">
        <f>'Lask. kiinteistövero 2024'!V176*1000</f>
        <v>2158195.8509999993</v>
      </c>
      <c r="G176" s="18">
        <f t="shared" si="6"/>
        <v>17202227.627331678</v>
      </c>
      <c r="H176" s="18">
        <f>G176/'Lask. kunnallisvero 2024'!D176</f>
        <v>1787.9874885491818</v>
      </c>
      <c r="I176" s="76">
        <f t="shared" si="7"/>
        <v>417.97251145081827</v>
      </c>
      <c r="J176" s="76">
        <f t="shared" si="8"/>
        <v>376.17526030573646</v>
      </c>
      <c r="K176" s="45">
        <f>J176*'Lask. kunnallisvero 2024'!D176</f>
        <v>3619182.1794014904</v>
      </c>
      <c r="N176" s="84"/>
    </row>
    <row r="177" spans="1:14" ht="15" customHeight="1">
      <c r="A177" t="s">
        <v>165</v>
      </c>
      <c r="B177" s="63">
        <v>7</v>
      </c>
      <c r="C177" s="19" t="s">
        <v>166</v>
      </c>
      <c r="D177" s="18">
        <f>'Lask. kunnallisvero 2024'!H177</f>
        <v>22937681.435379311</v>
      </c>
      <c r="E177" s="18">
        <v>2166138.1158920191</v>
      </c>
      <c r="F177" s="18">
        <f>'Lask. kiinteistövero 2024'!V177*1000</f>
        <v>2380288.6873500003</v>
      </c>
      <c r="G177" s="18">
        <f t="shared" si="6"/>
        <v>27484108.238621332</v>
      </c>
      <c r="H177" s="18">
        <f>G177/'Lask. kunnallisvero 2024'!D177</f>
        <v>1754.043540661263</v>
      </c>
      <c r="I177" s="76">
        <f t="shared" si="7"/>
        <v>451.91645933873701</v>
      </c>
      <c r="J177" s="76">
        <f t="shared" si="8"/>
        <v>406.72481340486331</v>
      </c>
      <c r="K177" s="45">
        <f>J177*'Lask. kunnallisvero 2024'!D177</f>
        <v>6372971.1012408035</v>
      </c>
      <c r="N177" s="84"/>
    </row>
    <row r="178" spans="1:14" ht="15" customHeight="1">
      <c r="A178" t="s">
        <v>219</v>
      </c>
      <c r="B178" s="63">
        <v>2</v>
      </c>
      <c r="C178" s="19" t="s">
        <v>220</v>
      </c>
      <c r="D178" s="18">
        <f>'Lask. kunnallisvero 2024'!H178</f>
        <v>1750286.2557857141</v>
      </c>
      <c r="E178" s="18">
        <v>348844.43791160226</v>
      </c>
      <c r="F178" s="18">
        <f>'Lask. kiinteistövero 2024'!V178*1000</f>
        <v>269306.65150000004</v>
      </c>
      <c r="G178" s="18">
        <f t="shared" si="6"/>
        <v>2368437.3451973167</v>
      </c>
      <c r="H178" s="18">
        <f>G178/'Lask. kunnallisvero 2024'!D178</f>
        <v>1801.0930381728645</v>
      </c>
      <c r="I178" s="76">
        <f t="shared" si="7"/>
        <v>404.86696182713558</v>
      </c>
      <c r="J178" s="76">
        <f t="shared" si="8"/>
        <v>364.38026564442202</v>
      </c>
      <c r="K178" s="45">
        <f>J178*'Lask. kunnallisvero 2024'!D178</f>
        <v>479160.04932241497</v>
      </c>
      <c r="N178" s="84"/>
    </row>
    <row r="179" spans="1:14" ht="15" customHeight="1">
      <c r="A179" t="s">
        <v>279</v>
      </c>
      <c r="B179" s="63">
        <v>6</v>
      </c>
      <c r="C179" s="19" t="s">
        <v>280</v>
      </c>
      <c r="D179" s="18">
        <f>'Lask. kunnallisvero 2024'!H179</f>
        <v>12860161.24480851</v>
      </c>
      <c r="E179" s="18">
        <v>1422830.2965651175</v>
      </c>
      <c r="F179" s="18">
        <f>'Lask. kiinteistövero 2024'!V179*1000</f>
        <v>1588965.5885500002</v>
      </c>
      <c r="G179" s="18">
        <f t="shared" si="6"/>
        <v>15871957.129923627</v>
      </c>
      <c r="H179" s="18">
        <f>G179/'Lask. kunnallisvero 2024'!D179</f>
        <v>1795.6733940404602</v>
      </c>
      <c r="I179" s="76">
        <f t="shared" si="7"/>
        <v>410.28660595953988</v>
      </c>
      <c r="J179" s="76">
        <f t="shared" si="8"/>
        <v>369.25794536358592</v>
      </c>
      <c r="K179" s="45">
        <f>J179*'Lask. kunnallisvero 2024'!D179</f>
        <v>3263870.9790687361</v>
      </c>
      <c r="N179" s="84"/>
    </row>
    <row r="180" spans="1:14" ht="15" customHeight="1">
      <c r="A180" t="s">
        <v>407</v>
      </c>
      <c r="B180" s="63">
        <v>17</v>
      </c>
      <c r="C180" s="19" t="s">
        <v>408</v>
      </c>
      <c r="D180" s="18">
        <f>'Lask. kunnallisvero 2024'!H180</f>
        <v>9235744.6759199984</v>
      </c>
      <c r="E180" s="18">
        <v>1520892.8327343212</v>
      </c>
      <c r="F180" s="18">
        <f>'Lask. kiinteistövero 2024'!V180*1000</f>
        <v>1061337.1338</v>
      </c>
      <c r="G180" s="18">
        <f t="shared" si="6"/>
        <v>11817974.642454319</v>
      </c>
      <c r="H180" s="18">
        <f>G180/'Lask. kunnallisvero 2024'!D180</f>
        <v>1693.6048498788075</v>
      </c>
      <c r="I180" s="76">
        <f t="shared" si="7"/>
        <v>512.35515012119254</v>
      </c>
      <c r="J180" s="76">
        <f t="shared" si="8"/>
        <v>461.11963510907327</v>
      </c>
      <c r="K180" s="45">
        <f>J180*'Lask. kunnallisvero 2024'!D180</f>
        <v>3217692.8137911134</v>
      </c>
      <c r="N180" s="84"/>
    </row>
    <row r="181" spans="1:14" ht="15" customHeight="1">
      <c r="A181" t="s">
        <v>431</v>
      </c>
      <c r="B181" s="63">
        <v>17</v>
      </c>
      <c r="C181" s="19" t="s">
        <v>432</v>
      </c>
      <c r="D181" s="18">
        <f>'Lask. kunnallisvero 2024'!H181</f>
        <v>353080357.31232911</v>
      </c>
      <c r="E181" s="18">
        <v>40417770.663947247</v>
      </c>
      <c r="F181" s="18">
        <f>'Lask. kiinteistövero 2024'!V181*1000</f>
        <v>36652113.878199995</v>
      </c>
      <c r="G181" s="18">
        <f t="shared" si="6"/>
        <v>430150241.85447633</v>
      </c>
      <c r="H181" s="18">
        <f>G181/'Lask. kunnallisvero 2024'!D181</f>
        <v>2004.1197851890265</v>
      </c>
      <c r="I181" s="76">
        <f t="shared" si="7"/>
        <v>201.84021481097352</v>
      </c>
      <c r="J181" s="76">
        <f t="shared" si="8"/>
        <v>181.65619332987617</v>
      </c>
      <c r="K181" s="45">
        <f>J181*'Lask. kunnallisvero 2024'!D181</f>
        <v>38989413.742971316</v>
      </c>
      <c r="N181" s="84"/>
    </row>
    <row r="182" spans="1:14" ht="15" customHeight="1">
      <c r="A182" t="s">
        <v>91</v>
      </c>
      <c r="B182" s="63">
        <v>7</v>
      </c>
      <c r="C182" s="19" t="s">
        <v>92</v>
      </c>
      <c r="D182" s="18">
        <f>'Lask. kunnallisvero 2024'!H182</f>
        <v>3466895.9818928568</v>
      </c>
      <c r="E182" s="18">
        <v>759004.51239906368</v>
      </c>
      <c r="F182" s="18">
        <f>'Lask. kiinteistövero 2024'!V182*1000</f>
        <v>901897.76569999999</v>
      </c>
      <c r="G182" s="18">
        <f t="shared" si="6"/>
        <v>5127798.2599919206</v>
      </c>
      <c r="H182" s="18">
        <f>G182/'Lask. kunnallisvero 2024'!D182</f>
        <v>1881.0705282435513</v>
      </c>
      <c r="I182" s="76">
        <f t="shared" si="7"/>
        <v>324.88947175644876</v>
      </c>
      <c r="J182" s="76">
        <f t="shared" si="8"/>
        <v>292.40052458080385</v>
      </c>
      <c r="K182" s="45">
        <f>J182*'Lask. kunnallisvero 2024'!D182</f>
        <v>797083.83000727126</v>
      </c>
      <c r="N182" s="84"/>
    </row>
    <row r="183" spans="1:14" ht="15" customHeight="1">
      <c r="A183" t="s">
        <v>487</v>
      </c>
      <c r="B183" s="63">
        <v>2</v>
      </c>
      <c r="C183" s="19" t="s">
        <v>488</v>
      </c>
      <c r="D183" s="18">
        <f>'Lask. kunnallisvero 2024'!H183</f>
        <v>18947964.822804883</v>
      </c>
      <c r="E183" s="18">
        <v>1162396.2234909984</v>
      </c>
      <c r="F183" s="18">
        <f>'Lask. kiinteistövero 2024'!V183*1000</f>
        <v>1490288.5500999999</v>
      </c>
      <c r="G183" s="18">
        <f t="shared" si="6"/>
        <v>21600649.59639588</v>
      </c>
      <c r="H183" s="18">
        <f>G183/'Lask. kunnallisvero 2024'!D183</f>
        <v>1922.4501242787362</v>
      </c>
      <c r="I183" s="76">
        <f t="shared" si="7"/>
        <v>283.50987572126382</v>
      </c>
      <c r="J183" s="76">
        <f t="shared" si="8"/>
        <v>255.15888814913745</v>
      </c>
      <c r="K183" s="45">
        <f>J183*'Lask. kunnallisvero 2024'!D183</f>
        <v>2866965.2672437085</v>
      </c>
      <c r="N183" s="84"/>
    </row>
    <row r="184" spans="1:14" ht="15" customHeight="1">
      <c r="A184" t="s">
        <v>41</v>
      </c>
      <c r="B184" s="63">
        <v>18</v>
      </c>
      <c r="C184" s="19" t="s">
        <v>42</v>
      </c>
      <c r="D184" s="18">
        <f>'Lask. kunnallisvero 2024'!H184</f>
        <v>3866541.7809255309</v>
      </c>
      <c r="E184" s="18">
        <v>401457.3904274425</v>
      </c>
      <c r="F184" s="18">
        <f>'Lask. kiinteistövero 2024'!V184*1000</f>
        <v>538017.84200000006</v>
      </c>
      <c r="G184" s="18">
        <f t="shared" si="6"/>
        <v>4806017.0133529734</v>
      </c>
      <c r="H184" s="18">
        <f>G184/'Lask. kunnallisvero 2024'!D184</f>
        <v>1582.4883152298232</v>
      </c>
      <c r="I184" s="76">
        <f t="shared" si="7"/>
        <v>623.47168477017681</v>
      </c>
      <c r="J184" s="76">
        <f t="shared" si="8"/>
        <v>561.1245162931591</v>
      </c>
      <c r="K184" s="45">
        <f>J184*'Lask. kunnallisvero 2024'!D184</f>
        <v>1704135.1559823242</v>
      </c>
      <c r="N184" s="84"/>
    </row>
    <row r="185" spans="1:14" ht="15" customHeight="1">
      <c r="A185" t="s">
        <v>101</v>
      </c>
      <c r="B185" s="63">
        <v>9</v>
      </c>
      <c r="C185" s="19" t="s">
        <v>102</v>
      </c>
      <c r="D185" s="18">
        <f>'Lask. kunnallisvero 2024'!H185</f>
        <v>5574528.4513263153</v>
      </c>
      <c r="E185" s="18">
        <v>948665.76754165441</v>
      </c>
      <c r="F185" s="18">
        <f>'Lask. kiinteistövero 2024'!V185*1000</f>
        <v>798411.39124999999</v>
      </c>
      <c r="G185" s="18">
        <f t="shared" si="6"/>
        <v>7321605.61011797</v>
      </c>
      <c r="H185" s="18">
        <f>G185/'Lask. kunnallisvero 2024'!D185</f>
        <v>1676.9595992024667</v>
      </c>
      <c r="I185" s="76">
        <f t="shared" si="7"/>
        <v>529.0004007975333</v>
      </c>
      <c r="J185" s="76">
        <f t="shared" si="8"/>
        <v>476.10036071778001</v>
      </c>
      <c r="K185" s="45">
        <f>J185*'Lask. kunnallisvero 2024'!D185</f>
        <v>2078654.1748938274</v>
      </c>
      <c r="N185" s="84"/>
    </row>
    <row r="186" spans="1:14" ht="15" customHeight="1">
      <c r="A186" t="s">
        <v>261</v>
      </c>
      <c r="B186" s="63">
        <v>6</v>
      </c>
      <c r="C186" s="19" t="s">
        <v>262</v>
      </c>
      <c r="D186" s="18">
        <f>'Lask. kunnallisvero 2024'!H186</f>
        <v>7990744.3884574464</v>
      </c>
      <c r="E186" s="18">
        <v>1896148.8639227205</v>
      </c>
      <c r="F186" s="18">
        <f>'Lask. kiinteistövero 2024'!V186*1000</f>
        <v>1129783.108</v>
      </c>
      <c r="G186" s="18">
        <f t="shared" si="6"/>
        <v>11016676.360380165</v>
      </c>
      <c r="H186" s="18">
        <f>G186/'Lask. kunnallisvero 2024'!D186</f>
        <v>1799.2285416266807</v>
      </c>
      <c r="I186" s="76">
        <f t="shared" si="7"/>
        <v>406.73145837331936</v>
      </c>
      <c r="J186" s="76">
        <f t="shared" si="8"/>
        <v>366.0583125359874</v>
      </c>
      <c r="K186" s="45">
        <f>J186*'Lask. kunnallisvero 2024'!D186</f>
        <v>2241375.0476578507</v>
      </c>
      <c r="N186" s="84"/>
    </row>
    <row r="187" spans="1:14" ht="15" customHeight="1">
      <c r="A187" t="s">
        <v>245</v>
      </c>
      <c r="B187" s="63">
        <v>19</v>
      </c>
      <c r="C187" s="19" t="s">
        <v>246</v>
      </c>
      <c r="D187" s="18">
        <f>'Lask. kunnallisvero 2024'!H187</f>
        <v>1343596.2946813188</v>
      </c>
      <c r="E187" s="18">
        <v>237551.73135699346</v>
      </c>
      <c r="F187" s="18">
        <f>'Lask. kiinteistövero 2024'!V187*1000</f>
        <v>529222.22505000001</v>
      </c>
      <c r="G187" s="18">
        <f t="shared" si="6"/>
        <v>2110370.2510883124</v>
      </c>
      <c r="H187" s="18">
        <f>G187/'Lask. kunnallisvero 2024'!D187</f>
        <v>2314.0024682985882</v>
      </c>
      <c r="I187" s="76">
        <f t="shared" si="7"/>
        <v>-108.04246829858812</v>
      </c>
      <c r="J187" s="76">
        <f t="shared" si="8"/>
        <v>-10.804246829858812</v>
      </c>
      <c r="K187" s="45">
        <f>J187*'Lask. kunnallisvero 2024'!D187</f>
        <v>-9853.4731088312365</v>
      </c>
      <c r="N187" s="84"/>
    </row>
    <row r="188" spans="1:14" ht="15" customHeight="1">
      <c r="A188" t="s">
        <v>499</v>
      </c>
      <c r="B188" s="63">
        <v>16</v>
      </c>
      <c r="C188" s="19" t="s">
        <v>500</v>
      </c>
      <c r="D188" s="18">
        <f>'Lask. kunnallisvero 2024'!H188</f>
        <v>2750956.2651290316</v>
      </c>
      <c r="E188" s="18">
        <v>603733.86045536457</v>
      </c>
      <c r="F188" s="18">
        <f>'Lask. kiinteistövero 2024'!V188*1000</f>
        <v>317464.99720000004</v>
      </c>
      <c r="G188" s="18">
        <f t="shared" si="6"/>
        <v>3672155.1227843962</v>
      </c>
      <c r="H188" s="18">
        <f>G188/'Lask. kunnallisvero 2024'!D188</f>
        <v>1424.4201407231949</v>
      </c>
      <c r="I188" s="76">
        <f t="shared" si="7"/>
        <v>781.53985927680515</v>
      </c>
      <c r="J188" s="76">
        <f t="shared" si="8"/>
        <v>703.38587334912461</v>
      </c>
      <c r="K188" s="45">
        <f>J188*'Lask. kunnallisvero 2024'!D188</f>
        <v>1813328.7814940433</v>
      </c>
      <c r="N188" s="84"/>
    </row>
    <row r="189" spans="1:14" ht="15" customHeight="1">
      <c r="A189" t="s">
        <v>45</v>
      </c>
      <c r="B189" s="63">
        <v>13</v>
      </c>
      <c r="C189" s="19" t="s">
        <v>46</v>
      </c>
      <c r="D189" s="18">
        <f>'Lask. kunnallisvero 2024'!H189</f>
        <v>4922651.4744545454</v>
      </c>
      <c r="E189" s="18">
        <v>540665.65933530196</v>
      </c>
      <c r="F189" s="18">
        <f>'Lask. kiinteistövero 2024'!V189*1000</f>
        <v>520518.09785000002</v>
      </c>
      <c r="G189" s="18">
        <f t="shared" si="6"/>
        <v>5983835.2316398472</v>
      </c>
      <c r="H189" s="18">
        <f>G189/'Lask. kunnallisvero 2024'!D189</f>
        <v>1664.0253703114147</v>
      </c>
      <c r="I189" s="76">
        <f t="shared" si="7"/>
        <v>541.93462968858535</v>
      </c>
      <c r="J189" s="76">
        <f t="shared" si="8"/>
        <v>487.74116671972683</v>
      </c>
      <c r="K189" s="45">
        <f>J189*'Lask. kunnallisvero 2024'!D189</f>
        <v>1753917.2355241377</v>
      </c>
      <c r="N189" s="84"/>
    </row>
    <row r="190" spans="1:14" ht="15" customHeight="1">
      <c r="A190" t="s">
        <v>557</v>
      </c>
      <c r="B190" s="63">
        <v>10</v>
      </c>
      <c r="C190" s="19" t="s">
        <v>558</v>
      </c>
      <c r="D190" s="18">
        <f>'Lask. kunnallisvero 2024'!H190</f>
        <v>24225479.754414894</v>
      </c>
      <c r="E190" s="18">
        <v>3104536.7566018789</v>
      </c>
      <c r="F190" s="18">
        <f>'Lask. kiinteistövero 2024'!V190*1000</f>
        <v>2666245.1379499999</v>
      </c>
      <c r="G190" s="18">
        <f t="shared" si="6"/>
        <v>29996261.648966771</v>
      </c>
      <c r="H190" s="18">
        <f>G190/'Lask. kunnallisvero 2024'!D190</f>
        <v>1759.3115336637402</v>
      </c>
      <c r="I190" s="76">
        <f t="shared" si="7"/>
        <v>446.64846633625984</v>
      </c>
      <c r="J190" s="76">
        <f t="shared" si="8"/>
        <v>401.98361970263386</v>
      </c>
      <c r="K190" s="45">
        <f>J190*'Lask. kunnallisvero 2024'!D190</f>
        <v>6853820.7159299077</v>
      </c>
      <c r="N190" s="84"/>
    </row>
    <row r="191" spans="1:14" ht="15" customHeight="1">
      <c r="A191" t="s">
        <v>95</v>
      </c>
      <c r="B191" s="63">
        <v>11</v>
      </c>
      <c r="C191" s="19" t="s">
        <v>96</v>
      </c>
      <c r="D191" s="18">
        <f>'Lask. kunnallisvero 2024'!H191</f>
        <v>4479102.633263736</v>
      </c>
      <c r="E191" s="18">
        <v>1172544.0781037647</v>
      </c>
      <c r="F191" s="18">
        <f>'Lask. kiinteistövero 2024'!V191*1000</f>
        <v>690421.36390000023</v>
      </c>
      <c r="G191" s="18">
        <f t="shared" si="6"/>
        <v>6342068.0752675012</v>
      </c>
      <c r="H191" s="18">
        <f>G191/'Lask. kunnallisvero 2024'!D191</f>
        <v>1557.0999448238401</v>
      </c>
      <c r="I191" s="76">
        <f t="shared" si="7"/>
        <v>648.8600551761599</v>
      </c>
      <c r="J191" s="76">
        <f t="shared" si="8"/>
        <v>583.97404965854389</v>
      </c>
      <c r="K191" s="45">
        <f>J191*'Lask. kunnallisvero 2024'!D191</f>
        <v>2378526.3042592495</v>
      </c>
      <c r="N191" s="84"/>
    </row>
    <row r="192" spans="1:14" ht="15" customHeight="1">
      <c r="A192" t="s">
        <v>595</v>
      </c>
      <c r="B192" s="63">
        <v>15</v>
      </c>
      <c r="C192" s="19" t="s">
        <v>596</v>
      </c>
      <c r="D192" s="18">
        <f>'Lask. kunnallisvero 2024'!H192</f>
        <v>30378067.329599995</v>
      </c>
      <c r="E192" s="18">
        <v>7409385.7385586044</v>
      </c>
      <c r="F192" s="18">
        <f>'Lask. kiinteistövero 2024'!V192*1000</f>
        <v>3407262.5786499996</v>
      </c>
      <c r="G192" s="18">
        <f t="shared" si="6"/>
        <v>41194715.646808594</v>
      </c>
      <c r="H192" s="18">
        <f>G192/'Lask. kunnallisvero 2024'!D192</f>
        <v>2115.2613939311218</v>
      </c>
      <c r="I192" s="76">
        <f t="shared" si="7"/>
        <v>90.698606068878235</v>
      </c>
      <c r="J192" s="76">
        <f t="shared" si="8"/>
        <v>81.628745461990405</v>
      </c>
      <c r="K192" s="45">
        <f>J192*'Lask. kunnallisvero 2024'!D192</f>
        <v>1589719.8178722633</v>
      </c>
      <c r="N192" s="84"/>
    </row>
    <row r="193" spans="1:14" ht="15" customHeight="1">
      <c r="A193" t="s">
        <v>345</v>
      </c>
      <c r="B193" s="63">
        <v>15</v>
      </c>
      <c r="C193" s="19" t="s">
        <v>346</v>
      </c>
      <c r="D193" s="18">
        <f>'Lask. kunnallisvero 2024'!H193</f>
        <v>15271225.053899998</v>
      </c>
      <c r="E193" s="18">
        <v>2288268.0101791988</v>
      </c>
      <c r="F193" s="18">
        <f>'Lask. kiinteistövero 2024'!V193*1000</f>
        <v>1534384.8902999999</v>
      </c>
      <c r="G193" s="18">
        <f t="shared" si="6"/>
        <v>19093877.954379193</v>
      </c>
      <c r="H193" s="18">
        <f>G193/'Lask. kunnallisvero 2024'!D193</f>
        <v>1701.0136262253179</v>
      </c>
      <c r="I193" s="76">
        <f t="shared" si="7"/>
        <v>504.94637377468212</v>
      </c>
      <c r="J193" s="76">
        <f t="shared" si="8"/>
        <v>454.45173639721389</v>
      </c>
      <c r="K193" s="45">
        <f>J193*'Lask. kunnallisvero 2024'!D193</f>
        <v>5101220.7410587259</v>
      </c>
      <c r="N193" s="84"/>
    </row>
    <row r="194" spans="1:14" ht="15" customHeight="1">
      <c r="A194" t="s">
        <v>271</v>
      </c>
      <c r="B194" s="63">
        <v>13</v>
      </c>
      <c r="C194" s="19" t="s">
        <v>272</v>
      </c>
      <c r="D194" s="18">
        <f>'Lask. kunnallisvero 2024'!H194</f>
        <v>4384748.0788928568</v>
      </c>
      <c r="E194" s="18">
        <v>1660228.4146849636</v>
      </c>
      <c r="F194" s="18">
        <f>'Lask. kiinteistövero 2024'!V194*1000</f>
        <v>562630.71284999989</v>
      </c>
      <c r="G194" s="18">
        <f t="shared" si="6"/>
        <v>6607607.20642782</v>
      </c>
      <c r="H194" s="18">
        <f>G194/'Lask. kunnallisvero 2024'!D194</f>
        <v>1767.2124114543515</v>
      </c>
      <c r="I194" s="76">
        <f t="shared" si="7"/>
        <v>438.74758854564857</v>
      </c>
      <c r="J194" s="76">
        <f t="shared" si="8"/>
        <v>394.87282969108367</v>
      </c>
      <c r="K194" s="45">
        <f>J194*'Lask. kunnallisvero 2024'!D194</f>
        <v>1476429.5102149618</v>
      </c>
      <c r="N194" s="84"/>
    </row>
    <row r="195" spans="1:14" ht="15" customHeight="1">
      <c r="A195" t="s">
        <v>485</v>
      </c>
      <c r="B195" s="63">
        <v>6</v>
      </c>
      <c r="C195" s="19" t="s">
        <v>486</v>
      </c>
      <c r="D195" s="18">
        <f>'Lask. kunnallisvero 2024'!H195</f>
        <v>42410160.610974677</v>
      </c>
      <c r="E195" s="18">
        <v>5345559.734190153</v>
      </c>
      <c r="F195" s="18">
        <f>'Lask. kiinteistövero 2024'!V195*1000</f>
        <v>3735652.2308999998</v>
      </c>
      <c r="G195" s="18">
        <f t="shared" si="6"/>
        <v>51491372.576064825</v>
      </c>
      <c r="H195" s="18">
        <f>G195/'Lask. kunnallisvero 2024'!D195</f>
        <v>2479.958222610645</v>
      </c>
      <c r="I195" s="76">
        <f t="shared" si="7"/>
        <v>-273.99822261064492</v>
      </c>
      <c r="J195" s="76">
        <f t="shared" si="8"/>
        <v>-27.399822261064493</v>
      </c>
      <c r="K195" s="45">
        <f>J195*'Lask. kunnallisvero 2024'!D195</f>
        <v>-568902.50960648211</v>
      </c>
      <c r="N195" s="84"/>
    </row>
    <row r="196" spans="1:14" ht="15" customHeight="1">
      <c r="A196" t="s">
        <v>377</v>
      </c>
      <c r="B196" s="63">
        <v>12</v>
      </c>
      <c r="C196" s="19" t="s">
        <v>378</v>
      </c>
      <c r="D196" s="18">
        <f>'Lask. kunnallisvero 2024'!H196</f>
        <v>4509795.5448352937</v>
      </c>
      <c r="E196" s="18">
        <v>929236.4570756919</v>
      </c>
      <c r="F196" s="18">
        <f>'Lask. kiinteistövero 2024'!V196*1000</f>
        <v>569862.44585000013</v>
      </c>
      <c r="G196" s="18">
        <f t="shared" si="6"/>
        <v>6008894.4477609852</v>
      </c>
      <c r="H196" s="18">
        <f>G196/'Lask. kunnallisvero 2024'!D196</f>
        <v>1478.5665471852817</v>
      </c>
      <c r="I196" s="76">
        <f t="shared" si="7"/>
        <v>727.39345281471833</v>
      </c>
      <c r="J196" s="76">
        <f t="shared" si="8"/>
        <v>654.65410753324647</v>
      </c>
      <c r="K196" s="45">
        <f>J196*'Lask. kunnallisvero 2024'!D196</f>
        <v>2660514.2930151136</v>
      </c>
      <c r="N196" s="84"/>
    </row>
    <row r="197" spans="1:14" ht="15" customHeight="1">
      <c r="A197" t="s">
        <v>31</v>
      </c>
      <c r="B197" s="63">
        <v>4</v>
      </c>
      <c r="C197" s="19" t="s">
        <v>32</v>
      </c>
      <c r="D197" s="18">
        <f>'Lask. kunnallisvero 2024'!H197</f>
        <v>2501213.4131818181</v>
      </c>
      <c r="E197" s="18">
        <v>375594.91840622772</v>
      </c>
      <c r="F197" s="18">
        <f>'Lask. kiinteistövero 2024'!V197*1000</f>
        <v>327790.36225000006</v>
      </c>
      <c r="G197" s="18">
        <f t="shared" si="6"/>
        <v>3204598.6938380459</v>
      </c>
      <c r="H197" s="18">
        <f>G197/'Lask. kunnallisvero 2024'!D197</f>
        <v>1649.3045259073833</v>
      </c>
      <c r="I197" s="76">
        <f t="shared" si="7"/>
        <v>556.65547409261671</v>
      </c>
      <c r="J197" s="76">
        <f t="shared" si="8"/>
        <v>500.98992668335501</v>
      </c>
      <c r="K197" s="45">
        <f>J197*'Lask. kunnallisvero 2024'!D197</f>
        <v>973423.42754575878</v>
      </c>
      <c r="N197" s="84"/>
    </row>
    <row r="198" spans="1:14" ht="15" customHeight="1">
      <c r="A198" t="s">
        <v>307</v>
      </c>
      <c r="B198" s="63">
        <v>4</v>
      </c>
      <c r="C198" s="19" t="s">
        <v>308</v>
      </c>
      <c r="D198" s="18">
        <f>'Lask. kunnallisvero 2024'!H198</f>
        <v>128451360.49307142</v>
      </c>
      <c r="E198" s="18">
        <v>16053603.628919667</v>
      </c>
      <c r="F198" s="18">
        <f>'Lask. kiinteistövero 2024'!V198*1000</f>
        <v>15365563.644999998</v>
      </c>
      <c r="G198" s="18">
        <f t="shared" si="6"/>
        <v>159870527.76699111</v>
      </c>
      <c r="H198" s="18">
        <f>G198/'Lask. kunnallisvero 2024'!D198</f>
        <v>1923.6941709021144</v>
      </c>
      <c r="I198" s="76">
        <f t="shared" si="7"/>
        <v>282.26582909788567</v>
      </c>
      <c r="J198" s="76">
        <f t="shared" si="8"/>
        <v>254.03924618809708</v>
      </c>
      <c r="K198" s="45">
        <f>J198*'Lask. kunnallisvero 2024'!D198</f>
        <v>21112185.593707997</v>
      </c>
      <c r="N198" s="84"/>
    </row>
    <row r="199" spans="1:14" ht="15" customHeight="1">
      <c r="A199" t="s">
        <v>29</v>
      </c>
      <c r="B199" s="63">
        <v>1</v>
      </c>
      <c r="C199" s="19" t="s">
        <v>30</v>
      </c>
      <c r="D199" s="18">
        <f>'Lask. kunnallisvero 2024'!H199</f>
        <v>8910572.290632911</v>
      </c>
      <c r="E199" s="18">
        <v>412000.08298999741</v>
      </c>
      <c r="F199" s="18">
        <f>'Lask. kiinteistövero 2024'!V199*1000</f>
        <v>750227.08884999994</v>
      </c>
      <c r="G199" s="18">
        <f t="shared" si="6"/>
        <v>10072799.462472908</v>
      </c>
      <c r="H199" s="18">
        <f>G199/'Lask. kunnallisvero 2024'!D199</f>
        <v>2025.4975794234683</v>
      </c>
      <c r="I199" s="76">
        <f t="shared" si="7"/>
        <v>180.46242057653171</v>
      </c>
      <c r="J199" s="76">
        <f t="shared" si="8"/>
        <v>162.41617851887855</v>
      </c>
      <c r="K199" s="45">
        <f>J199*'Lask. kunnallisvero 2024'!D199</f>
        <v>807695.65577438299</v>
      </c>
      <c r="N199" s="84"/>
    </row>
    <row r="200" spans="1:14" ht="15" customHeight="1">
      <c r="A200" t="s">
        <v>211</v>
      </c>
      <c r="B200" s="63">
        <v>19</v>
      </c>
      <c r="C200" s="19" t="s">
        <v>212</v>
      </c>
      <c r="D200" s="18">
        <f>'Lask. kunnallisvero 2024'!H200</f>
        <v>3460012.5130219776</v>
      </c>
      <c r="E200" s="18">
        <v>588723.82022842241</v>
      </c>
      <c r="F200" s="18">
        <f>'Lask. kiinteistövero 2024'!V200*1000</f>
        <v>707810.37919999997</v>
      </c>
      <c r="G200" s="18">
        <f t="shared" si="6"/>
        <v>4756546.7124504</v>
      </c>
      <c r="H200" s="18">
        <f>G200/'Lask. kunnallisvero 2024'!D200</f>
        <v>1627.2824880090318</v>
      </c>
      <c r="I200" s="76">
        <f t="shared" si="7"/>
        <v>578.67751199096824</v>
      </c>
      <c r="J200" s="76">
        <f t="shared" si="8"/>
        <v>520.80976079187144</v>
      </c>
      <c r="K200" s="45">
        <f>J200*'Lask. kunnallisvero 2024'!D200</f>
        <v>1522326.9307946402</v>
      </c>
      <c r="N200" s="84"/>
    </row>
    <row r="201" spans="1:14" ht="15" customHeight="1">
      <c r="A201" t="s">
        <v>241</v>
      </c>
      <c r="B201" s="63">
        <v>17</v>
      </c>
      <c r="C201" s="19" t="s">
        <v>242</v>
      </c>
      <c r="D201" s="18">
        <f>'Lask. kunnallisvero 2024'!H201</f>
        <v>8254762.4187000003</v>
      </c>
      <c r="E201" s="18">
        <v>2148067.8721577642</v>
      </c>
      <c r="F201" s="18">
        <f>'Lask. kiinteistövero 2024'!V201*1000</f>
        <v>1693225.4362000001</v>
      </c>
      <c r="G201" s="18">
        <f t="shared" si="6"/>
        <v>12096055.727057764</v>
      </c>
      <c r="H201" s="18">
        <f>G201/'Lask. kunnallisvero 2024'!D201</f>
        <v>1617.3359709931494</v>
      </c>
      <c r="I201" s="76">
        <f t="shared" si="7"/>
        <v>588.62402900685061</v>
      </c>
      <c r="J201" s="76">
        <f t="shared" si="8"/>
        <v>529.76162610616552</v>
      </c>
      <c r="K201" s="45">
        <f>J201*'Lask. kunnallisvero 2024'!D201</f>
        <v>3962087.2016480118</v>
      </c>
      <c r="N201" s="84"/>
    </row>
    <row r="202" spans="1:14" ht="15" customHeight="1">
      <c r="A202" t="s">
        <v>353</v>
      </c>
      <c r="B202" s="63">
        <v>1</v>
      </c>
      <c r="C202" s="19" t="s">
        <v>354</v>
      </c>
      <c r="D202" s="18">
        <f>'Lask. kunnallisvero 2024'!H202</f>
        <v>2653753.9351348314</v>
      </c>
      <c r="E202" s="18">
        <v>195918.85871253186</v>
      </c>
      <c r="F202" s="18">
        <f>'Lask. kiinteistövero 2024'!V202*1000</f>
        <v>224450.47389999998</v>
      </c>
      <c r="G202" s="18">
        <f t="shared" si="6"/>
        <v>3074123.2677473635</v>
      </c>
      <c r="H202" s="18">
        <f>G202/'Lask. kunnallisvero 2024'!D202</f>
        <v>1726.0658437660661</v>
      </c>
      <c r="I202" s="76">
        <f t="shared" si="7"/>
        <v>479.89415623393393</v>
      </c>
      <c r="J202" s="76">
        <f t="shared" si="8"/>
        <v>431.90474061054056</v>
      </c>
      <c r="K202" s="45">
        <f>J202*'Lask. kunnallisvero 2024'!D202</f>
        <v>769222.34302737273</v>
      </c>
      <c r="N202" s="84"/>
    </row>
    <row r="203" spans="1:14" ht="15" customHeight="1">
      <c r="A203" t="s">
        <v>275</v>
      </c>
      <c r="B203" s="63">
        <v>6</v>
      </c>
      <c r="C203" s="19" t="s">
        <v>276</v>
      </c>
      <c r="D203" s="18">
        <f>'Lask. kunnallisvero 2024'!H203</f>
        <v>3160168.1948000002</v>
      </c>
      <c r="E203" s="18">
        <v>417856.65047517227</v>
      </c>
      <c r="F203" s="18">
        <f>'Lask. kiinteistövero 2024'!V203*1000</f>
        <v>375279.61775000003</v>
      </c>
      <c r="G203" s="18">
        <f t="shared" ref="G203:G266" si="9">SUM(D203:F203)</f>
        <v>3953304.4630251727</v>
      </c>
      <c r="H203" s="18">
        <f>G203/'Lask. kunnallisvero 2024'!D203</f>
        <v>1491.8130049151596</v>
      </c>
      <c r="I203" s="76">
        <f t="shared" ref="I203:I266" si="10">$H$10-H203</f>
        <v>714.14699508484046</v>
      </c>
      <c r="J203" s="76">
        <f t="shared" ref="J203:J266" si="11">IF(I203&gt;0,I203*$K$4/100,IF(I203&lt;0,I203*$K$5/100))</f>
        <v>642.73229557635636</v>
      </c>
      <c r="K203" s="45">
        <f>J203*'Lask. kunnallisvero 2024'!D203</f>
        <v>1703240.5832773445</v>
      </c>
      <c r="N203" s="84"/>
    </row>
    <row r="204" spans="1:14" ht="15" customHeight="1">
      <c r="A204" t="s">
        <v>133</v>
      </c>
      <c r="B204" s="63">
        <v>18</v>
      </c>
      <c r="C204" s="19" t="s">
        <v>134</v>
      </c>
      <c r="D204" s="18">
        <f>'Lask. kunnallisvero 2024'!H204</f>
        <v>2764589.8922696626</v>
      </c>
      <c r="E204" s="18">
        <v>844713.66300644912</v>
      </c>
      <c r="F204" s="18">
        <f>'Lask. kiinteistövero 2024'!V204*1000</f>
        <v>502044.05460000009</v>
      </c>
      <c r="G204" s="18">
        <f t="shared" si="9"/>
        <v>4111347.6098761116</v>
      </c>
      <c r="H204" s="18">
        <f>G204/'Lask. kunnallisvero 2024'!D204</f>
        <v>1742.8349342416752</v>
      </c>
      <c r="I204" s="76">
        <f t="shared" si="10"/>
        <v>463.12506575832481</v>
      </c>
      <c r="J204" s="76">
        <f t="shared" si="11"/>
        <v>416.81255918249235</v>
      </c>
      <c r="K204" s="45">
        <f>J204*'Lask. kunnallisvero 2024'!D204</f>
        <v>983260.8271114995</v>
      </c>
      <c r="N204" s="84"/>
    </row>
    <row r="205" spans="1:14" ht="15" customHeight="1">
      <c r="A205" t="s">
        <v>465</v>
      </c>
      <c r="B205" s="63">
        <v>10</v>
      </c>
      <c r="C205" s="19" t="s">
        <v>466</v>
      </c>
      <c r="D205" s="18">
        <f>'Lask. kunnallisvero 2024'!H205</f>
        <v>3102345.6102272724</v>
      </c>
      <c r="E205" s="18">
        <v>991078.6000903229</v>
      </c>
      <c r="F205" s="18">
        <f>'Lask. kiinteistövero 2024'!V205*1000</f>
        <v>1193390.8860499999</v>
      </c>
      <c r="G205" s="18">
        <f t="shared" si="9"/>
        <v>5286815.0963675957</v>
      </c>
      <c r="H205" s="18">
        <f>G205/'Lask. kunnallisvero 2024'!D205</f>
        <v>2507.9768009333948</v>
      </c>
      <c r="I205" s="76">
        <f t="shared" si="10"/>
        <v>-302.01680093339473</v>
      </c>
      <c r="J205" s="76">
        <f t="shared" si="11"/>
        <v>-30.201680093339473</v>
      </c>
      <c r="K205" s="45">
        <f>J205*'Lask. kunnallisvero 2024'!D205</f>
        <v>-63665.14163675961</v>
      </c>
      <c r="N205" s="84"/>
    </row>
    <row r="206" spans="1:14" ht="15" customHeight="1">
      <c r="A206" t="s">
        <v>217</v>
      </c>
      <c r="B206" s="63">
        <v>8</v>
      </c>
      <c r="C206" s="19" t="s">
        <v>218</v>
      </c>
      <c r="D206" s="18">
        <f>'Lask. kunnallisvero 2024'!H206</f>
        <v>8663229.7091111094</v>
      </c>
      <c r="E206" s="18">
        <v>936171.8350812901</v>
      </c>
      <c r="F206" s="18">
        <f>'Lask. kiinteistövero 2024'!V206*1000</f>
        <v>902287.17464999994</v>
      </c>
      <c r="G206" s="18">
        <f t="shared" si="9"/>
        <v>10501688.7188424</v>
      </c>
      <c r="H206" s="18">
        <f>G206/'Lask. kunnallisvero 2024'!D206</f>
        <v>2073.3837549540772</v>
      </c>
      <c r="I206" s="76">
        <f t="shared" si="10"/>
        <v>132.57624504592286</v>
      </c>
      <c r="J206" s="76">
        <f t="shared" si="11"/>
        <v>119.31862054133056</v>
      </c>
      <c r="K206" s="45">
        <f>J206*'Lask. kunnallisvero 2024'!D206</f>
        <v>604348.81304183928</v>
      </c>
      <c r="N206" s="84"/>
    </row>
    <row r="207" spans="1:14" ht="15" customHeight="1">
      <c r="A207" t="s">
        <v>375</v>
      </c>
      <c r="B207" s="63">
        <v>17</v>
      </c>
      <c r="C207" s="19" t="s">
        <v>376</v>
      </c>
      <c r="D207" s="18">
        <f>'Lask. kunnallisvero 2024'!H207</f>
        <v>4351337.5210632905</v>
      </c>
      <c r="E207" s="18">
        <v>473955.30008867901</v>
      </c>
      <c r="F207" s="18">
        <f>'Lask. kiinteistövero 2024'!V207*1000</f>
        <v>1026509.3528</v>
      </c>
      <c r="G207" s="18">
        <f t="shared" si="9"/>
        <v>5851802.1739519704</v>
      </c>
      <c r="H207" s="18">
        <f>G207/'Lask. kunnallisvero 2024'!D207</f>
        <v>1963.6920046818693</v>
      </c>
      <c r="I207" s="76">
        <f t="shared" si="10"/>
        <v>242.26799531813072</v>
      </c>
      <c r="J207" s="76">
        <f t="shared" si="11"/>
        <v>218.04119578631764</v>
      </c>
      <c r="K207" s="45">
        <f>J207*'Lask. kunnallisvero 2024'!D207</f>
        <v>649762.76344322658</v>
      </c>
      <c r="N207" s="84"/>
    </row>
    <row r="208" spans="1:14" ht="15" customHeight="1">
      <c r="A208" t="s">
        <v>149</v>
      </c>
      <c r="B208" s="63">
        <v>17</v>
      </c>
      <c r="C208" s="19" t="s">
        <v>150</v>
      </c>
      <c r="D208" s="18">
        <f>'Lask. kunnallisvero 2024'!H208</f>
        <v>5970267.0540989004</v>
      </c>
      <c r="E208" s="18">
        <v>1145362.408435293</v>
      </c>
      <c r="F208" s="18">
        <f>'Lask. kiinteistövero 2024'!V208*1000</f>
        <v>674920.74375000002</v>
      </c>
      <c r="G208" s="18">
        <f t="shared" si="9"/>
        <v>7790550.2062841933</v>
      </c>
      <c r="H208" s="18">
        <f>G208/'Lask. kunnallisvero 2024'!D208</f>
        <v>1638.0467212540357</v>
      </c>
      <c r="I208" s="76">
        <f t="shared" si="10"/>
        <v>567.91327874596436</v>
      </c>
      <c r="J208" s="76">
        <f t="shared" si="11"/>
        <v>511.12195087136797</v>
      </c>
      <c r="K208" s="45">
        <f>J208*'Lask. kunnallisvero 2024'!D208</f>
        <v>2430895.9983442263</v>
      </c>
      <c r="N208" s="84"/>
    </row>
    <row r="209" spans="1:14" ht="15" customHeight="1">
      <c r="A209" t="s">
        <v>587</v>
      </c>
      <c r="B209" s="63">
        <v>17</v>
      </c>
      <c r="C209" s="19" t="s">
        <v>588</v>
      </c>
      <c r="D209" s="18">
        <f>'Lask. kunnallisvero 2024'!H209</f>
        <v>1903147.3442249999</v>
      </c>
      <c r="E209" s="18">
        <v>583847.22813835274</v>
      </c>
      <c r="F209" s="18">
        <f>'Lask. kiinteistövero 2024'!V209*1000</f>
        <v>295130.06959999999</v>
      </c>
      <c r="G209" s="18">
        <f t="shared" si="9"/>
        <v>2782124.6419633524</v>
      </c>
      <c r="H209" s="18">
        <f>G209/'Lask. kunnallisvero 2024'!D209</f>
        <v>1690.2336828452931</v>
      </c>
      <c r="I209" s="76">
        <f t="shared" si="10"/>
        <v>515.72631715470698</v>
      </c>
      <c r="J209" s="76">
        <f t="shared" si="11"/>
        <v>464.15368543923631</v>
      </c>
      <c r="K209" s="45">
        <f>J209*'Lask. kunnallisvero 2024'!D209</f>
        <v>763996.96623298293</v>
      </c>
      <c r="N209" s="84"/>
    </row>
    <row r="210" spans="1:14" ht="15" customHeight="1">
      <c r="A210" t="s">
        <v>135</v>
      </c>
      <c r="B210" s="63">
        <v>2</v>
      </c>
      <c r="C210" s="19" t="s">
        <v>136</v>
      </c>
      <c r="D210" s="18">
        <f>'Lask. kunnallisvero 2024'!H210</f>
        <v>3042512.0951538463</v>
      </c>
      <c r="E210" s="18">
        <v>186441.57529747603</v>
      </c>
      <c r="F210" s="18">
        <f>'Lask. kiinteistövero 2024'!V210*1000</f>
        <v>332403.60869999992</v>
      </c>
      <c r="G210" s="18">
        <f t="shared" si="9"/>
        <v>3561357.2791513223</v>
      </c>
      <c r="H210" s="18">
        <f>G210/'Lask. kunnallisvero 2024'!D210</f>
        <v>1845.262838938509</v>
      </c>
      <c r="I210" s="76">
        <f t="shared" si="10"/>
        <v>360.69716106149099</v>
      </c>
      <c r="J210" s="76">
        <f t="shared" si="11"/>
        <v>324.6274449553419</v>
      </c>
      <c r="K210" s="45">
        <f>J210*'Lask. kunnallisvero 2024'!D210</f>
        <v>626530.96876380988</v>
      </c>
      <c r="N210" s="84"/>
    </row>
    <row r="211" spans="1:14" ht="15" customHeight="1">
      <c r="A211" t="s">
        <v>405</v>
      </c>
      <c r="B211" s="63">
        <v>6</v>
      </c>
      <c r="C211" s="19" t="s">
        <v>406</v>
      </c>
      <c r="D211" s="18">
        <f>'Lask. kunnallisvero 2024'!H211</f>
        <v>9058332.9141910095</v>
      </c>
      <c r="E211" s="18">
        <v>1021184.2818137624</v>
      </c>
      <c r="F211" s="18">
        <f>'Lask. kiinteistövero 2024'!V211*1000</f>
        <v>1507917.7609499998</v>
      </c>
      <c r="G211" s="18">
        <f t="shared" si="9"/>
        <v>11587434.956954772</v>
      </c>
      <c r="H211" s="18">
        <f>G211/'Lask. kunnallisvero 2024'!D211</f>
        <v>1828.5363668857144</v>
      </c>
      <c r="I211" s="76">
        <f t="shared" si="10"/>
        <v>377.42363311428562</v>
      </c>
      <c r="J211" s="76">
        <f t="shared" si="11"/>
        <v>339.68126980285706</v>
      </c>
      <c r="K211" s="45">
        <f>J211*'Lask. kunnallisvero 2024'!D211</f>
        <v>2152560.2067407053</v>
      </c>
      <c r="N211" s="84"/>
    </row>
    <row r="212" spans="1:14" ht="15" customHeight="1">
      <c r="A212" t="s">
        <v>301</v>
      </c>
      <c r="B212" s="63">
        <v>2</v>
      </c>
      <c r="C212" s="19" t="s">
        <v>302</v>
      </c>
      <c r="D212" s="18">
        <f>'Lask. kunnallisvero 2024'!H212</f>
        <v>10864508.548918605</v>
      </c>
      <c r="E212" s="18">
        <v>2338280.5937961987</v>
      </c>
      <c r="F212" s="18">
        <f>'Lask. kiinteistövero 2024'!V212*1000</f>
        <v>1180477.14475</v>
      </c>
      <c r="G212" s="18">
        <f t="shared" si="9"/>
        <v>14383266.287464805</v>
      </c>
      <c r="H212" s="18">
        <f>G212/'Lask. kunnallisvero 2024'!D212</f>
        <v>1769.1594449526206</v>
      </c>
      <c r="I212" s="76">
        <f t="shared" si="10"/>
        <v>436.80055504737948</v>
      </c>
      <c r="J212" s="76">
        <f t="shared" si="11"/>
        <v>393.12049954264154</v>
      </c>
      <c r="K212" s="45">
        <f>J212*'Lask. kunnallisvero 2024'!D212</f>
        <v>3196069.6612816756</v>
      </c>
      <c r="N212" s="84"/>
    </row>
    <row r="213" spans="1:14" ht="15" customHeight="1">
      <c r="A213" t="s">
        <v>463</v>
      </c>
      <c r="B213" s="63">
        <v>1</v>
      </c>
      <c r="C213" s="19" t="s">
        <v>464</v>
      </c>
      <c r="D213" s="18">
        <f>'Lask. kunnallisvero 2024'!H213</f>
        <v>98301938.81894365</v>
      </c>
      <c r="E213" s="18">
        <v>30235579.220990922</v>
      </c>
      <c r="F213" s="18">
        <f>'Lask. kiinteistövero 2024'!V213*1000</f>
        <v>9475281.0199999996</v>
      </c>
      <c r="G213" s="18">
        <f t="shared" si="9"/>
        <v>138012799.05993459</v>
      </c>
      <c r="H213" s="18">
        <f>G213/'Lask. kunnallisvero 2024'!D213</f>
        <v>2690.8849667557292</v>
      </c>
      <c r="I213" s="76">
        <f t="shared" si="10"/>
        <v>-484.9249667557292</v>
      </c>
      <c r="J213" s="76">
        <f t="shared" si="11"/>
        <v>-48.492496675572923</v>
      </c>
      <c r="K213" s="45">
        <f>J213*'Lask. kunnallisvero 2024'!D213</f>
        <v>-2487131.6619934598</v>
      </c>
      <c r="N213" s="84"/>
    </row>
    <row r="214" spans="1:14" ht="15" customHeight="1">
      <c r="A214" t="s">
        <v>439</v>
      </c>
      <c r="B214" s="63">
        <v>17</v>
      </c>
      <c r="C214" s="19" t="s">
        <v>440</v>
      </c>
      <c r="D214" s="18">
        <f>'Lask. kunnallisvero 2024'!H214</f>
        <v>36512711.909590907</v>
      </c>
      <c r="E214" s="18">
        <v>14392534.445600852</v>
      </c>
      <c r="F214" s="18">
        <f>'Lask. kiinteistövero 2024'!V214*1000</f>
        <v>3542306.6082500005</v>
      </c>
      <c r="G214" s="18">
        <f t="shared" si="9"/>
        <v>54447552.963441759</v>
      </c>
      <c r="H214" s="18">
        <f>G214/'Lask. kunnallisvero 2024'!D214</f>
        <v>2288.0007128395073</v>
      </c>
      <c r="I214" s="76">
        <f t="shared" si="10"/>
        <v>-82.04071283950725</v>
      </c>
      <c r="J214" s="76">
        <f t="shared" si="11"/>
        <v>-8.204071283950725</v>
      </c>
      <c r="K214" s="45">
        <f>J214*'Lask. kunnallisvero 2024'!D214</f>
        <v>-195232.28434417539</v>
      </c>
      <c r="N214" s="84"/>
    </row>
    <row r="215" spans="1:14" ht="15" customHeight="1">
      <c r="A215" t="s">
        <v>585</v>
      </c>
      <c r="B215" s="63">
        <v>2</v>
      </c>
      <c r="C215" s="19" t="s">
        <v>586</v>
      </c>
      <c r="D215" s="18">
        <f>'Lask. kunnallisvero 2024'!H215</f>
        <v>44505410.434934206</v>
      </c>
      <c r="E215" s="18">
        <v>4824152.3502988638</v>
      </c>
      <c r="F215" s="18">
        <f>'Lask. kiinteistövero 2024'!V215*1000</f>
        <v>4599094.2125000004</v>
      </c>
      <c r="G215" s="18">
        <f t="shared" si="9"/>
        <v>53928656.997733071</v>
      </c>
      <c r="H215" s="18">
        <f>G215/'Lask. kunnallisvero 2024'!D215</f>
        <v>2128.9588645427766</v>
      </c>
      <c r="I215" s="76">
        <f t="shared" si="10"/>
        <v>77.001135457223427</v>
      </c>
      <c r="J215" s="76">
        <f t="shared" si="11"/>
        <v>69.301021911501081</v>
      </c>
      <c r="K215" s="45">
        <f>J215*'Lask. kunnallisvero 2024'!D215</f>
        <v>1755464.1860402338</v>
      </c>
      <c r="N215" s="84"/>
    </row>
    <row r="216" spans="1:14" ht="15" customHeight="1">
      <c r="A216" t="s">
        <v>583</v>
      </c>
      <c r="B216" s="63">
        <v>10</v>
      </c>
      <c r="C216" s="19" t="s">
        <v>584</v>
      </c>
      <c r="D216" s="18">
        <f>'Lask. kunnallisvero 2024'!H216</f>
        <v>4021335.0573510635</v>
      </c>
      <c r="E216" s="18">
        <v>928431.20208009006</v>
      </c>
      <c r="F216" s="18">
        <f>'Lask. kiinteistövero 2024'!V216*1000</f>
        <v>817875.23095</v>
      </c>
      <c r="G216" s="18">
        <f t="shared" si="9"/>
        <v>5767641.4903811533</v>
      </c>
      <c r="H216" s="18">
        <f>G216/'Lask. kunnallisvero 2024'!D216</f>
        <v>1749.3604763060823</v>
      </c>
      <c r="I216" s="76">
        <f t="shared" si="10"/>
        <v>456.59952369391772</v>
      </c>
      <c r="J216" s="76">
        <f t="shared" si="11"/>
        <v>410.93957132452596</v>
      </c>
      <c r="K216" s="45">
        <f>J216*'Lask. kunnallisvero 2024'!D216</f>
        <v>1354867.766656962</v>
      </c>
      <c r="N216" s="84"/>
    </row>
    <row r="217" spans="1:14" ht="15" customHeight="1">
      <c r="A217" t="s">
        <v>299</v>
      </c>
      <c r="B217" s="63">
        <v>19</v>
      </c>
      <c r="C217" s="19" t="s">
        <v>300</v>
      </c>
      <c r="D217" s="18">
        <f>'Lask. kunnallisvero 2024'!H217</f>
        <v>4021202.4552253522</v>
      </c>
      <c r="E217" s="18">
        <v>514535.49488991988</v>
      </c>
      <c r="F217" s="18">
        <f>'Lask. kiinteistövero 2024'!V217*1000</f>
        <v>629128.97774999996</v>
      </c>
      <c r="G217" s="18">
        <f t="shared" si="9"/>
        <v>5164866.9278652715</v>
      </c>
      <c r="H217" s="18">
        <f>G217/'Lask. kunnallisvero 2024'!D217</f>
        <v>1435.0838921548407</v>
      </c>
      <c r="I217" s="76">
        <f t="shared" si="10"/>
        <v>770.87610784515937</v>
      </c>
      <c r="J217" s="76">
        <f t="shared" si="11"/>
        <v>693.78849706064341</v>
      </c>
      <c r="K217" s="45">
        <f>J217*'Lask. kunnallisvero 2024'!D217</f>
        <v>2496944.8009212557</v>
      </c>
      <c r="N217" s="84"/>
    </row>
    <row r="218" spans="1:14" ht="15" customHeight="1">
      <c r="A218" t="s">
        <v>449</v>
      </c>
      <c r="B218" s="63">
        <v>4</v>
      </c>
      <c r="C218" s="19" t="s">
        <v>450</v>
      </c>
      <c r="D218" s="18">
        <f>'Lask. kunnallisvero 2024'!H218</f>
        <v>67710271.130658239</v>
      </c>
      <c r="E218" s="18">
        <v>16328783.065105468</v>
      </c>
      <c r="F218" s="18">
        <f>'Lask. kiinteistövero 2024'!V218*1000</f>
        <v>6328726.9849499995</v>
      </c>
      <c r="G218" s="18">
        <f t="shared" si="9"/>
        <v>90367781.180713713</v>
      </c>
      <c r="H218" s="18">
        <f>G218/'Lask. kunnallisvero 2024'!D218</f>
        <v>2327.1472285927512</v>
      </c>
      <c r="I218" s="76">
        <f t="shared" si="10"/>
        <v>-121.18722859275113</v>
      </c>
      <c r="J218" s="76">
        <f t="shared" si="11"/>
        <v>-12.118722859275113</v>
      </c>
      <c r="K218" s="45">
        <f>J218*'Lask. kunnallisvero 2024'!D218</f>
        <v>-470594.24607137119</v>
      </c>
      <c r="N218" s="84"/>
    </row>
    <row r="219" spans="1:14" ht="15" customHeight="1">
      <c r="A219" t="s">
        <v>151</v>
      </c>
      <c r="B219" s="63">
        <v>11</v>
      </c>
      <c r="C219" s="19" t="s">
        <v>152</v>
      </c>
      <c r="D219" s="18">
        <f>'Lask. kunnallisvero 2024'!H219</f>
        <v>3634341.7801818182</v>
      </c>
      <c r="E219" s="18">
        <v>576062.70564082486</v>
      </c>
      <c r="F219" s="18">
        <f>'Lask. kiinteistövero 2024'!V219*1000</f>
        <v>616143.71400000004</v>
      </c>
      <c r="G219" s="18">
        <f t="shared" si="9"/>
        <v>4826548.1998226428</v>
      </c>
      <c r="H219" s="18">
        <f>G219/'Lask. kunnallisvero 2024'!D219</f>
        <v>1645.6011591621693</v>
      </c>
      <c r="I219" s="76">
        <f t="shared" si="10"/>
        <v>560.35884083783071</v>
      </c>
      <c r="J219" s="76">
        <f t="shared" si="11"/>
        <v>504.32295675404765</v>
      </c>
      <c r="K219" s="45">
        <f>J219*'Lask. kunnallisvero 2024'!D219</f>
        <v>1479179.2321596218</v>
      </c>
      <c r="N219" s="84"/>
    </row>
    <row r="220" spans="1:14" ht="15" customHeight="1">
      <c r="A220" t="s">
        <v>105</v>
      </c>
      <c r="B220" s="63">
        <v>11</v>
      </c>
      <c r="C220" s="19" t="s">
        <v>106</v>
      </c>
      <c r="D220" s="18">
        <f>'Lask. kunnallisvero 2024'!H220</f>
        <v>1461163.8587553189</v>
      </c>
      <c r="E220" s="18">
        <v>1049248.0968549906</v>
      </c>
      <c r="F220" s="18">
        <f>'Lask. kiinteistövero 2024'!V220*1000</f>
        <v>228662.78834999996</v>
      </c>
      <c r="G220" s="18">
        <f t="shared" si="9"/>
        <v>2739074.7439603098</v>
      </c>
      <c r="H220" s="18">
        <f>G220/'Lask. kunnallisvero 2024'!D220</f>
        <v>1923.5075449159478</v>
      </c>
      <c r="I220" s="76">
        <f t="shared" si="10"/>
        <v>282.45245508405219</v>
      </c>
      <c r="J220" s="76">
        <f t="shared" si="11"/>
        <v>254.20720957564697</v>
      </c>
      <c r="K220" s="45">
        <f>J220*'Lask. kunnallisvero 2024'!D220</f>
        <v>361991.0664357213</v>
      </c>
      <c r="N220" s="84"/>
    </row>
    <row r="221" spans="1:14" ht="15" customHeight="1">
      <c r="A221" t="s">
        <v>581</v>
      </c>
      <c r="B221" s="63">
        <v>9</v>
      </c>
      <c r="C221" s="19" t="s">
        <v>582</v>
      </c>
      <c r="D221" s="18">
        <f>'Lask. kunnallisvero 2024'!H221</f>
        <v>4411957.4549999991</v>
      </c>
      <c r="E221" s="18">
        <v>1105346.9139856587</v>
      </c>
      <c r="F221" s="18">
        <f>'Lask. kiinteistövero 2024'!V221*1000</f>
        <v>495163.70014999999</v>
      </c>
      <c r="G221" s="18">
        <f t="shared" si="9"/>
        <v>6012468.0691356575</v>
      </c>
      <c r="H221" s="18">
        <f>G221/'Lask. kunnallisvero 2024'!D221</f>
        <v>1983.0039805856391</v>
      </c>
      <c r="I221" s="76">
        <f t="shared" si="10"/>
        <v>222.95601941436098</v>
      </c>
      <c r="J221" s="76">
        <f t="shared" si="11"/>
        <v>200.66041747292491</v>
      </c>
      <c r="K221" s="45">
        <f>J221*'Lask. kunnallisvero 2024'!D221</f>
        <v>608402.38577790826</v>
      </c>
      <c r="N221" s="84"/>
    </row>
    <row r="222" spans="1:14" ht="15" customHeight="1">
      <c r="A222" t="s">
        <v>177</v>
      </c>
      <c r="B222" s="63">
        <v>17</v>
      </c>
      <c r="C222" s="19" t="s">
        <v>178</v>
      </c>
      <c r="D222" s="18">
        <f>'Lask. kunnallisvero 2024'!H222</f>
        <v>3120574.0966363633</v>
      </c>
      <c r="E222" s="18">
        <v>315360.27007389232</v>
      </c>
      <c r="F222" s="18">
        <f>'Lask. kiinteistövero 2024'!V222*1000</f>
        <v>364634.12760000007</v>
      </c>
      <c r="G222" s="18">
        <f t="shared" si="9"/>
        <v>3800568.4943102561</v>
      </c>
      <c r="H222" s="18">
        <f>G222/'Lask. kunnallisvero 2024'!D222</f>
        <v>1462.8824073557569</v>
      </c>
      <c r="I222" s="76">
        <f t="shared" si="10"/>
        <v>743.07759264424317</v>
      </c>
      <c r="J222" s="76">
        <f t="shared" si="11"/>
        <v>668.76983337981892</v>
      </c>
      <c r="K222" s="45">
        <f>J222*'Lask. kunnallisvero 2024'!D222</f>
        <v>1737464.0271207695</v>
      </c>
      <c r="N222" s="84"/>
    </row>
    <row r="223" spans="1:14" ht="15" customHeight="1">
      <c r="A223" t="s">
        <v>483</v>
      </c>
      <c r="B223" s="63">
        <v>5</v>
      </c>
      <c r="C223" s="19" t="s">
        <v>484</v>
      </c>
      <c r="D223" s="18">
        <f>'Lask. kunnallisvero 2024'!H223</f>
        <v>47886029.048050635</v>
      </c>
      <c r="E223" s="18">
        <v>11409644.631309384</v>
      </c>
      <c r="F223" s="18">
        <f>'Lask. kiinteistövero 2024'!V223*1000</f>
        <v>4593560.5006999997</v>
      </c>
      <c r="G223" s="18">
        <f t="shared" si="9"/>
        <v>63889234.180060014</v>
      </c>
      <c r="H223" s="18">
        <f>G223/'Lask. kunnallisvero 2024'!D223</f>
        <v>2243.0654839750032</v>
      </c>
      <c r="I223" s="76">
        <f t="shared" si="10"/>
        <v>-37.105483975003153</v>
      </c>
      <c r="J223" s="76">
        <f t="shared" si="11"/>
        <v>-3.7105483975003155</v>
      </c>
      <c r="K223" s="45">
        <f>J223*'Lask. kunnallisvero 2024'!D223</f>
        <v>-105687.55000600149</v>
      </c>
      <c r="N223" s="84"/>
    </row>
    <row r="224" spans="1:14" ht="15" customHeight="1">
      <c r="A224" t="s">
        <v>49</v>
      </c>
      <c r="B224" s="63">
        <v>18</v>
      </c>
      <c r="C224" s="19" t="s">
        <v>50</v>
      </c>
      <c r="D224" s="18">
        <f>'Lask. kunnallisvero 2024'!H224</f>
        <v>1501289.3464838706</v>
      </c>
      <c r="E224" s="18">
        <v>327502.75152931118</v>
      </c>
      <c r="F224" s="18">
        <f>'Lask. kiinteistövero 2024'!V224*1000</f>
        <v>208065.34334999998</v>
      </c>
      <c r="G224" s="18">
        <f t="shared" si="9"/>
        <v>2036857.4413631817</v>
      </c>
      <c r="H224" s="18">
        <f>G224/'Lask. kunnallisvero 2024'!D224</f>
        <v>1749.8775269443142</v>
      </c>
      <c r="I224" s="76">
        <f t="shared" si="10"/>
        <v>456.0824730556858</v>
      </c>
      <c r="J224" s="76">
        <f t="shared" si="11"/>
        <v>410.47422575011717</v>
      </c>
      <c r="K224" s="45">
        <f>J224*'Lask. kunnallisvero 2024'!D224</f>
        <v>477791.99877313641</v>
      </c>
      <c r="N224" s="84"/>
    </row>
    <row r="225" spans="1:14" ht="15" customHeight="1">
      <c r="A225" t="s">
        <v>329</v>
      </c>
      <c r="B225" s="63">
        <v>19</v>
      </c>
      <c r="C225" s="19" t="s">
        <v>330</v>
      </c>
      <c r="D225" s="18">
        <f>'Lask. kunnallisvero 2024'!H225</f>
        <v>104441812.6126854</v>
      </c>
      <c r="E225" s="18">
        <v>10106788.785713701</v>
      </c>
      <c r="F225" s="18">
        <f>'Lask. kiinteistövero 2024'!V225*1000</f>
        <v>11123034.352999998</v>
      </c>
      <c r="G225" s="18">
        <f t="shared" si="9"/>
        <v>125671635.7513991</v>
      </c>
      <c r="H225" s="18">
        <f>G225/'Lask. kunnallisvero 2024'!D225</f>
        <v>1924.9400445945394</v>
      </c>
      <c r="I225" s="76">
        <f t="shared" si="10"/>
        <v>281.01995540546068</v>
      </c>
      <c r="J225" s="76">
        <f t="shared" si="11"/>
        <v>252.91795986491459</v>
      </c>
      <c r="K225" s="45">
        <f>J225*'Lask. kunnallisvero 2024'!D225</f>
        <v>16512001.927740814</v>
      </c>
      <c r="N225" s="84"/>
    </row>
    <row r="226" spans="1:14" ht="15" customHeight="1">
      <c r="A226" t="s">
        <v>413</v>
      </c>
      <c r="B226" s="63">
        <v>9</v>
      </c>
      <c r="C226" s="19" t="s">
        <v>414</v>
      </c>
      <c r="D226" s="18">
        <f>'Lask. kunnallisvero 2024'!H226</f>
        <v>7487325.5271279076</v>
      </c>
      <c r="E226" s="18">
        <v>1240911.3495953425</v>
      </c>
      <c r="F226" s="18">
        <f>'Lask. kiinteistövero 2024'!V226*1000</f>
        <v>1177035.9533500003</v>
      </c>
      <c r="G226" s="18">
        <f t="shared" si="9"/>
        <v>9905272.8300732505</v>
      </c>
      <c r="H226" s="18">
        <f>G226/'Lask. kunnallisvero 2024'!D226</f>
        <v>2081.8143821087119</v>
      </c>
      <c r="I226" s="76">
        <f t="shared" si="10"/>
        <v>124.14561789128811</v>
      </c>
      <c r="J226" s="76">
        <f t="shared" si="11"/>
        <v>111.73105610215931</v>
      </c>
      <c r="K226" s="45">
        <f>J226*'Lask. kunnallisvero 2024'!D226</f>
        <v>531616.36493407399</v>
      </c>
      <c r="N226" s="84"/>
    </row>
    <row r="227" spans="1:14" ht="15" customHeight="1">
      <c r="A227" t="s">
        <v>575</v>
      </c>
      <c r="B227" s="63">
        <v>6</v>
      </c>
      <c r="C227" s="19" t="s">
        <v>576</v>
      </c>
      <c r="D227" s="18">
        <f>'Lask. kunnallisvero 2024'!H227</f>
        <v>5396466.3300957438</v>
      </c>
      <c r="E227" s="18">
        <v>1290009.1219930823</v>
      </c>
      <c r="F227" s="18">
        <f>'Lask. kiinteistövero 2024'!V227*1000</f>
        <v>1033021.8227999998</v>
      </c>
      <c r="G227" s="18">
        <f t="shared" si="9"/>
        <v>7719497.2748888265</v>
      </c>
      <c r="H227" s="18">
        <f>G227/'Lask. kunnallisvero 2024'!D227</f>
        <v>1871.8470598663498</v>
      </c>
      <c r="I227" s="76">
        <f t="shared" si="10"/>
        <v>334.11294013365023</v>
      </c>
      <c r="J227" s="76">
        <f t="shared" si="11"/>
        <v>300.7016461202852</v>
      </c>
      <c r="K227" s="45">
        <f>J227*'Lask. kunnallisvero 2024'!D227</f>
        <v>1240093.5886000562</v>
      </c>
      <c r="N227" s="84"/>
    </row>
    <row r="228" spans="1:14" ht="15" customHeight="1">
      <c r="A228" t="s">
        <v>87</v>
      </c>
      <c r="B228" s="63">
        <v>2</v>
      </c>
      <c r="C228" s="19" t="s">
        <v>88</v>
      </c>
      <c r="D228" s="18">
        <f>'Lask. kunnallisvero 2024'!H228</f>
        <v>11514371.83859155</v>
      </c>
      <c r="E228" s="18">
        <v>716341.07417670684</v>
      </c>
      <c r="F228" s="18">
        <f>'Lask. kiinteistövero 2024'!V228*1000</f>
        <v>853265.59704999998</v>
      </c>
      <c r="G228" s="18">
        <f t="shared" si="9"/>
        <v>13083978.509818256</v>
      </c>
      <c r="H228" s="18">
        <f>G228/'Lask. kunnallisvero 2024'!D228</f>
        <v>2032.9363750494492</v>
      </c>
      <c r="I228" s="76">
        <f t="shared" si="10"/>
        <v>173.02362495055081</v>
      </c>
      <c r="J228" s="76">
        <f t="shared" si="11"/>
        <v>155.72126245549572</v>
      </c>
      <c r="K228" s="45">
        <f>J228*'Lask. kunnallisvero 2024'!D228</f>
        <v>1002222.0451635704</v>
      </c>
      <c r="N228" s="84"/>
    </row>
    <row r="229" spans="1:14" ht="15" customHeight="1">
      <c r="A229" t="s">
        <v>17</v>
      </c>
      <c r="B229" s="63">
        <v>12</v>
      </c>
      <c r="C229" s="19" t="s">
        <v>18</v>
      </c>
      <c r="D229" s="18">
        <f>'Lask. kunnallisvero 2024'!H229</f>
        <v>2048650.9244494382</v>
      </c>
      <c r="E229" s="18">
        <v>374245.23263556743</v>
      </c>
      <c r="F229" s="18">
        <f>'Lask. kiinteistövero 2024'!V229*1000</f>
        <v>393755.17335</v>
      </c>
      <c r="G229" s="18">
        <f t="shared" si="9"/>
        <v>2816651.3304350055</v>
      </c>
      <c r="H229" s="18">
        <f>G229/'Lask. kunnallisvero 2024'!D229</f>
        <v>1480.8892378732942</v>
      </c>
      <c r="I229" s="76">
        <f t="shared" si="10"/>
        <v>725.07076212670586</v>
      </c>
      <c r="J229" s="76">
        <f t="shared" si="11"/>
        <v>652.56368591403532</v>
      </c>
      <c r="K229" s="45">
        <f>J229*'Lask. kunnallisvero 2024'!D229</f>
        <v>1241176.1306084951</v>
      </c>
      <c r="N229" s="84"/>
    </row>
    <row r="230" spans="1:14" ht="15" customHeight="1">
      <c r="A230" t="s">
        <v>259</v>
      </c>
      <c r="B230" s="63">
        <v>1</v>
      </c>
      <c r="C230" s="19" t="s">
        <v>260</v>
      </c>
      <c r="D230" s="18">
        <f>'Lask. kunnallisvero 2024'!H230</f>
        <v>43240117.586709678</v>
      </c>
      <c r="E230" s="18">
        <v>3282848.2214975362</v>
      </c>
      <c r="F230" s="18">
        <f>'Lask. kiinteistövero 2024'!V230*1000</f>
        <v>5967893.8418500004</v>
      </c>
      <c r="G230" s="18">
        <f t="shared" si="9"/>
        <v>52490859.650057212</v>
      </c>
      <c r="H230" s="18">
        <f>G230/'Lask. kunnallisvero 2024'!D230</f>
        <v>1929.1726873482014</v>
      </c>
      <c r="I230" s="76">
        <f t="shared" si="10"/>
        <v>276.78731265179863</v>
      </c>
      <c r="J230" s="76">
        <f t="shared" si="11"/>
        <v>249.10858138661877</v>
      </c>
      <c r="K230" s="45">
        <f>J230*'Lask. kunnallisvero 2024'!D230</f>
        <v>6777995.3909485098</v>
      </c>
      <c r="N230" s="84"/>
    </row>
    <row r="231" spans="1:14" ht="15" customHeight="1">
      <c r="A231" t="s">
        <v>83</v>
      </c>
      <c r="B231" s="63">
        <v>13</v>
      </c>
      <c r="C231" s="19" t="s">
        <v>84</v>
      </c>
      <c r="D231" s="18">
        <f>'Lask. kunnallisvero 2024'!H231</f>
        <v>11079668.982580645</v>
      </c>
      <c r="E231" s="18">
        <v>1716140.617697658</v>
      </c>
      <c r="F231" s="18">
        <f>'Lask. kiinteistövero 2024'!V231*1000</f>
        <v>1634334.4278500003</v>
      </c>
      <c r="G231" s="18">
        <f t="shared" si="9"/>
        <v>14430144.028128304</v>
      </c>
      <c r="H231" s="18">
        <f>G231/'Lask. kunnallisvero 2024'!D231</f>
        <v>1631.0776566212619</v>
      </c>
      <c r="I231" s="76">
        <f t="shared" si="10"/>
        <v>574.88234337873814</v>
      </c>
      <c r="J231" s="76">
        <f t="shared" si="11"/>
        <v>517.39410904086435</v>
      </c>
      <c r="K231" s="45">
        <f>J231*'Lask. kunnallisvero 2024'!D231</f>
        <v>4577385.6826845268</v>
      </c>
      <c r="N231" s="84"/>
    </row>
    <row r="232" spans="1:14" ht="15" customHeight="1">
      <c r="A232" t="s">
        <v>495</v>
      </c>
      <c r="B232" s="63">
        <v>19</v>
      </c>
      <c r="C232" s="19" t="s">
        <v>496</v>
      </c>
      <c r="D232" s="18">
        <f>'Lask. kunnallisvero 2024'!H232</f>
        <v>4372764.2095813956</v>
      </c>
      <c r="E232" s="18">
        <v>785205.03405229934</v>
      </c>
      <c r="F232" s="18">
        <f>'Lask. kiinteistövero 2024'!V232*1000</f>
        <v>697394.88915000018</v>
      </c>
      <c r="G232" s="18">
        <f t="shared" si="9"/>
        <v>5855364.1327836951</v>
      </c>
      <c r="H232" s="18">
        <f>G232/'Lask. kunnallisvero 2024'!D232</f>
        <v>1751.0060205692869</v>
      </c>
      <c r="I232" s="76">
        <f t="shared" si="10"/>
        <v>454.95397943071316</v>
      </c>
      <c r="J232" s="76">
        <f t="shared" si="11"/>
        <v>409.45858148764188</v>
      </c>
      <c r="K232" s="45">
        <f>J232*'Lask. kunnallisvero 2024'!D232</f>
        <v>1369229.4964946744</v>
      </c>
      <c r="N232" s="84"/>
    </row>
    <row r="233" spans="1:14" ht="15" customHeight="1">
      <c r="A233" t="s">
        <v>365</v>
      </c>
      <c r="B233" s="63">
        <v>2</v>
      </c>
      <c r="C233" s="19" t="s">
        <v>366</v>
      </c>
      <c r="D233" s="18">
        <f>'Lask. kunnallisvero 2024'!H233</f>
        <v>77600900.879000008</v>
      </c>
      <c r="E233" s="18">
        <v>9500143.4769904856</v>
      </c>
      <c r="F233" s="18">
        <f>'Lask. kiinteistövero 2024'!V233*1000</f>
        <v>8718491.2493500002</v>
      </c>
      <c r="G233" s="18">
        <f t="shared" si="9"/>
        <v>95819535.605340496</v>
      </c>
      <c r="H233" s="18">
        <f>G233/'Lask. kunnallisvero 2024'!D233</f>
        <v>1875.1376830790703</v>
      </c>
      <c r="I233" s="76">
        <f t="shared" si="10"/>
        <v>330.82231692092978</v>
      </c>
      <c r="J233" s="76">
        <f t="shared" si="11"/>
        <v>297.74008522883679</v>
      </c>
      <c r="K233" s="45">
        <f>J233*'Lask. kunnallisvero 2024'!D233</f>
        <v>15214518.355193559</v>
      </c>
      <c r="N233" s="84"/>
    </row>
    <row r="234" spans="1:14" ht="15" customHeight="1">
      <c r="A234" t="s">
        <v>567</v>
      </c>
      <c r="B234" s="63">
        <v>2</v>
      </c>
      <c r="C234" s="19" t="s">
        <v>568</v>
      </c>
      <c r="D234" s="18">
        <f>'Lask. kunnallisvero 2024'!H234</f>
        <v>4563130.1505340906</v>
      </c>
      <c r="E234" s="18">
        <v>404587.61610828625</v>
      </c>
      <c r="F234" s="18">
        <f>'Lask. kiinteistövero 2024'!V234*1000</f>
        <v>636997.32995000016</v>
      </c>
      <c r="G234" s="18">
        <f t="shared" si="9"/>
        <v>5604715.0965923769</v>
      </c>
      <c r="H234" s="18">
        <f>G234/'Lask. kunnallisvero 2024'!D234</f>
        <v>1884.5713169443097</v>
      </c>
      <c r="I234" s="76">
        <f t="shared" si="10"/>
        <v>321.38868305569031</v>
      </c>
      <c r="J234" s="76">
        <f t="shared" si="11"/>
        <v>289.24981475012129</v>
      </c>
      <c r="K234" s="45">
        <f>J234*'Lask. kunnallisvero 2024'!D234</f>
        <v>860228.94906686072</v>
      </c>
      <c r="N234" s="84"/>
    </row>
    <row r="235" spans="1:14" ht="15" customHeight="1">
      <c r="A235" t="s">
        <v>533</v>
      </c>
      <c r="B235" s="63">
        <v>9</v>
      </c>
      <c r="C235" s="19" t="s">
        <v>534</v>
      </c>
      <c r="D235" s="18">
        <f>'Lask. kunnallisvero 2024'!H235</f>
        <v>4219286.8985393252</v>
      </c>
      <c r="E235" s="18">
        <v>804784.10486069345</v>
      </c>
      <c r="F235" s="18">
        <f>'Lask. kiinteistövero 2024'!V235*1000</f>
        <v>915990.97500000009</v>
      </c>
      <c r="G235" s="18">
        <f t="shared" si="9"/>
        <v>5940061.9784000181</v>
      </c>
      <c r="H235" s="18">
        <f>G235/'Lask. kunnallisvero 2024'!D235</f>
        <v>1847.0341972636872</v>
      </c>
      <c r="I235" s="76">
        <f t="shared" si="10"/>
        <v>358.92580273631279</v>
      </c>
      <c r="J235" s="76">
        <f t="shared" si="11"/>
        <v>323.03322246268152</v>
      </c>
      <c r="K235" s="45">
        <f>J235*'Lask. kunnallisvero 2024'!D235</f>
        <v>1038874.8434399838</v>
      </c>
      <c r="N235" s="84"/>
    </row>
    <row r="236" spans="1:14" ht="15" customHeight="1">
      <c r="A236" t="s">
        <v>525</v>
      </c>
      <c r="B236" s="63">
        <v>10</v>
      </c>
      <c r="C236" s="19" t="s">
        <v>526</v>
      </c>
      <c r="D236" s="18">
        <f>'Lask. kunnallisvero 2024'!H236</f>
        <v>46060567.52690322</v>
      </c>
      <c r="E236" s="18">
        <v>8647352.9740395918</v>
      </c>
      <c r="F236" s="18">
        <f>'Lask. kiinteistövero 2024'!V236*1000</f>
        <v>6249958.3085500011</v>
      </c>
      <c r="G236" s="18">
        <f t="shared" si="9"/>
        <v>60957878.809492812</v>
      </c>
      <c r="H236" s="18">
        <f>G236/'Lask. kunnallisvero 2024'!D236</f>
        <v>1914.3258741165346</v>
      </c>
      <c r="I236" s="76">
        <f t="shared" si="10"/>
        <v>291.63412588346546</v>
      </c>
      <c r="J236" s="76">
        <f t="shared" si="11"/>
        <v>262.47071329511891</v>
      </c>
      <c r="K236" s="45">
        <f>J236*'Lask. kunnallisvero 2024'!D236</f>
        <v>8357854.9234564714</v>
      </c>
      <c r="N236" s="84"/>
    </row>
    <row r="237" spans="1:14" ht="15" customHeight="1">
      <c r="A237" t="s">
        <v>233</v>
      </c>
      <c r="B237" s="63">
        <v>19</v>
      </c>
      <c r="C237" s="19" t="s">
        <v>234</v>
      </c>
      <c r="D237" s="18">
        <f>'Lask. kunnallisvero 2024'!H237</f>
        <v>1245132.3694945055</v>
      </c>
      <c r="E237" s="18">
        <v>622942.38330239581</v>
      </c>
      <c r="F237" s="18">
        <f>'Lask. kiinteistövero 2024'!V237*1000</f>
        <v>216777.30049999998</v>
      </c>
      <c r="G237" s="18">
        <f t="shared" si="9"/>
        <v>2084852.0532969013</v>
      </c>
      <c r="H237" s="18">
        <f>G237/'Lask. kunnallisvero 2024'!D237</f>
        <v>2131.750565743253</v>
      </c>
      <c r="I237" s="76">
        <f t="shared" si="10"/>
        <v>74.209434256747045</v>
      </c>
      <c r="J237" s="76">
        <f t="shared" si="11"/>
        <v>66.788490831072338</v>
      </c>
      <c r="K237" s="45">
        <f>J237*'Lask. kunnallisvero 2024'!D237</f>
        <v>65319.144032788747</v>
      </c>
      <c r="N237" s="84"/>
    </row>
    <row r="238" spans="1:14" ht="15" customHeight="1">
      <c r="A238" t="s">
        <v>403</v>
      </c>
      <c r="B238" s="63">
        <v>14</v>
      </c>
      <c r="C238" s="19" t="s">
        <v>404</v>
      </c>
      <c r="D238" s="18">
        <f>'Lask. kunnallisvero 2024'!H238</f>
        <v>104641215.74292856</v>
      </c>
      <c r="E238" s="18">
        <v>14645152.335433908</v>
      </c>
      <c r="F238" s="18">
        <f>'Lask. kiinteistövero 2024'!V238*1000</f>
        <v>13209446.978399999</v>
      </c>
      <c r="G238" s="18">
        <f t="shared" si="9"/>
        <v>132495815.05676246</v>
      </c>
      <c r="H238" s="18">
        <f>G238/'Lask. kunnallisvero 2024'!D238</f>
        <v>2002.6574222606175</v>
      </c>
      <c r="I238" s="76">
        <f t="shared" si="10"/>
        <v>203.30257773938251</v>
      </c>
      <c r="J238" s="76">
        <f t="shared" si="11"/>
        <v>182.97231996544426</v>
      </c>
      <c r="K238" s="45">
        <f>J238*'Lask. kunnallisvero 2024'!D238</f>
        <v>12105448.688913792</v>
      </c>
      <c r="N238" s="84"/>
    </row>
    <row r="239" spans="1:14" ht="15" customHeight="1">
      <c r="A239" t="s">
        <v>541</v>
      </c>
      <c r="B239" s="63">
        <v>17</v>
      </c>
      <c r="C239" s="19" t="s">
        <v>542</v>
      </c>
      <c r="D239" s="18">
        <f>'Lask. kunnallisvero 2024'!H239</f>
        <v>5347272.0898124995</v>
      </c>
      <c r="E239" s="18">
        <v>1880702.2739727625</v>
      </c>
      <c r="F239" s="18">
        <f>'Lask. kiinteistövero 2024'!V239*1000</f>
        <v>589539.34030000004</v>
      </c>
      <c r="G239" s="18">
        <f t="shared" si="9"/>
        <v>7817513.7040852625</v>
      </c>
      <c r="H239" s="18">
        <f>G239/'Lask. kunnallisvero 2024'!D239</f>
        <v>1658.7128589190033</v>
      </c>
      <c r="I239" s="76">
        <f t="shared" si="10"/>
        <v>547.2471410809967</v>
      </c>
      <c r="J239" s="76">
        <f t="shared" si="11"/>
        <v>492.52242697289699</v>
      </c>
      <c r="K239" s="45">
        <f>J239*'Lask. kunnallisvero 2024'!D239</f>
        <v>2321258.1983232633</v>
      </c>
      <c r="N239" s="84"/>
    </row>
    <row r="240" spans="1:14" ht="15" customHeight="1">
      <c r="A240" t="s">
        <v>23</v>
      </c>
      <c r="B240" s="63">
        <v>4</v>
      </c>
      <c r="C240" s="19" t="s">
        <v>24</v>
      </c>
      <c r="D240" s="18">
        <f>'Lask. kunnallisvero 2024'!H240</f>
        <v>1428280.7677659574</v>
      </c>
      <c r="E240" s="18">
        <v>456709.07327211997</v>
      </c>
      <c r="F240" s="18">
        <f>'Lask. kiinteistövero 2024'!V240*1000</f>
        <v>311004.95954999997</v>
      </c>
      <c r="G240" s="18">
        <f t="shared" si="9"/>
        <v>2195994.8005880774</v>
      </c>
      <c r="H240" s="18">
        <f>G240/'Lask. kunnallisvero 2024'!D240</f>
        <v>1711.6093535370828</v>
      </c>
      <c r="I240" s="76">
        <f t="shared" si="10"/>
        <v>494.35064646291721</v>
      </c>
      <c r="J240" s="76">
        <f t="shared" si="11"/>
        <v>444.91558181662549</v>
      </c>
      <c r="K240" s="45">
        <f>J240*'Lask. kunnallisvero 2024'!D240</f>
        <v>570826.69147073047</v>
      </c>
      <c r="N240" s="84"/>
    </row>
    <row r="241" spans="1:14" ht="15" customHeight="1">
      <c r="A241" t="s">
        <v>297</v>
      </c>
      <c r="B241" s="63">
        <v>17</v>
      </c>
      <c r="C241" s="19" t="s">
        <v>298</v>
      </c>
      <c r="D241" s="18">
        <f>'Lask. kunnallisvero 2024'!H241</f>
        <v>6187512.9228510633</v>
      </c>
      <c r="E241" s="18">
        <v>874029.66883031162</v>
      </c>
      <c r="F241" s="18">
        <f>'Lask. kiinteistövero 2024'!V241*1000</f>
        <v>809313.35160000005</v>
      </c>
      <c r="G241" s="18">
        <f t="shared" si="9"/>
        <v>7870855.9432813749</v>
      </c>
      <c r="H241" s="18">
        <f>G241/'Lask. kunnallisvero 2024'!D241</f>
        <v>1627.2185121524446</v>
      </c>
      <c r="I241" s="76">
        <f t="shared" si="10"/>
        <v>578.74148784755539</v>
      </c>
      <c r="J241" s="76">
        <f t="shared" si="11"/>
        <v>520.86733906279983</v>
      </c>
      <c r="K241" s="45">
        <f>J241*'Lask. kunnallisvero 2024'!D241</f>
        <v>2519435.3190467628</v>
      </c>
      <c r="N241" s="84"/>
    </row>
    <row r="242" spans="1:14" ht="15" customHeight="1">
      <c r="A242" t="s">
        <v>551</v>
      </c>
      <c r="B242" s="63">
        <v>11</v>
      </c>
      <c r="C242" s="19" t="s">
        <v>552</v>
      </c>
      <c r="D242" s="18">
        <f>'Lask. kunnallisvero 2024'!H242</f>
        <v>34587606.532117017</v>
      </c>
      <c r="E242" s="18">
        <v>8486185.0479404591</v>
      </c>
      <c r="F242" s="18">
        <f>'Lask. kiinteistövero 2024'!V242*1000</f>
        <v>3054532.6829499998</v>
      </c>
      <c r="G242" s="18">
        <f t="shared" si="9"/>
        <v>46128324.263007469</v>
      </c>
      <c r="H242" s="18">
        <f>G242/'Lask. kunnallisvero 2024'!D242</f>
        <v>2166.6662406297542</v>
      </c>
      <c r="I242" s="76">
        <f t="shared" si="10"/>
        <v>39.29375937024588</v>
      </c>
      <c r="J242" s="76">
        <f t="shared" si="11"/>
        <v>35.364383433221292</v>
      </c>
      <c r="K242" s="45">
        <f>J242*'Lask. kunnallisvero 2024'!D242</f>
        <v>752907.72329328128</v>
      </c>
      <c r="N242" s="84"/>
    </row>
    <row r="243" spans="1:14" ht="15" customHeight="1">
      <c r="A243" t="s">
        <v>171</v>
      </c>
      <c r="B243" s="63">
        <v>19</v>
      </c>
      <c r="C243" s="19" t="s">
        <v>172</v>
      </c>
      <c r="D243" s="18">
        <f>'Lask. kunnallisvero 2024'!H243</f>
        <v>4364679.1838936172</v>
      </c>
      <c r="E243" s="18">
        <v>284777.66699150164</v>
      </c>
      <c r="F243" s="18">
        <f>'Lask. kiinteistövero 2024'!V243*1000</f>
        <v>377693.15680000006</v>
      </c>
      <c r="G243" s="18">
        <f t="shared" si="9"/>
        <v>5027150.0076851193</v>
      </c>
      <c r="H243" s="18">
        <f>G243/'Lask. kunnallisvero 2024'!D243</f>
        <v>1777.6343732974256</v>
      </c>
      <c r="I243" s="76">
        <f t="shared" si="10"/>
        <v>428.32562670257448</v>
      </c>
      <c r="J243" s="76">
        <f t="shared" si="11"/>
        <v>385.49306403231708</v>
      </c>
      <c r="K243" s="45">
        <f>J243*'Lask. kunnallisvero 2024'!D243</f>
        <v>1090174.3850833927</v>
      </c>
      <c r="N243" s="84"/>
    </row>
    <row r="244" spans="1:14" ht="15" customHeight="1">
      <c r="A244" t="s">
        <v>437</v>
      </c>
      <c r="B244" s="63">
        <v>1</v>
      </c>
      <c r="C244" s="19" t="s">
        <v>438</v>
      </c>
      <c r="D244" s="18">
        <f>'Lask. kunnallisvero 2024'!H244</f>
        <v>46786257.678272724</v>
      </c>
      <c r="E244" s="18">
        <v>4409983.5901353573</v>
      </c>
      <c r="F244" s="18">
        <f>'Lask. kiinteistövero 2024'!V244*1000</f>
        <v>7146801.4659000002</v>
      </c>
      <c r="G244" s="18">
        <f t="shared" si="9"/>
        <v>58343042.734308079</v>
      </c>
      <c r="H244" s="18">
        <f>G244/'Lask. kunnallisvero 2024'!D244</f>
        <v>2582.1218293564098</v>
      </c>
      <c r="I244" s="76">
        <f t="shared" si="10"/>
        <v>-376.16182935640973</v>
      </c>
      <c r="J244" s="76">
        <f t="shared" si="11"/>
        <v>-37.616182935640971</v>
      </c>
      <c r="K244" s="45">
        <f>J244*'Lask. kunnallisvero 2024'!D244</f>
        <v>-849937.65343080775</v>
      </c>
      <c r="N244" s="84"/>
    </row>
    <row r="245" spans="1:14" ht="15" customHeight="1">
      <c r="A245" t="s">
        <v>425</v>
      </c>
      <c r="B245" s="63">
        <v>1</v>
      </c>
      <c r="C245" s="19" t="s">
        <v>426</v>
      </c>
      <c r="D245" s="18">
        <f>'Lask. kunnallisvero 2024'!H245</f>
        <v>12289393.372813955</v>
      </c>
      <c r="E245" s="18">
        <v>501498.80682611268</v>
      </c>
      <c r="F245" s="18">
        <f>'Lask. kiinteistövero 2024'!V245*1000</f>
        <v>1443741.56895</v>
      </c>
      <c r="G245" s="18">
        <f t="shared" si="9"/>
        <v>14234633.748590067</v>
      </c>
      <c r="H245" s="18">
        <f>G245/'Lask. kunnallisvero 2024'!D245</f>
        <v>2311.5676759646099</v>
      </c>
      <c r="I245" s="76">
        <f t="shared" si="10"/>
        <v>-105.60767596460983</v>
      </c>
      <c r="J245" s="76">
        <f t="shared" si="11"/>
        <v>-10.560767596460982</v>
      </c>
      <c r="K245" s="45">
        <f>J245*'Lask. kunnallisvero 2024'!D245</f>
        <v>-65033.206859006728</v>
      </c>
      <c r="N245" s="84"/>
    </row>
    <row r="246" spans="1:14" ht="15" customHeight="1">
      <c r="A246" t="s">
        <v>493</v>
      </c>
      <c r="B246" s="63">
        <v>19</v>
      </c>
      <c r="C246" s="19" t="s">
        <v>494</v>
      </c>
      <c r="D246" s="18">
        <f>'Lask. kunnallisvero 2024'!H246</f>
        <v>13027656.562874999</v>
      </c>
      <c r="E246" s="18">
        <v>8219245.613414458</v>
      </c>
      <c r="F246" s="18">
        <f>'Lask. kiinteistövero 2024'!V246*1000</f>
        <v>2259297.2614500006</v>
      </c>
      <c r="G246" s="18">
        <f t="shared" si="9"/>
        <v>23506199.437739458</v>
      </c>
      <c r="H246" s="18">
        <f>G246/'Lask. kunnallisvero 2024'!D246</f>
        <v>2892.7146736081045</v>
      </c>
      <c r="I246" s="76">
        <f t="shared" si="10"/>
        <v>-686.75467360810444</v>
      </c>
      <c r="J246" s="76">
        <f t="shared" si="11"/>
        <v>-68.675467360810444</v>
      </c>
      <c r="K246" s="45">
        <f>J246*'Lask. kunnallisvero 2024'!D246</f>
        <v>-558056.84777394566</v>
      </c>
      <c r="N246" s="84"/>
    </row>
    <row r="247" spans="1:14" ht="15" customHeight="1">
      <c r="A247" t="s">
        <v>111</v>
      </c>
      <c r="B247" s="63">
        <v>14</v>
      </c>
      <c r="C247" s="19" t="s">
        <v>112</v>
      </c>
      <c r="D247" s="18">
        <f>'Lask. kunnallisvero 2024'!H247</f>
        <v>2036110.0079670332</v>
      </c>
      <c r="E247" s="18">
        <v>1021381.1144785911</v>
      </c>
      <c r="F247" s="18">
        <f>'Lask. kiinteistövero 2024'!V247*1000</f>
        <v>297400.26275000005</v>
      </c>
      <c r="G247" s="18">
        <f t="shared" si="9"/>
        <v>3354891.3851956245</v>
      </c>
      <c r="H247" s="18">
        <f>G247/'Lask. kunnallisvero 2024'!D247</f>
        <v>1791.1860038417642</v>
      </c>
      <c r="I247" s="76">
        <f t="shared" si="10"/>
        <v>414.77399615823583</v>
      </c>
      <c r="J247" s="76">
        <f t="shared" si="11"/>
        <v>373.2965965424122</v>
      </c>
      <c r="K247" s="45">
        <f>J247*'Lask. kunnallisvero 2024'!D247</f>
        <v>699184.52532393811</v>
      </c>
      <c r="N247" s="84"/>
    </row>
    <row r="248" spans="1:14" ht="15" customHeight="1">
      <c r="A248" t="s">
        <v>153</v>
      </c>
      <c r="B248" s="63">
        <v>2</v>
      </c>
      <c r="C248" s="19" t="s">
        <v>154</v>
      </c>
      <c r="D248" s="18">
        <f>'Lask. kunnallisvero 2024'!H248</f>
        <v>11679131.485536585</v>
      </c>
      <c r="E248" s="18">
        <v>1122020.9021783411</v>
      </c>
      <c r="F248" s="18">
        <f>'Lask. kiinteistövero 2024'!V248*1000</f>
        <v>1314153.2510500001</v>
      </c>
      <c r="G248" s="18">
        <f t="shared" si="9"/>
        <v>14115305.638764925</v>
      </c>
      <c r="H248" s="18">
        <f>G248/'Lask. kunnallisvero 2024'!D248</f>
        <v>1678.395438616519</v>
      </c>
      <c r="I248" s="76">
        <f t="shared" si="10"/>
        <v>527.56456138348108</v>
      </c>
      <c r="J248" s="76">
        <f t="shared" si="11"/>
        <v>474.80810524513299</v>
      </c>
      <c r="K248" s="45">
        <f>J248*'Lask. kunnallisvero 2024'!D248</f>
        <v>3993136.1651115683</v>
      </c>
      <c r="N248" s="84"/>
    </row>
    <row r="249" spans="1:14" ht="15" customHeight="1">
      <c r="A249" t="s">
        <v>141</v>
      </c>
      <c r="B249" s="63">
        <v>11</v>
      </c>
      <c r="C249" s="19" t="s">
        <v>142</v>
      </c>
      <c r="D249" s="18">
        <f>'Lask. kunnallisvero 2024'!H249</f>
        <v>4410432.6400465108</v>
      </c>
      <c r="E249" s="18">
        <v>1487485.3877566045</v>
      </c>
      <c r="F249" s="18">
        <f>'Lask. kiinteistövero 2024'!V249*1000</f>
        <v>576001.46345000004</v>
      </c>
      <c r="G249" s="18">
        <f t="shared" si="9"/>
        <v>6473919.4912531152</v>
      </c>
      <c r="H249" s="18">
        <f>G249/'Lask. kunnallisvero 2024'!D249</f>
        <v>1780.016357232091</v>
      </c>
      <c r="I249" s="76">
        <f t="shared" si="10"/>
        <v>425.94364276790907</v>
      </c>
      <c r="J249" s="76">
        <f t="shared" si="11"/>
        <v>383.34927849111818</v>
      </c>
      <c r="K249" s="45">
        <f>J249*'Lask. kunnallisvero 2024'!D249</f>
        <v>1394241.3258721968</v>
      </c>
      <c r="N249" s="84"/>
    </row>
    <row r="250" spans="1:14" ht="15" customHeight="1">
      <c r="A250" t="s">
        <v>553</v>
      </c>
      <c r="B250" s="63">
        <v>18</v>
      </c>
      <c r="C250" s="19" t="s">
        <v>554</v>
      </c>
      <c r="D250" s="18">
        <f>'Lask. kunnallisvero 2024'!H250</f>
        <v>15779700.33948</v>
      </c>
      <c r="E250" s="18">
        <v>2167485.4564224174</v>
      </c>
      <c r="F250" s="18">
        <f>'Lask. kiinteistövero 2024'!V250*1000</f>
        <v>2652485.8281000005</v>
      </c>
      <c r="G250" s="18">
        <f t="shared" si="9"/>
        <v>20599671.624002416</v>
      </c>
      <c r="H250" s="18">
        <f>G250/'Lask. kunnallisvero 2024'!D250</f>
        <v>2005.0293579912804</v>
      </c>
      <c r="I250" s="76">
        <f t="shared" si="10"/>
        <v>200.93064200871959</v>
      </c>
      <c r="J250" s="76">
        <f t="shared" si="11"/>
        <v>180.83757780784762</v>
      </c>
      <c r="K250" s="45">
        <f>J250*'Lask. kunnallisvero 2024'!D250</f>
        <v>1857925.2743978265</v>
      </c>
      <c r="N250" s="84"/>
    </row>
    <row r="251" spans="1:14" ht="15" customHeight="1">
      <c r="A251" t="s">
        <v>243</v>
      </c>
      <c r="B251" s="63">
        <v>10</v>
      </c>
      <c r="C251" s="19" t="s">
        <v>244</v>
      </c>
      <c r="D251" s="18">
        <f>'Lask. kunnallisvero 2024'!H251</f>
        <v>2803925.4160714285</v>
      </c>
      <c r="E251" s="18">
        <v>765347.88475572155</v>
      </c>
      <c r="F251" s="18">
        <f>'Lask. kiinteistövero 2024'!V251*1000</f>
        <v>668997.11109999998</v>
      </c>
      <c r="G251" s="18">
        <f t="shared" si="9"/>
        <v>4238270.4119271506</v>
      </c>
      <c r="H251" s="18">
        <f>G251/'Lask. kunnallisvero 2024'!D251</f>
        <v>1789.8101401719387</v>
      </c>
      <c r="I251" s="76">
        <f t="shared" si="10"/>
        <v>416.14985982806138</v>
      </c>
      <c r="J251" s="76">
        <f t="shared" si="11"/>
        <v>374.53487384525522</v>
      </c>
      <c r="K251" s="45">
        <f>J251*'Lask. kunnallisvero 2024'!D251</f>
        <v>886898.58126556431</v>
      </c>
      <c r="N251" s="84"/>
    </row>
    <row r="252" spans="1:14" ht="15" customHeight="1">
      <c r="A252" t="s">
        <v>265</v>
      </c>
      <c r="B252" s="63">
        <v>18</v>
      </c>
      <c r="C252" s="19" t="s">
        <v>266</v>
      </c>
      <c r="D252" s="18">
        <f>'Lask. kunnallisvero 2024'!H252</f>
        <v>8973865.4947078638</v>
      </c>
      <c r="E252" s="18">
        <v>1794704.1562616921</v>
      </c>
      <c r="F252" s="18">
        <f>'Lask. kiinteistövero 2024'!V252*1000</f>
        <v>1066242.4656999998</v>
      </c>
      <c r="G252" s="18">
        <f t="shared" si="9"/>
        <v>11834812.116669556</v>
      </c>
      <c r="H252" s="18">
        <f>G252/'Lask. kunnallisvero 2024'!D252</f>
        <v>1650.1411205618456</v>
      </c>
      <c r="I252" s="76">
        <f t="shared" si="10"/>
        <v>555.81887943815445</v>
      </c>
      <c r="J252" s="76">
        <f t="shared" si="11"/>
        <v>500.23699149433901</v>
      </c>
      <c r="K252" s="45">
        <f>J252*'Lask. kunnallisvero 2024'!D252</f>
        <v>3587699.7029973995</v>
      </c>
      <c r="N252" s="84"/>
    </row>
    <row r="253" spans="1:14" ht="15" customHeight="1">
      <c r="A253" t="s">
        <v>327</v>
      </c>
      <c r="B253" s="63">
        <v>11</v>
      </c>
      <c r="C253" s="19" t="s">
        <v>328</v>
      </c>
      <c r="D253" s="18">
        <f>'Lask. kunnallisvero 2024'!H253</f>
        <v>8832547.9227362629</v>
      </c>
      <c r="E253" s="18">
        <v>3103654.4437119612</v>
      </c>
      <c r="F253" s="18">
        <f>'Lask. kiinteistövero 2024'!V253*1000</f>
        <v>934528.6584500001</v>
      </c>
      <c r="G253" s="18">
        <f t="shared" si="9"/>
        <v>12870731.024898224</v>
      </c>
      <c r="H253" s="18">
        <f>G253/'Lask. kunnallisvero 2024'!D253</f>
        <v>1918.713629233486</v>
      </c>
      <c r="I253" s="76">
        <f t="shared" si="10"/>
        <v>287.24637076651402</v>
      </c>
      <c r="J253" s="76">
        <f t="shared" si="11"/>
        <v>258.52173368986263</v>
      </c>
      <c r="K253" s="45">
        <f>J253*'Lask. kunnallisvero 2024'!D253</f>
        <v>1734163.7895915986</v>
      </c>
      <c r="N253" s="84"/>
    </row>
    <row r="254" spans="1:14" ht="15" customHeight="1">
      <c r="A254" t="s">
        <v>443</v>
      </c>
      <c r="B254" s="63">
        <v>7</v>
      </c>
      <c r="C254" s="19" t="s">
        <v>444</v>
      </c>
      <c r="D254" s="18">
        <f>'Lask. kunnallisvero 2024'!H254</f>
        <v>4356851.2499531247</v>
      </c>
      <c r="E254" s="18">
        <v>1004646.652590587</v>
      </c>
      <c r="F254" s="18">
        <f>'Lask. kiinteistövero 2024'!V254*1000</f>
        <v>1388821.56005</v>
      </c>
      <c r="G254" s="18">
        <f t="shared" si="9"/>
        <v>6750319.4625937119</v>
      </c>
      <c r="H254" s="18">
        <f>G254/'Lask. kunnallisvero 2024'!D254</f>
        <v>1930.8694114970572</v>
      </c>
      <c r="I254" s="76">
        <f t="shared" si="10"/>
        <v>275.09058850294286</v>
      </c>
      <c r="J254" s="76">
        <f t="shared" si="11"/>
        <v>247.58152965264856</v>
      </c>
      <c r="K254" s="45">
        <f>J254*'Lask. kunnallisvero 2024'!D254</f>
        <v>865545.02766565932</v>
      </c>
      <c r="N254" s="84"/>
    </row>
    <row r="255" spans="1:14" ht="15" customHeight="1">
      <c r="A255" t="s">
        <v>77</v>
      </c>
      <c r="B255" s="63">
        <v>4</v>
      </c>
      <c r="C255" s="19" t="s">
        <v>78</v>
      </c>
      <c r="D255" s="18">
        <f>'Lask. kunnallisvero 2024'!H255</f>
        <v>10057053.423842695</v>
      </c>
      <c r="E255" s="18">
        <v>1049059.4725310779</v>
      </c>
      <c r="F255" s="18">
        <f>'Lask. kiinteistövero 2024'!V255*1000</f>
        <v>1342762.02575</v>
      </c>
      <c r="G255" s="18">
        <f t="shared" si="9"/>
        <v>12448874.922123773</v>
      </c>
      <c r="H255" s="18">
        <f>G255/'Lask. kunnallisvero 2024'!D255</f>
        <v>1952.1522537437311</v>
      </c>
      <c r="I255" s="76">
        <f t="shared" si="10"/>
        <v>253.80774625626896</v>
      </c>
      <c r="J255" s="76">
        <f t="shared" si="11"/>
        <v>228.42697163064207</v>
      </c>
      <c r="K255" s="45">
        <f>J255*'Lask. kunnallisvero 2024'!D255</f>
        <v>1456678.7980886046</v>
      </c>
      <c r="N255" s="84"/>
    </row>
    <row r="256" spans="1:14" ht="15" customHeight="1">
      <c r="A256" t="s">
        <v>195</v>
      </c>
      <c r="B256" s="63">
        <v>18</v>
      </c>
      <c r="C256" s="19" t="s">
        <v>196</v>
      </c>
      <c r="D256" s="18">
        <f>'Lask. kunnallisvero 2024'!H256</f>
        <v>3145911.6419999991</v>
      </c>
      <c r="E256" s="18">
        <v>480541.90736391686</v>
      </c>
      <c r="F256" s="18">
        <f>'Lask. kiinteistövero 2024'!V256*1000</f>
        <v>750645.50715000019</v>
      </c>
      <c r="G256" s="18">
        <f t="shared" si="9"/>
        <v>4377099.0565139158</v>
      </c>
      <c r="H256" s="18">
        <f>G256/'Lask. kunnallisvero 2024'!D256</f>
        <v>1690.6523972630034</v>
      </c>
      <c r="I256" s="76">
        <f t="shared" si="10"/>
        <v>515.30760273699661</v>
      </c>
      <c r="J256" s="76">
        <f t="shared" si="11"/>
        <v>463.77684246329693</v>
      </c>
      <c r="K256" s="45">
        <f>J256*'Lask. kunnallisvero 2024'!D256</f>
        <v>1200718.2451374757</v>
      </c>
      <c r="N256" s="84"/>
    </row>
    <row r="257" spans="1:14" ht="15" customHeight="1">
      <c r="A257" t="s">
        <v>295</v>
      </c>
      <c r="B257" s="63">
        <v>6</v>
      </c>
      <c r="C257" s="19" t="s">
        <v>296</v>
      </c>
      <c r="D257" s="18">
        <f>'Lask. kunnallisvero 2024'!H257</f>
        <v>33054639.444000002</v>
      </c>
      <c r="E257" s="18">
        <v>4500940.8858971447</v>
      </c>
      <c r="F257" s="18">
        <f>'Lask. kiinteistövero 2024'!V257*1000</f>
        <v>3852797.1512500001</v>
      </c>
      <c r="G257" s="18">
        <f t="shared" si="9"/>
        <v>41408377.481147148</v>
      </c>
      <c r="H257" s="18">
        <f>G257/'Lask. kunnallisvero 2024'!D257</f>
        <v>1760.9346154006867</v>
      </c>
      <c r="I257" s="76">
        <f t="shared" si="10"/>
        <v>445.02538459931338</v>
      </c>
      <c r="J257" s="76">
        <f t="shared" si="11"/>
        <v>400.52284613938201</v>
      </c>
      <c r="K257" s="45">
        <f>J257*'Lask. kunnallisvero 2024'!D257</f>
        <v>9418294.7269675676</v>
      </c>
      <c r="N257" s="84"/>
    </row>
    <row r="258" spans="1:14" ht="15" customHeight="1">
      <c r="A258" t="s">
        <v>267</v>
      </c>
      <c r="B258" s="63">
        <v>17</v>
      </c>
      <c r="C258" s="19" t="s">
        <v>268</v>
      </c>
      <c r="D258" s="18">
        <f>'Lask. kunnallisvero 2024'!H258</f>
        <v>5697506.0868131863</v>
      </c>
      <c r="E258" s="18">
        <v>1335896.5955067545</v>
      </c>
      <c r="F258" s="18">
        <f>'Lask. kiinteistövero 2024'!V258*1000</f>
        <v>766900.52310000011</v>
      </c>
      <c r="G258" s="18">
        <f t="shared" si="9"/>
        <v>7800303.2054199409</v>
      </c>
      <c r="H258" s="18">
        <f>G258/'Lask. kunnallisvero 2024'!D258</f>
        <v>1581.8907332021781</v>
      </c>
      <c r="I258" s="76">
        <f t="shared" si="10"/>
        <v>624.06926679782191</v>
      </c>
      <c r="J258" s="76">
        <f t="shared" si="11"/>
        <v>561.66234011803977</v>
      </c>
      <c r="K258" s="45">
        <f>J258*'Lask. kunnallisvero 2024'!D258</f>
        <v>2769556.9991220539</v>
      </c>
      <c r="N258" s="84"/>
    </row>
    <row r="259" spans="1:14" ht="15" customHeight="1">
      <c r="A259" t="s">
        <v>361</v>
      </c>
      <c r="B259" s="63">
        <v>9</v>
      </c>
      <c r="C259" s="19" t="s">
        <v>362</v>
      </c>
      <c r="D259" s="18">
        <f>'Lask. kunnallisvero 2024'!H259</f>
        <v>7788275.2593214288</v>
      </c>
      <c r="E259" s="18">
        <v>585382.02037253301</v>
      </c>
      <c r="F259" s="18">
        <f>'Lask. kiinteistövero 2024'!V259*1000</f>
        <v>1054442.9203499998</v>
      </c>
      <c r="G259" s="18">
        <f t="shared" si="9"/>
        <v>9428100.2000439614</v>
      </c>
      <c r="H259" s="18">
        <f>G259/'Lask. kunnallisvero 2024'!D259</f>
        <v>2038.5081513608566</v>
      </c>
      <c r="I259" s="76">
        <f t="shared" si="10"/>
        <v>167.45184863914346</v>
      </c>
      <c r="J259" s="76">
        <f t="shared" si="11"/>
        <v>150.70666377522912</v>
      </c>
      <c r="K259" s="45">
        <f>J259*'Lask. kunnallisvero 2024'!D259</f>
        <v>697018.31996043469</v>
      </c>
      <c r="N259" s="84"/>
    </row>
    <row r="260" spans="1:14" ht="15" customHeight="1">
      <c r="A260" t="s">
        <v>207</v>
      </c>
      <c r="B260" s="63">
        <v>17</v>
      </c>
      <c r="C260" s="19" t="s">
        <v>208</v>
      </c>
      <c r="D260" s="18">
        <f>'Lask. kunnallisvero 2024'!H260</f>
        <v>4483334.075810126</v>
      </c>
      <c r="E260" s="18">
        <v>1004798.5906561188</v>
      </c>
      <c r="F260" s="18">
        <f>'Lask. kiinteistövero 2024'!V260*1000</f>
        <v>614719.77254999999</v>
      </c>
      <c r="G260" s="18">
        <f t="shared" si="9"/>
        <v>6102852.4390162444</v>
      </c>
      <c r="H260" s="18">
        <f>G260/'Lask. kunnallisvero 2024'!D260</f>
        <v>1635.7149394307812</v>
      </c>
      <c r="I260" s="76">
        <f t="shared" si="10"/>
        <v>570.24506056921882</v>
      </c>
      <c r="J260" s="76">
        <f t="shared" si="11"/>
        <v>513.22055451229699</v>
      </c>
      <c r="K260" s="45">
        <f>J260*'Lask. kunnallisvero 2024'!D260</f>
        <v>1914825.88888538</v>
      </c>
      <c r="N260" s="84"/>
    </row>
    <row r="261" spans="1:14" ht="15" customHeight="1">
      <c r="A261" t="s">
        <v>555</v>
      </c>
      <c r="B261" s="63">
        <v>2</v>
      </c>
      <c r="C261" s="19" t="s">
        <v>556</v>
      </c>
      <c r="D261" s="18">
        <f>'Lask. kunnallisvero 2024'!H261</f>
        <v>2460151.5147391302</v>
      </c>
      <c r="E261" s="18">
        <v>192412.72452115547</v>
      </c>
      <c r="F261" s="18">
        <f>'Lask. kiinteistövero 2024'!V261*1000</f>
        <v>655038.0162500001</v>
      </c>
      <c r="G261" s="18">
        <f t="shared" si="9"/>
        <v>3307602.2555102855</v>
      </c>
      <c r="H261" s="18">
        <f>G261/'Lask. kunnallisvero 2024'!D261</f>
        <v>1939.9426718535399</v>
      </c>
      <c r="I261" s="76">
        <f t="shared" si="10"/>
        <v>266.01732814646016</v>
      </c>
      <c r="J261" s="76">
        <f t="shared" si="11"/>
        <v>239.41559533181416</v>
      </c>
      <c r="K261" s="45">
        <f>J261*'Lask. kunnallisvero 2024'!D261</f>
        <v>408203.59004074312</v>
      </c>
      <c r="N261" s="84"/>
    </row>
    <row r="262" spans="1:14" ht="15" customHeight="1">
      <c r="A262" t="s">
        <v>161</v>
      </c>
      <c r="B262" s="63">
        <v>5</v>
      </c>
      <c r="C262" s="19" t="s">
        <v>162</v>
      </c>
      <c r="D262" s="18">
        <f>'Lask. kunnallisvero 2024'!H262</f>
        <v>8995926.9710930232</v>
      </c>
      <c r="E262" s="18">
        <v>928774.61226128077</v>
      </c>
      <c r="F262" s="18">
        <f>'Lask. kiinteistövero 2024'!V262*1000</f>
        <v>1126397.1416499999</v>
      </c>
      <c r="G262" s="18">
        <f t="shared" si="9"/>
        <v>11051098.725004304</v>
      </c>
      <c r="H262" s="18">
        <f>G262/'Lask. kunnallisvero 2024'!D262</f>
        <v>1891.0162089329747</v>
      </c>
      <c r="I262" s="76">
        <f t="shared" si="10"/>
        <v>314.94379106702536</v>
      </c>
      <c r="J262" s="76">
        <f t="shared" si="11"/>
        <v>283.44941196032283</v>
      </c>
      <c r="K262" s="45">
        <f>J262*'Lask. kunnallisvero 2024'!D262</f>
        <v>1656478.3634961266</v>
      </c>
      <c r="N262" s="84"/>
    </row>
    <row r="263" spans="1:14" ht="15" customHeight="1">
      <c r="A263" t="s">
        <v>569</v>
      </c>
      <c r="B263" s="63">
        <v>6</v>
      </c>
      <c r="C263" s="19" t="s">
        <v>570</v>
      </c>
      <c r="D263" s="18">
        <f>'Lask. kunnallisvero 2024'!H263</f>
        <v>428597531.58197367</v>
      </c>
      <c r="E263" s="18">
        <v>80165818.102055848</v>
      </c>
      <c r="F263" s="18">
        <f>'Lask. kiinteistövero 2024'!V263*1000</f>
        <v>48971321.182499997</v>
      </c>
      <c r="G263" s="18">
        <f t="shared" si="9"/>
        <v>557734670.86652946</v>
      </c>
      <c r="H263" s="18">
        <f>G263/'Lask. kunnallisvero 2024'!D263</f>
        <v>2186.7660100628482</v>
      </c>
      <c r="I263" s="76">
        <f t="shared" si="10"/>
        <v>19.193989937151855</v>
      </c>
      <c r="J263" s="76">
        <f t="shared" si="11"/>
        <v>17.274590943436671</v>
      </c>
      <c r="K263" s="45">
        <f>J263*'Lask. kunnallisvero 2024'!D263</f>
        <v>4405884.4201235231</v>
      </c>
      <c r="N263" s="84"/>
    </row>
    <row r="264" spans="1:14" ht="15" customHeight="1">
      <c r="A264" t="s">
        <v>19</v>
      </c>
      <c r="B264" s="63">
        <v>11</v>
      </c>
      <c r="C264" s="19" t="s">
        <v>20</v>
      </c>
      <c r="D264" s="18">
        <f>'Lask. kunnallisvero 2024'!H264</f>
        <v>1660924.9595454545</v>
      </c>
      <c r="E264" s="18">
        <v>347707.83397044177</v>
      </c>
      <c r="F264" s="18">
        <f>'Lask. kiinteistövero 2024'!V264*1000</f>
        <v>289542.84460000001</v>
      </c>
      <c r="G264" s="18">
        <f t="shared" si="9"/>
        <v>2298175.6381158964</v>
      </c>
      <c r="H264" s="18">
        <f>G264/'Lask. kunnallisvero 2024'!D264</f>
        <v>1627.6031431415697</v>
      </c>
      <c r="I264" s="76">
        <f t="shared" si="10"/>
        <v>578.35685685843032</v>
      </c>
      <c r="J264" s="76">
        <f t="shared" si="11"/>
        <v>520.52117117258729</v>
      </c>
      <c r="K264" s="45">
        <f>J264*'Lask. kunnallisvero 2024'!D264</f>
        <v>734975.89369569323</v>
      </c>
      <c r="N264" s="84"/>
    </row>
    <row r="265" spans="1:14" ht="15" customHeight="1">
      <c r="A265" t="s">
        <v>517</v>
      </c>
      <c r="B265" s="63">
        <v>19</v>
      </c>
      <c r="C265" s="19" t="s">
        <v>518</v>
      </c>
      <c r="D265" s="18">
        <f>'Lask. kunnallisvero 2024'!H265</f>
        <v>3913698.6716086953</v>
      </c>
      <c r="E265" s="18">
        <v>713196.27450280765</v>
      </c>
      <c r="F265" s="18">
        <f>'Lask. kiinteistövero 2024'!V265*1000</f>
        <v>532919.26639999996</v>
      </c>
      <c r="G265" s="18">
        <f t="shared" si="9"/>
        <v>5159814.2125115031</v>
      </c>
      <c r="H265" s="18">
        <f>G265/'Lask. kunnallisvero 2024'!D265</f>
        <v>1822.6118730171329</v>
      </c>
      <c r="I265" s="76">
        <f t="shared" si="10"/>
        <v>383.34812698286714</v>
      </c>
      <c r="J265" s="76">
        <f t="shared" si="11"/>
        <v>345.01331428458042</v>
      </c>
      <c r="K265" s="45">
        <f>J265*'Lask. kunnallisvero 2024'!D265</f>
        <v>976732.69273964711</v>
      </c>
      <c r="N265" s="84"/>
    </row>
    <row r="266" spans="1:14" ht="15" customHeight="1">
      <c r="A266" t="s">
        <v>283</v>
      </c>
      <c r="B266" s="63">
        <v>14</v>
      </c>
      <c r="C266" s="19" t="s">
        <v>284</v>
      </c>
      <c r="D266" s="18">
        <f>'Lask. kunnallisvero 2024'!H266</f>
        <v>6000951.8484742269</v>
      </c>
      <c r="E266" s="18">
        <v>716863.56020360137</v>
      </c>
      <c r="F266" s="18">
        <f>'Lask. kiinteistövero 2024'!V266*1000</f>
        <v>582013.04929999996</v>
      </c>
      <c r="G266" s="18">
        <f t="shared" si="9"/>
        <v>7299828.4579778286</v>
      </c>
      <c r="H266" s="18">
        <f>G266/'Lask. kunnallisvero 2024'!D266</f>
        <v>1534.2220382467062</v>
      </c>
      <c r="I266" s="76">
        <f t="shared" si="10"/>
        <v>671.7379617532938</v>
      </c>
      <c r="J266" s="76">
        <f t="shared" si="11"/>
        <v>604.56416557796445</v>
      </c>
      <c r="K266" s="45">
        <f>J266*'Lask. kunnallisvero 2024'!D266</f>
        <v>2876516.2998199547</v>
      </c>
      <c r="N266" s="84"/>
    </row>
    <row r="267" spans="1:14" ht="15" customHeight="1">
      <c r="A267" t="s">
        <v>113</v>
      </c>
      <c r="B267" s="63">
        <v>12</v>
      </c>
      <c r="C267" s="19" t="s">
        <v>114</v>
      </c>
      <c r="D267" s="18">
        <f>'Lask. kunnallisvero 2024'!H267</f>
        <v>4823406.1218461534</v>
      </c>
      <c r="E267" s="18">
        <v>705816.47346760007</v>
      </c>
      <c r="F267" s="18">
        <f>'Lask. kiinteistövero 2024'!V267*1000</f>
        <v>584092.56124999991</v>
      </c>
      <c r="G267" s="18">
        <f t="shared" ref="G267:G302" si="12">SUM(D267:F267)</f>
        <v>6113315.1565637542</v>
      </c>
      <c r="H267" s="18">
        <f>G267/'Lask. kunnallisvero 2024'!D267</f>
        <v>1503.5206976300428</v>
      </c>
      <c r="I267" s="76">
        <f t="shared" ref="I267:I302" si="13">$H$10-H267</f>
        <v>702.4393023699572</v>
      </c>
      <c r="J267" s="76">
        <f t="shared" ref="J267:J302" si="14">IF(I267&gt;0,I267*$K$4/100,IF(I267&lt;0,I267*$K$5/100))</f>
        <v>632.19537213296144</v>
      </c>
      <c r="K267" s="45">
        <f>J267*'Lask. kunnallisvero 2024'!D267</f>
        <v>2570506.3830926213</v>
      </c>
      <c r="N267" s="84"/>
    </row>
    <row r="268" spans="1:14" ht="15" customHeight="1">
      <c r="A268" t="s">
        <v>383</v>
      </c>
      <c r="B268" s="63">
        <v>16</v>
      </c>
      <c r="C268" s="19" t="s">
        <v>384</v>
      </c>
      <c r="D268" s="18">
        <f>'Lask. kunnallisvero 2024'!H268</f>
        <v>3435535.5867473679</v>
      </c>
      <c r="E268" s="18">
        <v>537840.31488849095</v>
      </c>
      <c r="F268" s="18">
        <f>'Lask. kiinteistövero 2024'!V268*1000</f>
        <v>364611.60460000002</v>
      </c>
      <c r="G268" s="18">
        <f t="shared" si="12"/>
        <v>4337987.5062358584</v>
      </c>
      <c r="H268" s="18">
        <f>G268/'Lask. kunnallisvero 2024'!D268</f>
        <v>1522.6351373239236</v>
      </c>
      <c r="I268" s="76">
        <f t="shared" si="13"/>
        <v>683.32486267607646</v>
      </c>
      <c r="J268" s="76">
        <f t="shared" si="14"/>
        <v>614.99237640846889</v>
      </c>
      <c r="K268" s="45">
        <f>J268*'Lask. kunnallisvero 2024'!D268</f>
        <v>1752113.2803877278</v>
      </c>
      <c r="N268" s="84"/>
    </row>
    <row r="269" spans="1:14" ht="15" customHeight="1">
      <c r="A269" t="s">
        <v>143</v>
      </c>
      <c r="B269" s="63">
        <v>13</v>
      </c>
      <c r="C269" s="19" t="s">
        <v>144</v>
      </c>
      <c r="D269" s="18">
        <f>'Lask. kunnallisvero 2024'!H269</f>
        <v>3216800.036585106</v>
      </c>
      <c r="E269" s="18">
        <v>532600.21055784379</v>
      </c>
      <c r="F269" s="18">
        <f>'Lask. kiinteistövero 2024'!V269*1000</f>
        <v>415035.68099999998</v>
      </c>
      <c r="G269" s="18">
        <f t="shared" si="12"/>
        <v>4164435.9281429499</v>
      </c>
      <c r="H269" s="18">
        <f>G269/'Lask. kunnallisvero 2024'!D269</f>
        <v>1758.6300372225296</v>
      </c>
      <c r="I269" s="76">
        <f t="shared" si="13"/>
        <v>447.32996277747043</v>
      </c>
      <c r="J269" s="76">
        <f t="shared" si="14"/>
        <v>402.59696649972335</v>
      </c>
      <c r="K269" s="45">
        <f>J269*'Lask. kunnallisvero 2024'!D269</f>
        <v>953349.61667134485</v>
      </c>
      <c r="N269" s="84"/>
    </row>
    <row r="270" spans="1:14" ht="15" customHeight="1">
      <c r="A270" t="s">
        <v>225</v>
      </c>
      <c r="B270" s="63">
        <v>19</v>
      </c>
      <c r="C270" s="19" t="s">
        <v>226</v>
      </c>
      <c r="D270" s="18">
        <f>'Lask. kunnallisvero 2024'!H270</f>
        <v>33437605.828178573</v>
      </c>
      <c r="E270" s="18">
        <v>5383691.4981580842</v>
      </c>
      <c r="F270" s="18">
        <f>'Lask. kiinteistövero 2024'!V270*1000</f>
        <v>3668330.6887500002</v>
      </c>
      <c r="G270" s="18">
        <f t="shared" si="12"/>
        <v>42489628.015086658</v>
      </c>
      <c r="H270" s="18">
        <f>G270/'Lask. kunnallisvero 2024'!D270</f>
        <v>2021.5828344793347</v>
      </c>
      <c r="I270" s="76">
        <f t="shared" si="13"/>
        <v>184.37716552066536</v>
      </c>
      <c r="J270" s="76">
        <f t="shared" si="14"/>
        <v>165.93944896859881</v>
      </c>
      <c r="K270" s="45">
        <f>J270*'Lask. kunnallisvero 2024'!D270</f>
        <v>3487715.3384220097</v>
      </c>
      <c r="N270" s="84"/>
    </row>
    <row r="271" spans="1:14" ht="15" customHeight="1">
      <c r="A271" t="s">
        <v>511</v>
      </c>
      <c r="B271" s="63">
        <v>2</v>
      </c>
      <c r="C271" s="19" t="s">
        <v>512</v>
      </c>
      <c r="D271" s="18">
        <f>'Lask. kunnallisvero 2024'!H271</f>
        <v>325328164.82673913</v>
      </c>
      <c r="E271" s="18">
        <v>87366269.736034796</v>
      </c>
      <c r="F271" s="18">
        <f>'Lask. kiinteistövero 2024'!V271*1000</f>
        <v>40734033.943299994</v>
      </c>
      <c r="G271" s="18">
        <f t="shared" si="12"/>
        <v>453428468.50607395</v>
      </c>
      <c r="H271" s="18">
        <f>G271/'Lask. kunnallisvero 2024'!D271</f>
        <v>2246.2188142753944</v>
      </c>
      <c r="I271" s="76">
        <f t="shared" si="13"/>
        <v>-40.258814275394343</v>
      </c>
      <c r="J271" s="76">
        <f t="shared" si="14"/>
        <v>-4.0258814275394341</v>
      </c>
      <c r="K271" s="45">
        <f>J271*'Lask. kunnallisvero 2024'!D271</f>
        <v>-812676.50260739285</v>
      </c>
      <c r="N271" s="84"/>
    </row>
    <row r="272" spans="1:14" ht="15" customHeight="1">
      <c r="A272" t="s">
        <v>579</v>
      </c>
      <c r="B272" s="63">
        <v>19</v>
      </c>
      <c r="C272" s="19" t="s">
        <v>580</v>
      </c>
      <c r="D272" s="18">
        <f>'Lask. kunnallisvero 2024'!H272</f>
        <v>4338191.2617999995</v>
      </c>
      <c r="E272" s="18">
        <v>886132.61623560323</v>
      </c>
      <c r="F272" s="18">
        <f>'Lask. kiinteistövero 2024'!V272*1000</f>
        <v>655414.48265000002</v>
      </c>
      <c r="G272" s="18">
        <f t="shared" si="12"/>
        <v>5879738.3606856028</v>
      </c>
      <c r="H272" s="18">
        <f>G272/'Lask. kunnallisvero 2024'!D272</f>
        <v>1807.4818200693521</v>
      </c>
      <c r="I272" s="76">
        <f t="shared" si="13"/>
        <v>398.47817993064791</v>
      </c>
      <c r="J272" s="76">
        <f t="shared" si="14"/>
        <v>358.63036193758313</v>
      </c>
      <c r="K272" s="45">
        <f>J272*'Lask. kunnallisvero 2024'!D272</f>
        <v>1166624.567382958</v>
      </c>
      <c r="N272" s="84"/>
    </row>
    <row r="273" spans="1:14" ht="15" customHeight="1">
      <c r="A273" t="s">
        <v>247</v>
      </c>
      <c r="B273" s="63">
        <v>11</v>
      </c>
      <c r="C273" s="19" t="s">
        <v>248</v>
      </c>
      <c r="D273" s="18">
        <f>'Lask. kunnallisvero 2024'!H273</f>
        <v>2741502.7625744678</v>
      </c>
      <c r="E273" s="18">
        <v>637922.77299174247</v>
      </c>
      <c r="F273" s="18">
        <f>'Lask. kiinteistövero 2024'!V273*1000</f>
        <v>509770.09670000005</v>
      </c>
      <c r="G273" s="18">
        <f t="shared" si="12"/>
        <v>3889195.6322662104</v>
      </c>
      <c r="H273" s="18">
        <f>G273/'Lask. kunnallisvero 2024'!D273</f>
        <v>1681.4507705431088</v>
      </c>
      <c r="I273" s="76">
        <f t="shared" si="13"/>
        <v>524.50922945689126</v>
      </c>
      <c r="J273" s="76">
        <f t="shared" si="14"/>
        <v>472.05830651120209</v>
      </c>
      <c r="K273" s="45">
        <f>J273*'Lask. kunnallisvero 2024'!D273</f>
        <v>1091870.8629604105</v>
      </c>
      <c r="N273" s="84"/>
    </row>
    <row r="274" spans="1:14" ht="15" customHeight="1">
      <c r="A274" t="s">
        <v>549</v>
      </c>
      <c r="B274" s="63">
        <v>1</v>
      </c>
      <c r="C274" s="19" t="s">
        <v>550</v>
      </c>
      <c r="D274" s="18">
        <f>'Lask. kunnallisvero 2024'!H274</f>
        <v>85071556.044760555</v>
      </c>
      <c r="E274" s="18">
        <v>7290097.2703657448</v>
      </c>
      <c r="F274" s="18">
        <f>'Lask. kiinteistövero 2024'!V274*1000</f>
        <v>8468171.4333500024</v>
      </c>
      <c r="G274" s="18">
        <f t="shared" si="12"/>
        <v>100829824.7484763</v>
      </c>
      <c r="H274" s="18">
        <f>G274/'Lask. kunnallisvero 2024'!D274</f>
        <v>2439.1558553504356</v>
      </c>
      <c r="I274" s="76">
        <f t="shared" si="13"/>
        <v>-233.19585535043552</v>
      </c>
      <c r="J274" s="76">
        <f t="shared" si="14"/>
        <v>-23.319585535043551</v>
      </c>
      <c r="K274" s="45">
        <f>J274*'Lask. kunnallisvero 2024'!D274</f>
        <v>-963985.02684763027</v>
      </c>
      <c r="N274" s="84"/>
    </row>
    <row r="275" spans="1:14" ht="15" customHeight="1">
      <c r="A275" t="s">
        <v>303</v>
      </c>
      <c r="B275" s="63">
        <v>17</v>
      </c>
      <c r="C275" s="19" t="s">
        <v>304</v>
      </c>
      <c r="D275" s="18">
        <f>'Lask. kunnallisvero 2024'!H275</f>
        <v>8088404.6743636373</v>
      </c>
      <c r="E275" s="18">
        <v>423791.11344047083</v>
      </c>
      <c r="F275" s="18">
        <f>'Lask. kiinteistövero 2024'!V275*1000</f>
        <v>511589.04290000006</v>
      </c>
      <c r="G275" s="18">
        <f t="shared" si="12"/>
        <v>9023784.8307041079</v>
      </c>
      <c r="H275" s="18">
        <f>G275/'Lask. kunnallisvero 2024'!D275</f>
        <v>1382.9555296098249</v>
      </c>
      <c r="I275" s="76">
        <f t="shared" si="13"/>
        <v>823.00447039017513</v>
      </c>
      <c r="J275" s="76">
        <f t="shared" si="14"/>
        <v>740.70402335115762</v>
      </c>
      <c r="K275" s="45">
        <f>J275*'Lask. kunnallisvero 2024'!D275</f>
        <v>4833093.7523663035</v>
      </c>
      <c r="N275" s="84"/>
    </row>
    <row r="276" spans="1:14" ht="15" customHeight="1">
      <c r="A276" t="s">
        <v>337</v>
      </c>
      <c r="B276" s="63">
        <v>4</v>
      </c>
      <c r="C276" s="19" t="s">
        <v>338</v>
      </c>
      <c r="D276" s="18">
        <f>'Lask. kunnallisvero 2024'!H276</f>
        <v>19993382.180089887</v>
      </c>
      <c r="E276" s="18">
        <v>1673430.2746700656</v>
      </c>
      <c r="F276" s="18">
        <f>'Lask. kiinteistövero 2024'!V276*1000</f>
        <v>1461080.2691499998</v>
      </c>
      <c r="G276" s="18">
        <f t="shared" si="12"/>
        <v>23127892.723909952</v>
      </c>
      <c r="H276" s="18">
        <f>G276/'Lask. kunnallisvero 2024'!D276</f>
        <v>1845.3596683882511</v>
      </c>
      <c r="I276" s="76">
        <f t="shared" si="13"/>
        <v>360.60033161174897</v>
      </c>
      <c r="J276" s="76">
        <f t="shared" si="14"/>
        <v>324.54029845057408</v>
      </c>
      <c r="K276" s="45">
        <f>J276*'Lask. kunnallisvero 2024'!D276</f>
        <v>4067463.5604810449</v>
      </c>
      <c r="N276" s="84"/>
    </row>
    <row r="277" spans="1:14" ht="15" customHeight="1">
      <c r="A277" t="s">
        <v>205</v>
      </c>
      <c r="B277" s="63">
        <v>6</v>
      </c>
      <c r="C277" s="19" t="s">
        <v>206</v>
      </c>
      <c r="D277" s="18">
        <f>'Lask. kunnallisvero 2024'!H277</f>
        <v>5846027.134718447</v>
      </c>
      <c r="E277" s="18">
        <v>693691.2462798215</v>
      </c>
      <c r="F277" s="18">
        <f>'Lask. kiinteistövero 2024'!V277*1000</f>
        <v>827566.68755000015</v>
      </c>
      <c r="G277" s="18">
        <f t="shared" si="12"/>
        <v>7367285.0685482686</v>
      </c>
      <c r="H277" s="18">
        <f>G277/'Lask. kunnallisvero 2024'!D277</f>
        <v>1612.8032111532987</v>
      </c>
      <c r="I277" s="76">
        <f t="shared" si="13"/>
        <v>593.15678884670137</v>
      </c>
      <c r="J277" s="76">
        <f t="shared" si="14"/>
        <v>533.84110996203128</v>
      </c>
      <c r="K277" s="45">
        <f>J277*'Lask. kunnallisvero 2024'!D277</f>
        <v>2438586.1903065587</v>
      </c>
      <c r="N277" s="84"/>
    </row>
    <row r="278" spans="1:14" ht="15" customHeight="1">
      <c r="A278" t="s">
        <v>263</v>
      </c>
      <c r="B278" s="63">
        <v>17</v>
      </c>
      <c r="C278" s="19" t="s">
        <v>264</v>
      </c>
      <c r="D278" s="18">
        <f>'Lask. kunnallisvero 2024'!H278</f>
        <v>2991215.2302857144</v>
      </c>
      <c r="E278" s="18">
        <v>599127.47354688542</v>
      </c>
      <c r="F278" s="18">
        <f>'Lask. kiinteistövero 2024'!V278*1000</f>
        <v>538759.02410000004</v>
      </c>
      <c r="G278" s="18">
        <f t="shared" si="12"/>
        <v>4129101.7279325998</v>
      </c>
      <c r="H278" s="18">
        <f>G278/'Lask. kunnallisvero 2024'!D278</f>
        <v>1657.6080802619831</v>
      </c>
      <c r="I278" s="76">
        <f t="shared" si="13"/>
        <v>548.35191973801693</v>
      </c>
      <c r="J278" s="76">
        <f t="shared" si="14"/>
        <v>493.51672776421526</v>
      </c>
      <c r="K278" s="45">
        <f>J278*'Lask. kunnallisvero 2024'!D278</f>
        <v>1229350.1688606602</v>
      </c>
      <c r="N278" s="84"/>
    </row>
    <row r="279" spans="1:14" ht="15" customHeight="1">
      <c r="A279" t="s">
        <v>187</v>
      </c>
      <c r="B279" s="63">
        <v>19</v>
      </c>
      <c r="C279" s="19" t="s">
        <v>188</v>
      </c>
      <c r="D279" s="18">
        <f>'Lask. kunnallisvero 2024'!H279</f>
        <v>1666994.0839285713</v>
      </c>
      <c r="E279" s="18">
        <v>91271.725474028775</v>
      </c>
      <c r="F279" s="18">
        <f>'Lask. kiinteistövero 2024'!V279*1000</f>
        <v>340688.70785000001</v>
      </c>
      <c r="G279" s="18">
        <f t="shared" si="12"/>
        <v>2098954.5172526003</v>
      </c>
      <c r="H279" s="18">
        <f>G279/'Lask. kunnallisvero 2024'!D279</f>
        <v>1842.8046683517123</v>
      </c>
      <c r="I279" s="76">
        <f t="shared" si="13"/>
        <v>363.15533164828776</v>
      </c>
      <c r="J279" s="76">
        <f t="shared" si="14"/>
        <v>326.83979848345899</v>
      </c>
      <c r="K279" s="45">
        <f>J279*'Lask. kunnallisvero 2024'!D279</f>
        <v>372270.5304726598</v>
      </c>
      <c r="N279" s="84"/>
    </row>
    <row r="280" spans="1:14" ht="15" customHeight="1">
      <c r="A280" t="s">
        <v>93</v>
      </c>
      <c r="B280" s="63">
        <v>13</v>
      </c>
      <c r="C280" s="19" t="s">
        <v>94</v>
      </c>
      <c r="D280" s="18">
        <f>'Lask. kunnallisvero 2024'!H280</f>
        <v>4584220.7415999994</v>
      </c>
      <c r="E280" s="18">
        <v>455893.59972966317</v>
      </c>
      <c r="F280" s="18">
        <f>'Lask. kiinteistövero 2024'!V280*1000</f>
        <v>454970.99264999997</v>
      </c>
      <c r="G280" s="18">
        <f t="shared" si="12"/>
        <v>5495085.3339796625</v>
      </c>
      <c r="H280" s="18">
        <f>G280/'Lask. kunnallisvero 2024'!D280</f>
        <v>1520.0789305614558</v>
      </c>
      <c r="I280" s="76">
        <f t="shared" si="13"/>
        <v>685.88106943854427</v>
      </c>
      <c r="J280" s="76">
        <f t="shared" si="14"/>
        <v>617.29296249468985</v>
      </c>
      <c r="K280" s="45">
        <f>J280*'Lask. kunnallisvero 2024'!D280</f>
        <v>2231514.0594183039</v>
      </c>
      <c r="N280" s="84"/>
    </row>
    <row r="281" spans="1:14" ht="15" customHeight="1">
      <c r="A281" t="s">
        <v>397</v>
      </c>
      <c r="B281" s="63">
        <v>15</v>
      </c>
      <c r="C281" s="19" t="s">
        <v>398</v>
      </c>
      <c r="D281" s="18">
        <f>'Lask. kunnallisvero 2024'!H281</f>
        <v>10192231.167383719</v>
      </c>
      <c r="E281" s="18">
        <v>1934232.0479138009</v>
      </c>
      <c r="F281" s="18">
        <f>'Lask. kiinteistövero 2024'!V281*1000</f>
        <v>1813435.5832500001</v>
      </c>
      <c r="G281" s="18">
        <f t="shared" si="12"/>
        <v>13939898.798547521</v>
      </c>
      <c r="H281" s="18">
        <f>G281/'Lask. kunnallisvero 2024'!D281</f>
        <v>1858.6531731396694</v>
      </c>
      <c r="I281" s="76">
        <f t="shared" si="13"/>
        <v>347.3068268603306</v>
      </c>
      <c r="J281" s="76">
        <f t="shared" si="14"/>
        <v>312.57614417429755</v>
      </c>
      <c r="K281" s="45">
        <f>J281*'Lask. kunnallisvero 2024'!D281</f>
        <v>2344321.0813072314</v>
      </c>
      <c r="N281" s="84"/>
    </row>
    <row r="282" spans="1:14" ht="15" customHeight="1">
      <c r="A282" t="s">
        <v>343</v>
      </c>
      <c r="B282" s="63">
        <v>2</v>
      </c>
      <c r="C282" s="19" t="s">
        <v>344</v>
      </c>
      <c r="D282" s="18">
        <f>'Lask. kunnallisvero 2024'!H282</f>
        <v>23499480.677337207</v>
      </c>
      <c r="E282" s="18">
        <v>6426209.0904960595</v>
      </c>
      <c r="F282" s="18">
        <f>'Lask. kiinteistövero 2024'!V282*1000</f>
        <v>3454147.7142500002</v>
      </c>
      <c r="G282" s="18">
        <f t="shared" si="12"/>
        <v>33379837.482083268</v>
      </c>
      <c r="H282" s="18">
        <f>G282/'Lask. kunnallisvero 2024'!D282</f>
        <v>2234.558674660816</v>
      </c>
      <c r="I282" s="76">
        <f t="shared" si="13"/>
        <v>-28.598674660815959</v>
      </c>
      <c r="J282" s="76">
        <f t="shared" si="14"/>
        <v>-2.8598674660815959</v>
      </c>
      <c r="K282" s="45">
        <f>J282*'Lask. kunnallisvero 2024'!D282</f>
        <v>-42720.700208326882</v>
      </c>
      <c r="N282" s="84"/>
    </row>
    <row r="283" spans="1:14" ht="15" customHeight="1">
      <c r="A283" t="s">
        <v>457</v>
      </c>
      <c r="B283" s="63">
        <v>15</v>
      </c>
      <c r="C283" s="19" t="s">
        <v>458</v>
      </c>
      <c r="D283" s="18">
        <f>'Lask. kunnallisvero 2024'!H283</f>
        <v>114758566.67753571</v>
      </c>
      <c r="E283" s="18">
        <v>17627917.349440016</v>
      </c>
      <c r="F283" s="18">
        <f>'Lask. kiinteistövero 2024'!V283*1000</f>
        <v>13306695.846299998</v>
      </c>
      <c r="G283" s="18">
        <f t="shared" si="12"/>
        <v>145693179.87327573</v>
      </c>
      <c r="H283" s="18">
        <f>G283/'Lask. kunnallisvero 2024'!D283</f>
        <v>2112.8426804524006</v>
      </c>
      <c r="I283" s="76">
        <f t="shared" si="13"/>
        <v>93.117319547599436</v>
      </c>
      <c r="J283" s="76">
        <f t="shared" si="14"/>
        <v>83.805587592839487</v>
      </c>
      <c r="K283" s="45">
        <f>J283*'Lask. kunnallisvero 2024'!D283</f>
        <v>5778898.0980518395</v>
      </c>
      <c r="N283" s="84"/>
    </row>
    <row r="284" spans="1:14" ht="15" customHeight="1">
      <c r="A284" t="s">
        <v>509</v>
      </c>
      <c r="B284" s="63">
        <v>6</v>
      </c>
      <c r="C284" s="19" t="s">
        <v>510</v>
      </c>
      <c r="D284" s="18">
        <f>'Lask. kunnallisvero 2024'!H284</f>
        <v>33725298.536797747</v>
      </c>
      <c r="E284" s="18">
        <v>4515211.6728901379</v>
      </c>
      <c r="F284" s="18">
        <f>'Lask. kiinteistövero 2024'!V284*1000</f>
        <v>2728062.0732</v>
      </c>
      <c r="G284" s="18">
        <f t="shared" si="12"/>
        <v>40968572.282887891</v>
      </c>
      <c r="H284" s="18">
        <f>G284/'Lask. kunnallisvero 2024'!D284</f>
        <v>1979.7319166370876</v>
      </c>
      <c r="I284" s="76">
        <f t="shared" si="13"/>
        <v>226.22808336291246</v>
      </c>
      <c r="J284" s="76">
        <f t="shared" si="14"/>
        <v>203.6052750266212</v>
      </c>
      <c r="K284" s="45">
        <f>J284*'Lask. kunnallisvero 2024'!D284</f>
        <v>4213407.5614008987</v>
      </c>
      <c r="N284" s="84"/>
    </row>
    <row r="285" spans="1:14" ht="15" customHeight="1">
      <c r="A285" t="s">
        <v>349</v>
      </c>
      <c r="B285" s="63">
        <v>11</v>
      </c>
      <c r="C285" s="19" t="s">
        <v>350</v>
      </c>
      <c r="D285" s="18">
        <f>'Lask. kunnallisvero 2024'!H285</f>
        <v>29994239.041056816</v>
      </c>
      <c r="E285" s="18">
        <v>3466849.4067854579</v>
      </c>
      <c r="F285" s="18">
        <f>'Lask. kiinteistövero 2024'!V285*1000</f>
        <v>3310226.1924499995</v>
      </c>
      <c r="G285" s="18">
        <f t="shared" si="12"/>
        <v>36771314.640292272</v>
      </c>
      <c r="H285" s="18">
        <f>G285/'Lask. kunnallisvero 2024'!D285</f>
        <v>1864.00946115944</v>
      </c>
      <c r="I285" s="76">
        <f t="shared" si="13"/>
        <v>341.95053884056006</v>
      </c>
      <c r="J285" s="76">
        <f t="shared" si="14"/>
        <v>307.75548495650406</v>
      </c>
      <c r="K285" s="45">
        <f>J285*'Lask. kunnallisvero 2024'!D285</f>
        <v>6071092.4517369559</v>
      </c>
      <c r="N285" s="84"/>
    </row>
    <row r="286" spans="1:14" ht="15" customHeight="1">
      <c r="A286" t="s">
        <v>35</v>
      </c>
      <c r="B286" s="63">
        <v>2</v>
      </c>
      <c r="C286" s="19" t="s">
        <v>36</v>
      </c>
      <c r="D286" s="18">
        <f>'Lask. kunnallisvero 2024'!H286</f>
        <v>2998104.3701999998</v>
      </c>
      <c r="E286" s="18">
        <v>273766.93147955806</v>
      </c>
      <c r="F286" s="18">
        <f>'Lask. kiinteistövero 2024'!V286*1000</f>
        <v>415614.2598</v>
      </c>
      <c r="G286" s="18">
        <f t="shared" si="12"/>
        <v>3687485.5614795578</v>
      </c>
      <c r="H286" s="18">
        <f>G286/'Lask. kunnallisvero 2024'!D286</f>
        <v>1642.5325440888898</v>
      </c>
      <c r="I286" s="76">
        <f t="shared" si="13"/>
        <v>563.4274559111102</v>
      </c>
      <c r="J286" s="76">
        <f t="shared" si="14"/>
        <v>507.0847103199992</v>
      </c>
      <c r="K286" s="45">
        <f>J286*'Lask. kunnallisvero 2024'!D286</f>
        <v>1138405.1746683982</v>
      </c>
      <c r="N286" s="84"/>
    </row>
    <row r="287" spans="1:14" ht="15" customHeight="1">
      <c r="A287" t="s">
        <v>501</v>
      </c>
      <c r="B287" s="63">
        <v>11</v>
      </c>
      <c r="C287" s="19" t="s">
        <v>502</v>
      </c>
      <c r="D287" s="18">
        <f>'Lask. kunnallisvero 2024'!H287</f>
        <v>2133086.4150652173</v>
      </c>
      <c r="E287" s="18">
        <v>433092.50383589236</v>
      </c>
      <c r="F287" s="18">
        <f>'Lask. kiinteistövero 2024'!V287*1000</f>
        <v>340481.12719999999</v>
      </c>
      <c r="G287" s="18">
        <f t="shared" si="12"/>
        <v>2906660.0461011096</v>
      </c>
      <c r="H287" s="18">
        <f>G287/'Lask. kunnallisvero 2024'!D287</f>
        <v>1533.8575441166806</v>
      </c>
      <c r="I287" s="76">
        <f t="shared" si="13"/>
        <v>672.10245588331941</v>
      </c>
      <c r="J287" s="76">
        <f t="shared" si="14"/>
        <v>604.89221029498742</v>
      </c>
      <c r="K287" s="45">
        <f>J287*'Lask. kunnallisvero 2024'!D287</f>
        <v>1146270.7385090012</v>
      </c>
      <c r="N287" s="84"/>
    </row>
    <row r="288" spans="1:14" ht="15" customHeight="1">
      <c r="A288" t="s">
        <v>589</v>
      </c>
      <c r="B288" s="63">
        <v>6</v>
      </c>
      <c r="C288" s="19" t="s">
        <v>590</v>
      </c>
      <c r="D288" s="18">
        <f>'Lask. kunnallisvero 2024'!H288</f>
        <v>7533744.9879677407</v>
      </c>
      <c r="E288" s="18">
        <v>449303.97714551736</v>
      </c>
      <c r="F288" s="18">
        <f>'Lask. kiinteistövero 2024'!V288*1000</f>
        <v>702752.62815000024</v>
      </c>
      <c r="G288" s="18">
        <f t="shared" si="12"/>
        <v>8685801.5932632573</v>
      </c>
      <c r="H288" s="18">
        <f>G288/'Lask. kunnallisvero 2024'!D288</f>
        <v>1943.5671499805901</v>
      </c>
      <c r="I288" s="76">
        <f t="shared" si="13"/>
        <v>262.39285001940993</v>
      </c>
      <c r="J288" s="76">
        <f t="shared" si="14"/>
        <v>236.15356501746894</v>
      </c>
      <c r="K288" s="45">
        <f>J288*'Lask. kunnallisvero 2024'!D288</f>
        <v>1055370.2820630686</v>
      </c>
      <c r="N288" s="84"/>
    </row>
    <row r="289" spans="1:15" s="17" customFormat="1" ht="15" customHeight="1">
      <c r="A289" t="s">
        <v>103</v>
      </c>
      <c r="B289" s="63">
        <v>16</v>
      </c>
      <c r="C289" s="19" t="s">
        <v>104</v>
      </c>
      <c r="D289" s="18">
        <f>'Lask. kunnallisvero 2024'!H289</f>
        <v>3674726.201204082</v>
      </c>
      <c r="E289" s="18">
        <v>541395.53160820331</v>
      </c>
      <c r="F289" s="18">
        <f>'Lask. kiinteistövero 2024'!V289*1000</f>
        <v>431997.51110000012</v>
      </c>
      <c r="G289" s="18">
        <f t="shared" si="12"/>
        <v>4648119.2439122852</v>
      </c>
      <c r="H289" s="18">
        <f>G289/'Lask. kunnallisvero 2024'!D289</f>
        <v>1583.1468814415141</v>
      </c>
      <c r="I289" s="76">
        <f t="shared" si="13"/>
        <v>622.81311855848594</v>
      </c>
      <c r="J289" s="76">
        <f t="shared" si="14"/>
        <v>560.53180670263737</v>
      </c>
      <c r="K289" s="45">
        <f>J289*'Lask. kunnallisvero 2024'!D289</f>
        <v>1645721.3844789434</v>
      </c>
      <c r="N289" s="84"/>
      <c r="O289"/>
    </row>
    <row r="290" spans="1:15" ht="15" customHeight="1">
      <c r="A290" t="s">
        <v>423</v>
      </c>
      <c r="B290" s="63">
        <v>11</v>
      </c>
      <c r="C290" s="19" t="s">
        <v>424</v>
      </c>
      <c r="D290" s="18">
        <f>'Lask. kunnallisvero 2024'!H290</f>
        <v>4386553.800214286</v>
      </c>
      <c r="E290" s="18">
        <v>2242606.1822821437</v>
      </c>
      <c r="F290" s="18">
        <f>'Lask. kiinteistövero 2024'!V290*1000</f>
        <v>708526.77080000017</v>
      </c>
      <c r="G290" s="18">
        <f t="shared" si="12"/>
        <v>7337686.7532964293</v>
      </c>
      <c r="H290" s="18">
        <f>G290/'Lask. kunnallisvero 2024'!D290</f>
        <v>2166.4265583987094</v>
      </c>
      <c r="I290" s="76">
        <f t="shared" si="13"/>
        <v>39.533441601290633</v>
      </c>
      <c r="J290" s="76">
        <f t="shared" si="14"/>
        <v>35.58009744116157</v>
      </c>
      <c r="K290" s="45">
        <f>J290*'Lask. kunnallisvero 2024'!D290</f>
        <v>120509.79003321423</v>
      </c>
      <c r="N290" s="84"/>
    </row>
    <row r="291" spans="1:15" ht="15" customHeight="1">
      <c r="A291" t="s">
        <v>51</v>
      </c>
      <c r="B291" s="63">
        <v>1</v>
      </c>
      <c r="C291" s="19" t="s">
        <v>52</v>
      </c>
      <c r="D291" s="18">
        <f>'Lask. kunnallisvero 2024'!H291</f>
        <v>53867140.142307691</v>
      </c>
      <c r="E291" s="18">
        <v>3062890.4825844932</v>
      </c>
      <c r="F291" s="18">
        <f>'Lask. kiinteistövero 2024'!V291*1000</f>
        <v>4936152.2134000007</v>
      </c>
      <c r="G291" s="18">
        <f t="shared" si="12"/>
        <v>61866182.838292181</v>
      </c>
      <c r="H291" s="18">
        <f>G291/'Lask. kunnallisvero 2024'!D291</f>
        <v>2147.3111949703994</v>
      </c>
      <c r="I291" s="76">
        <f t="shared" si="13"/>
        <v>58.64880502960068</v>
      </c>
      <c r="J291" s="76">
        <f t="shared" si="14"/>
        <v>52.783924526640611</v>
      </c>
      <c r="K291" s="45">
        <f>J291*'Lask. kunnallisvero 2024'!D291</f>
        <v>1520757.6495370427</v>
      </c>
      <c r="N291" s="84"/>
    </row>
    <row r="292" spans="1:15" ht="15" customHeight="1">
      <c r="A292" t="s">
        <v>481</v>
      </c>
      <c r="B292" s="63">
        <v>13</v>
      </c>
      <c r="C292" s="19" t="s">
        <v>482</v>
      </c>
      <c r="D292" s="18">
        <f>'Lask. kunnallisvero 2024'!H292</f>
        <v>7396856.4989999989</v>
      </c>
      <c r="E292" s="18">
        <v>2392530.8590490916</v>
      </c>
      <c r="F292" s="18">
        <f>'Lask. kiinteistövero 2024'!V292*1000</f>
        <v>1198576.0652499998</v>
      </c>
      <c r="G292" s="18">
        <f t="shared" si="12"/>
        <v>10987963.423299091</v>
      </c>
      <c r="H292" s="18">
        <f>G292/'Lask. kunnallisvero 2024'!D292</f>
        <v>1869.6551681638746</v>
      </c>
      <c r="I292" s="76">
        <f t="shared" si="13"/>
        <v>336.30483183612546</v>
      </c>
      <c r="J292" s="76">
        <f t="shared" si="14"/>
        <v>302.67434865251295</v>
      </c>
      <c r="K292" s="45">
        <f>J292*'Lask. kunnallisvero 2024'!D292</f>
        <v>1778817.1470308185</v>
      </c>
      <c r="N292" s="84"/>
    </row>
    <row r="293" spans="1:15" ht="15" customHeight="1">
      <c r="A293" t="s">
        <v>325</v>
      </c>
      <c r="B293" s="63">
        <v>14</v>
      </c>
      <c r="C293" s="19" t="s">
        <v>326</v>
      </c>
      <c r="D293" s="18">
        <f>'Lask. kunnallisvero 2024'!H293</f>
        <v>3565810.0947187506</v>
      </c>
      <c r="E293" s="18">
        <v>631758.64399795001</v>
      </c>
      <c r="F293" s="18">
        <f>'Lask. kiinteistövero 2024'!V293*1000</f>
        <v>410597.41165000002</v>
      </c>
      <c r="G293" s="18">
        <f t="shared" si="12"/>
        <v>4608166.1503667012</v>
      </c>
      <c r="H293" s="18">
        <f>G293/'Lask. kunnallisvero 2024'!D293</f>
        <v>1735.0023156501134</v>
      </c>
      <c r="I293" s="76">
        <f t="shared" si="13"/>
        <v>470.95768434988668</v>
      </c>
      <c r="J293" s="76">
        <f t="shared" si="14"/>
        <v>423.86191591489796</v>
      </c>
      <c r="K293" s="45">
        <f>J293*'Lask. kunnallisvero 2024'!D293</f>
        <v>1125777.2486699689</v>
      </c>
      <c r="N293" s="84"/>
    </row>
    <row r="294" spans="1:15" ht="15" customHeight="1">
      <c r="A294" t="s">
        <v>63</v>
      </c>
      <c r="B294" s="63">
        <v>8</v>
      </c>
      <c r="C294" s="19" t="s">
        <v>64</v>
      </c>
      <c r="D294" s="18">
        <f>'Lask. kunnallisvero 2024'!H294</f>
        <v>3891636.4757272727</v>
      </c>
      <c r="E294" s="18">
        <v>693150.16584799415</v>
      </c>
      <c r="F294" s="18">
        <f>'Lask. kiinteistövero 2024'!V294*1000</f>
        <v>808357.82714999991</v>
      </c>
      <c r="G294" s="18">
        <f t="shared" si="12"/>
        <v>5393144.4687252669</v>
      </c>
      <c r="H294" s="18">
        <f>G294/'Lask. kunnallisvero 2024'!D294</f>
        <v>1842.5502113854686</v>
      </c>
      <c r="I294" s="76">
        <f t="shared" si="13"/>
        <v>363.40978861453141</v>
      </c>
      <c r="J294" s="76">
        <f t="shared" si="14"/>
        <v>327.06880975307826</v>
      </c>
      <c r="K294" s="45">
        <f>J294*'Lask. kunnallisvero 2024'!D294</f>
        <v>957330.4061472601</v>
      </c>
      <c r="N294" s="84"/>
    </row>
    <row r="295" spans="1:15" ht="15" customHeight="1">
      <c r="A295" t="s">
        <v>289</v>
      </c>
      <c r="B295" s="63">
        <v>6</v>
      </c>
      <c r="C295" s="19" t="s">
        <v>290</v>
      </c>
      <c r="D295" s="18">
        <f>'Lask. kunnallisvero 2024'!H295</f>
        <v>8053934.7555</v>
      </c>
      <c r="E295" s="18">
        <v>1934860.907338284</v>
      </c>
      <c r="F295" s="18">
        <f>'Lask. kiinteistövero 2024'!V295*1000</f>
        <v>1323596.5141499999</v>
      </c>
      <c r="G295" s="18">
        <f t="shared" si="12"/>
        <v>11312392.176988283</v>
      </c>
      <c r="H295" s="18">
        <f>G295/'Lask. kunnallisvero 2024'!D295</f>
        <v>1802.7716616714395</v>
      </c>
      <c r="I295" s="76">
        <f t="shared" si="13"/>
        <v>403.18833832856058</v>
      </c>
      <c r="J295" s="76">
        <f t="shared" si="14"/>
        <v>362.86950449570452</v>
      </c>
      <c r="K295" s="45">
        <f>J295*'Lask. kunnallisvero 2024'!D295</f>
        <v>2277006.1407105457</v>
      </c>
      <c r="N295" s="84"/>
    </row>
    <row r="296" spans="1:15" ht="15" customHeight="1">
      <c r="A296" t="s">
        <v>189</v>
      </c>
      <c r="B296" s="63">
        <v>15</v>
      </c>
      <c r="C296" s="19" t="s">
        <v>190</v>
      </c>
      <c r="D296" s="18">
        <f>'Lask. kunnallisvero 2024'!H296</f>
        <v>8896908.0894456524</v>
      </c>
      <c r="E296" s="18">
        <v>1261358.6618520836</v>
      </c>
      <c r="F296" s="18">
        <f>'Lask. kiinteistövero 2024'!V296*1000</f>
        <v>1243752.95095</v>
      </c>
      <c r="G296" s="18">
        <f t="shared" si="12"/>
        <v>11402019.702247737</v>
      </c>
      <c r="H296" s="18">
        <f>G296/'Lask. kunnallisvero 2024'!D296</f>
        <v>1812.4335880222122</v>
      </c>
      <c r="I296" s="76">
        <f t="shared" si="13"/>
        <v>393.5264119777878</v>
      </c>
      <c r="J296" s="76">
        <f t="shared" si="14"/>
        <v>354.17377078000902</v>
      </c>
      <c r="K296" s="45">
        <f>J296*'Lask. kunnallisvero 2024'!D296</f>
        <v>2228107.1919770367</v>
      </c>
      <c r="N296" s="84"/>
    </row>
    <row r="297" spans="1:15" ht="15" customHeight="1">
      <c r="A297" t="s">
        <v>571</v>
      </c>
      <c r="B297" s="63">
        <v>19</v>
      </c>
      <c r="C297" s="19" t="s">
        <v>572</v>
      </c>
      <c r="D297" s="18">
        <f>'Lask. kunnallisvero 2024'!H297</f>
        <v>4962259.3724999996</v>
      </c>
      <c r="E297" s="18">
        <v>511914.52138020773</v>
      </c>
      <c r="F297" s="18">
        <f>'Lask. kiinteistövero 2024'!V297*1000</f>
        <v>638456.69975000003</v>
      </c>
      <c r="G297" s="18">
        <f t="shared" si="12"/>
        <v>6112630.5936302068</v>
      </c>
      <c r="H297" s="18">
        <f>G297/'Lask. kunnallisvero 2024'!D297</f>
        <v>1623.5406623187801</v>
      </c>
      <c r="I297" s="76">
        <f t="shared" si="13"/>
        <v>582.41933768121999</v>
      </c>
      <c r="J297" s="76">
        <f t="shared" si="14"/>
        <v>524.17740391309792</v>
      </c>
      <c r="K297" s="45">
        <f>J297*'Lask. kunnallisvero 2024'!D297</f>
        <v>1973527.9257328138</v>
      </c>
      <c r="N297" s="84"/>
    </row>
    <row r="298" spans="1:15" ht="15" customHeight="1">
      <c r="A298" t="s">
        <v>179</v>
      </c>
      <c r="B298" s="63">
        <v>17</v>
      </c>
      <c r="C298" s="19" t="s">
        <v>180</v>
      </c>
      <c r="D298" s="18">
        <f>'Lask. kunnallisvero 2024'!H298</f>
        <v>21694152.757456306</v>
      </c>
      <c r="E298" s="18">
        <v>3506585.9851611005</v>
      </c>
      <c r="F298" s="18">
        <f>'Lask. kiinteistövero 2024'!V298*1000</f>
        <v>2252493.3101999997</v>
      </c>
      <c r="G298" s="18">
        <f t="shared" si="12"/>
        <v>27453232.052817404</v>
      </c>
      <c r="H298" s="18">
        <f>G298/'Lask. kunnallisvero 2024'!D298</f>
        <v>1786.2731506810726</v>
      </c>
      <c r="I298" s="76">
        <f t="shared" si="13"/>
        <v>419.68684931892744</v>
      </c>
      <c r="J298" s="76">
        <f t="shared" si="14"/>
        <v>377.71816438703468</v>
      </c>
      <c r="K298" s="45">
        <f>J298*'Lask. kunnallisvero 2024'!D298</f>
        <v>5805150.4684643364</v>
      </c>
      <c r="N298" s="84"/>
    </row>
    <row r="299" spans="1:15" ht="15" customHeight="1">
      <c r="A299" t="s">
        <v>249</v>
      </c>
      <c r="B299" s="63">
        <v>6</v>
      </c>
      <c r="C299" s="19" t="s">
        <v>250</v>
      </c>
      <c r="D299" s="18">
        <f>'Lask. kunnallisvero 2024'!H299</f>
        <v>56914115.80735714</v>
      </c>
      <c r="E299" s="18">
        <v>6997184.1324232547</v>
      </c>
      <c r="F299" s="18">
        <f>'Lask. kiinteistövero 2024'!V299*1000</f>
        <v>5212353.5246000001</v>
      </c>
      <c r="G299" s="18">
        <f t="shared" si="12"/>
        <v>69123653.464380398</v>
      </c>
      <c r="H299" s="18">
        <f>G299/'Lask. kunnallisvero 2024'!D299</f>
        <v>2052.5478357448824</v>
      </c>
      <c r="I299" s="76">
        <f t="shared" si="13"/>
        <v>153.41216425511766</v>
      </c>
      <c r="J299" s="76">
        <f t="shared" si="14"/>
        <v>138.0709478296059</v>
      </c>
      <c r="K299" s="45">
        <f>J299*'Lask. kunnallisvero 2024'!D299</f>
        <v>4649815.3100576382</v>
      </c>
      <c r="N299" s="84"/>
    </row>
    <row r="300" spans="1:15" ht="15" customHeight="1">
      <c r="A300" t="s">
        <v>33</v>
      </c>
      <c r="B300" s="63">
        <v>5</v>
      </c>
      <c r="C300" s="19" t="s">
        <v>34</v>
      </c>
      <c r="D300" s="18">
        <f>'Lask. kunnallisvero 2024'!H300</f>
        <v>3085468.817032258</v>
      </c>
      <c r="E300" s="18">
        <v>219400.91186802957</v>
      </c>
      <c r="F300" s="18">
        <f>'Lask. kiinteistövero 2024'!V300*1000</f>
        <v>277514.94565000001</v>
      </c>
      <c r="G300" s="18">
        <f t="shared" si="12"/>
        <v>3582384.6745502879</v>
      </c>
      <c r="H300" s="18">
        <f>G300/'Lask. kunnallisvero 2024'!D300</f>
        <v>1623.1919685320743</v>
      </c>
      <c r="I300" s="76">
        <f t="shared" si="13"/>
        <v>582.76803146792577</v>
      </c>
      <c r="J300" s="76">
        <f t="shared" si="14"/>
        <v>524.49122832113312</v>
      </c>
      <c r="K300" s="45">
        <f>J300*'Lask. kunnallisvero 2024'!D300</f>
        <v>1157552.1409047409</v>
      </c>
      <c r="N300" s="84"/>
    </row>
    <row r="301" spans="1:15" ht="15" customHeight="1">
      <c r="A301" t="s">
        <v>355</v>
      </c>
      <c r="B301" s="63">
        <v>14</v>
      </c>
      <c r="C301" s="19" t="s">
        <v>356</v>
      </c>
      <c r="D301" s="18">
        <f>'Lask. kunnallisvero 2024'!H301</f>
        <v>6933239.644277228</v>
      </c>
      <c r="E301" s="18">
        <v>1186726.4160354564</v>
      </c>
      <c r="F301" s="18">
        <f>'Lask. kiinteistövero 2024'!V301*1000</f>
        <v>1071167.7192500001</v>
      </c>
      <c r="G301" s="18">
        <f t="shared" si="12"/>
        <v>9191133.7795626856</v>
      </c>
      <c r="H301" s="18">
        <f>G301/'Lask. kunnallisvero 2024'!D301</f>
        <v>1728.9566929199934</v>
      </c>
      <c r="I301" s="76">
        <f t="shared" si="13"/>
        <v>477.00330708000661</v>
      </c>
      <c r="J301" s="76">
        <f t="shared" si="14"/>
        <v>429.30297637200596</v>
      </c>
      <c r="K301" s="45">
        <f>J301*'Lask. kunnallisvero 2024'!D301</f>
        <v>2282174.6223935839</v>
      </c>
      <c r="N301" s="84"/>
    </row>
    <row r="302" spans="1:15" ht="15" customHeight="1">
      <c r="A302" t="s">
        <v>221</v>
      </c>
      <c r="B302" s="63">
        <v>13</v>
      </c>
      <c r="C302" s="19" t="s">
        <v>222</v>
      </c>
      <c r="D302" s="18">
        <f>'Lask. kunnallisvero 2024'!H302</f>
        <v>25959008.054010641</v>
      </c>
      <c r="E302" s="18">
        <v>6397596.321716412</v>
      </c>
      <c r="F302" s="18">
        <f>'Lask. kiinteistövero 2024'!V302*1000</f>
        <v>3450363.9674500003</v>
      </c>
      <c r="G302" s="18">
        <f t="shared" si="12"/>
        <v>35806968.34317705</v>
      </c>
      <c r="H302" s="18">
        <f>G302/'Lask. kunnallisvero 2024'!D302</f>
        <v>1992.4861356172194</v>
      </c>
      <c r="I302" s="76">
        <f t="shared" si="13"/>
        <v>213.47386438278068</v>
      </c>
      <c r="J302" s="76">
        <f t="shared" si="14"/>
        <v>192.12647794450262</v>
      </c>
      <c r="K302" s="45">
        <f>J302*'Lask. kunnallisvero 2024'!D302</f>
        <v>3452704.9351406568</v>
      </c>
      <c r="N302" s="84"/>
    </row>
  </sheetData>
  <autoFilter ref="A10:K302" xr:uid="{F3875DEA-CB7A-46A7-A065-581220F6FDF7}">
    <sortState xmlns:xlrd2="http://schemas.microsoft.com/office/spreadsheetml/2017/richdata2" ref="A11:K302">
      <sortCondition ref="A10:A302"/>
    </sortState>
  </autoFilter>
  <pageMargins left="0.7" right="0.7" top="0.75" bottom="0.75" header="0.3" footer="0.3"/>
  <pageSetup paperSize="9" orientation="portrait" r:id="rId1"/>
  <ignoredErrors>
    <ignoredError sqref="A11:A30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3C4D-7867-4120-BA4E-9DA8AFDF1F50}">
  <sheetPr>
    <tabColor theme="7"/>
  </sheetPr>
  <dimension ref="A1:N302"/>
  <sheetViews>
    <sheetView zoomScaleNormal="100" workbookViewId="0">
      <pane xSplit="3" ySplit="10" topLeftCell="D11" activePane="bottomRight" state="frozen"/>
      <selection pane="topRight" activeCell="C1" sqref="C1"/>
      <selection pane="bottomLeft" activeCell="A12" sqref="A12"/>
      <selection pane="bottomRight" activeCell="D11" sqref="D11"/>
    </sheetView>
  </sheetViews>
  <sheetFormatPr defaultRowHeight="15"/>
  <cols>
    <col min="1" max="1" width="8.7109375" customWidth="1"/>
    <col min="2" max="2" width="10.28515625" customWidth="1"/>
    <col min="3" max="3" width="27.85546875" style="19" customWidth="1"/>
    <col min="4" max="4" width="17.42578125" customWidth="1"/>
    <col min="5" max="5" width="17" customWidth="1"/>
    <col min="6" max="6" width="17.5703125" customWidth="1"/>
    <col min="7" max="7" width="18.140625" customWidth="1"/>
    <col min="9" max="12" width="18.5703125" customWidth="1"/>
  </cols>
  <sheetData>
    <row r="1" spans="1:14" ht="26.25">
      <c r="A1" s="54" t="s">
        <v>919</v>
      </c>
      <c r="B1" s="54"/>
      <c r="D1" s="7"/>
    </row>
    <row r="2" spans="1:14" ht="15.75" customHeight="1">
      <c r="A2" s="15" t="s">
        <v>917</v>
      </c>
      <c r="B2" s="15"/>
      <c r="D2" s="7"/>
    </row>
    <row r="3" spans="1:14">
      <c r="A3" s="6"/>
      <c r="B3" s="6"/>
      <c r="D3" s="7"/>
    </row>
    <row r="4" spans="1:14">
      <c r="A4" s="6"/>
      <c r="B4" s="6"/>
      <c r="D4" s="7"/>
    </row>
    <row r="5" spans="1:14" ht="13.15" customHeight="1">
      <c r="A5" s="6"/>
      <c r="B5" s="6"/>
      <c r="D5" s="7"/>
    </row>
    <row r="6" spans="1:14" ht="13.15" customHeight="1">
      <c r="A6" s="6"/>
      <c r="B6" s="6"/>
      <c r="D6" s="7"/>
    </row>
    <row r="7" spans="1:14" ht="30">
      <c r="A7" s="6"/>
      <c r="B7" s="6"/>
      <c r="D7" s="27" t="s">
        <v>3</v>
      </c>
      <c r="E7" s="28" t="s">
        <v>4</v>
      </c>
      <c r="F7" s="29" t="s">
        <v>5</v>
      </c>
      <c r="G7" s="30" t="s">
        <v>6</v>
      </c>
      <c r="I7" s="27" t="s">
        <v>3</v>
      </c>
      <c r="J7" s="28" t="s">
        <v>4</v>
      </c>
      <c r="K7" s="29" t="s">
        <v>5</v>
      </c>
      <c r="L7" s="30" t="s">
        <v>6</v>
      </c>
    </row>
    <row r="8" spans="1:14" s="20" customFormat="1" ht="45">
      <c r="D8" s="32" t="s">
        <v>7</v>
      </c>
      <c r="E8" s="32" t="s">
        <v>7</v>
      </c>
      <c r="F8" s="32" t="s">
        <v>7</v>
      </c>
      <c r="I8" s="32" t="s">
        <v>918</v>
      </c>
      <c r="J8" s="32" t="s">
        <v>918</v>
      </c>
      <c r="K8" s="32" t="s">
        <v>918</v>
      </c>
      <c r="L8" s="32" t="s">
        <v>918</v>
      </c>
    </row>
    <row r="9" spans="1:14" s="21" customFormat="1">
      <c r="A9" s="55"/>
      <c r="B9" s="55"/>
      <c r="C9" s="55"/>
      <c r="D9" s="56">
        <v>100</v>
      </c>
      <c r="E9" s="56">
        <v>100</v>
      </c>
      <c r="F9" s="56">
        <v>50</v>
      </c>
      <c r="G9" s="55"/>
      <c r="I9" s="56"/>
      <c r="J9" s="56"/>
      <c r="K9" s="56"/>
      <c r="L9" s="55"/>
    </row>
    <row r="10" spans="1:14" s="26" customFormat="1" ht="32.25" customHeight="1">
      <c r="A10" s="61" t="s">
        <v>922</v>
      </c>
      <c r="B10" s="62" t="s">
        <v>921</v>
      </c>
      <c r="C10" s="22" t="s">
        <v>12</v>
      </c>
      <c r="D10" s="23">
        <v>9472217308.78685</v>
      </c>
      <c r="E10" s="23">
        <v>1675171615.5644441</v>
      </c>
      <c r="F10" s="23">
        <v>1147087374.2587497</v>
      </c>
      <c r="G10" s="23">
        <v>12294476298.610046</v>
      </c>
      <c r="I10" s="70">
        <v>1699.5676373262656</v>
      </c>
      <c r="J10" s="70">
        <v>300.57032814690803</v>
      </c>
      <c r="K10" s="70">
        <v>205.81797428435701</v>
      </c>
      <c r="L10" s="71">
        <v>2205.9559397575313</v>
      </c>
      <c r="N10" s="60"/>
    </row>
    <row r="11" spans="1:14">
      <c r="A11" t="s">
        <v>253</v>
      </c>
      <c r="B11" s="63">
        <v>14</v>
      </c>
      <c r="C11" s="19" t="s">
        <v>254</v>
      </c>
      <c r="D11" s="18">
        <v>10803644.755813189</v>
      </c>
      <c r="E11" s="18">
        <v>2223445.5693433173</v>
      </c>
      <c r="F11" s="18">
        <v>1422981.3487500001</v>
      </c>
      <c r="G11" s="18">
        <v>14450071.673906507</v>
      </c>
      <c r="I11" s="72">
        <v>1185.5201092739151</v>
      </c>
      <c r="J11" s="72">
        <v>243.98612634075687</v>
      </c>
      <c r="K11" s="72">
        <v>156.14850748930101</v>
      </c>
      <c r="L11" s="72">
        <v>1585.654743103973</v>
      </c>
    </row>
    <row r="12" spans="1:14">
      <c r="A12" t="s">
        <v>123</v>
      </c>
      <c r="B12" s="63">
        <v>17</v>
      </c>
      <c r="C12" s="19" t="s">
        <v>124</v>
      </c>
      <c r="D12" s="18">
        <v>2963332.5659999996</v>
      </c>
      <c r="E12" s="18">
        <v>219258.01972922191</v>
      </c>
      <c r="F12" s="18">
        <v>222221.26294999995</v>
      </c>
      <c r="G12" s="18">
        <v>3404811.8486792212</v>
      </c>
      <c r="I12" s="72">
        <v>1215.9756118178086</v>
      </c>
      <c r="J12" s="72">
        <v>89.970463573747196</v>
      </c>
      <c r="K12" s="72">
        <v>91.186402523594566</v>
      </c>
      <c r="L12" s="72">
        <v>1397.1324779151503</v>
      </c>
    </row>
    <row r="13" spans="1:14">
      <c r="A13" t="s">
        <v>173</v>
      </c>
      <c r="B13" s="63">
        <v>14</v>
      </c>
      <c r="C13" s="19" t="s">
        <v>174</v>
      </c>
      <c r="D13" s="18">
        <v>12874756.6344375</v>
      </c>
      <c r="E13" s="18">
        <v>1877503.0312213574</v>
      </c>
      <c r="F13" s="18">
        <v>1827987.0568000004</v>
      </c>
      <c r="G13" s="18">
        <v>16580246.722458858</v>
      </c>
      <c r="I13" s="72">
        <v>1177.605106964008</v>
      </c>
      <c r="J13" s="72">
        <v>171.72807383347273</v>
      </c>
      <c r="K13" s="72">
        <v>167.19903565352607</v>
      </c>
      <c r="L13" s="72">
        <v>1516.5322164510069</v>
      </c>
    </row>
    <row r="14" spans="1:14">
      <c r="A14" t="s">
        <v>209</v>
      </c>
      <c r="B14" s="63">
        <v>7</v>
      </c>
      <c r="C14" s="19" t="s">
        <v>210</v>
      </c>
      <c r="D14" s="18">
        <v>11633409.148000002</v>
      </c>
      <c r="E14" s="18">
        <v>1285100.701642317</v>
      </c>
      <c r="F14" s="18">
        <v>1940874.3356500003</v>
      </c>
      <c r="G14" s="18">
        <v>14859384.18529232</v>
      </c>
      <c r="I14" s="72">
        <v>1460.0162083333337</v>
      </c>
      <c r="J14" s="72">
        <v>161.28271857960806</v>
      </c>
      <c r="K14" s="72">
        <v>243.58362646209844</v>
      </c>
      <c r="L14" s="72">
        <v>1864.8825533750403</v>
      </c>
    </row>
    <row r="15" spans="1:14">
      <c r="A15" t="s">
        <v>39</v>
      </c>
      <c r="B15" s="63">
        <v>1</v>
      </c>
      <c r="C15" s="19" t="s">
        <v>40</v>
      </c>
      <c r="D15" s="18">
        <v>7974861.3348876396</v>
      </c>
      <c r="E15" s="18">
        <v>725436.58598057553</v>
      </c>
      <c r="F15" s="18">
        <v>560949.85240000009</v>
      </c>
      <c r="G15" s="18">
        <v>9261247.7732682135</v>
      </c>
      <c r="I15" s="72">
        <v>1696.7790074229019</v>
      </c>
      <c r="J15" s="72">
        <v>154.34820978310117</v>
      </c>
      <c r="K15" s="72">
        <v>119.35103242553194</v>
      </c>
      <c r="L15" s="72">
        <v>1970.4782496315347</v>
      </c>
    </row>
    <row r="16" spans="1:14">
      <c r="A16" t="s">
        <v>159</v>
      </c>
      <c r="B16" s="63">
        <v>2</v>
      </c>
      <c r="C16" s="19" t="s">
        <v>160</v>
      </c>
      <c r="D16" s="18">
        <v>6068092.9969213475</v>
      </c>
      <c r="E16" s="18">
        <v>467324.97083427495</v>
      </c>
      <c r="F16" s="18">
        <v>432246.92705000006</v>
      </c>
      <c r="G16" s="18">
        <v>6967664.8948056223</v>
      </c>
      <c r="I16" s="72">
        <v>1531.959857844319</v>
      </c>
      <c r="J16" s="72">
        <v>117.98156294730497</v>
      </c>
      <c r="K16" s="72">
        <v>109.12570740974503</v>
      </c>
      <c r="L16" s="72">
        <v>1759.0671282013689</v>
      </c>
    </row>
    <row r="17" spans="1:12">
      <c r="A17" t="s">
        <v>563</v>
      </c>
      <c r="B17" s="63">
        <v>6</v>
      </c>
      <c r="C17" s="19" t="s">
        <v>564</v>
      </c>
      <c r="D17" s="18">
        <v>25183911.920272723</v>
      </c>
      <c r="E17" s="18">
        <v>1597603.6314915409</v>
      </c>
      <c r="F17" s="18">
        <v>1861900.5022000005</v>
      </c>
      <c r="G17" s="18">
        <v>28643416.053964265</v>
      </c>
      <c r="I17" s="72">
        <v>1535.136356005652</v>
      </c>
      <c r="J17" s="72">
        <v>97.385164979673334</v>
      </c>
      <c r="K17" s="72">
        <v>113.49591601341058</v>
      </c>
      <c r="L17" s="72">
        <v>1746.017436998736</v>
      </c>
    </row>
    <row r="18" spans="1:12">
      <c r="A18" t="s">
        <v>73</v>
      </c>
      <c r="B18" s="63">
        <v>10</v>
      </c>
      <c r="C18" s="19" t="s">
        <v>74</v>
      </c>
      <c r="D18" s="18">
        <v>1589836.4005714282</v>
      </c>
      <c r="E18" s="18">
        <v>450913.31451659004</v>
      </c>
      <c r="F18" s="18">
        <v>285149.34195000003</v>
      </c>
      <c r="G18" s="18">
        <v>2325899.0570380185</v>
      </c>
      <c r="I18" s="72">
        <v>1204.4215155844154</v>
      </c>
      <c r="J18" s="72">
        <v>341.60099584590154</v>
      </c>
      <c r="K18" s="72">
        <v>216.02222875000001</v>
      </c>
      <c r="L18" s="72">
        <v>1762.0447401803169</v>
      </c>
    </row>
    <row r="19" spans="1:12">
      <c r="A19" t="s">
        <v>81</v>
      </c>
      <c r="B19" s="63">
        <v>19</v>
      </c>
      <c r="C19" s="19" t="s">
        <v>82</v>
      </c>
      <c r="D19" s="18">
        <v>2442741.5603720932</v>
      </c>
      <c r="E19" s="18">
        <v>422281.78381484729</v>
      </c>
      <c r="F19" s="18">
        <v>568770.81204999995</v>
      </c>
      <c r="G19" s="18">
        <v>3433794.1562369405</v>
      </c>
      <c r="I19" s="72">
        <v>1379.3007116725541</v>
      </c>
      <c r="J19" s="72">
        <v>238.44256567749707</v>
      </c>
      <c r="K19" s="72">
        <v>321.15799664031618</v>
      </c>
      <c r="L19" s="72">
        <v>1938.9012739903674</v>
      </c>
    </row>
    <row r="20" spans="1:12">
      <c r="A20" t="s">
        <v>545</v>
      </c>
      <c r="B20" s="63">
        <v>1</v>
      </c>
      <c r="C20" s="19" t="s">
        <v>546</v>
      </c>
      <c r="D20" s="18">
        <v>711454194.34335852</v>
      </c>
      <c r="E20" s="18">
        <v>136315015.68402797</v>
      </c>
      <c r="F20" s="18">
        <v>92421041.170950025</v>
      </c>
      <c r="G20" s="18">
        <v>940190251.19833648</v>
      </c>
      <c r="I20" s="72">
        <v>2265.6045217669939</v>
      </c>
      <c r="J20" s="72">
        <v>434.0910748351335</v>
      </c>
      <c r="K20" s="72">
        <v>294.31203083506364</v>
      </c>
      <c r="L20" s="72">
        <v>2994.0076274371909</v>
      </c>
    </row>
    <row r="21" spans="1:12">
      <c r="A21" t="s">
        <v>251</v>
      </c>
      <c r="B21" s="63">
        <v>4</v>
      </c>
      <c r="C21" s="19" t="s">
        <v>252</v>
      </c>
      <c r="D21" s="18">
        <v>17387719.409899998</v>
      </c>
      <c r="E21" s="18">
        <v>2032274.3145064565</v>
      </c>
      <c r="F21" s="18">
        <v>1728002.46425</v>
      </c>
      <c r="G21" s="18">
        <v>21147996.188656453</v>
      </c>
      <c r="I21" s="72">
        <v>1554.6959415146637</v>
      </c>
      <c r="J21" s="72">
        <v>181.71265329993352</v>
      </c>
      <c r="K21" s="72">
        <v>154.50665810532905</v>
      </c>
      <c r="L21" s="72">
        <v>1890.9152529199262</v>
      </c>
    </row>
    <row r="22" spans="1:12">
      <c r="A22" t="s">
        <v>359</v>
      </c>
      <c r="B22" s="63">
        <v>4</v>
      </c>
      <c r="C22" s="19" t="s">
        <v>360</v>
      </c>
      <c r="D22" s="18">
        <v>15118086.888833333</v>
      </c>
      <c r="E22" s="18">
        <v>2851071.2299313466</v>
      </c>
      <c r="F22" s="18">
        <v>5622540.6651499998</v>
      </c>
      <c r="G22" s="18">
        <v>23591698.783914678</v>
      </c>
      <c r="I22" s="72">
        <v>1653.514917295563</v>
      </c>
      <c r="J22" s="72">
        <v>311.83104341368772</v>
      </c>
      <c r="K22" s="72">
        <v>614.95577656677233</v>
      </c>
      <c r="L22" s="72">
        <v>2580.3017372760228</v>
      </c>
    </row>
    <row r="23" spans="1:12">
      <c r="A23" t="s">
        <v>137</v>
      </c>
      <c r="B23" s="63">
        <v>14</v>
      </c>
      <c r="C23" s="19" t="s">
        <v>138</v>
      </c>
      <c r="D23" s="18">
        <v>2881983.8543877546</v>
      </c>
      <c r="E23" s="18">
        <v>585991.44780627533</v>
      </c>
      <c r="F23" s="18">
        <v>419729.63320000004</v>
      </c>
      <c r="G23" s="18">
        <v>3887704.9353940301</v>
      </c>
      <c r="I23" s="72">
        <v>1257.4100586334007</v>
      </c>
      <c r="J23" s="72">
        <v>255.6681709451463</v>
      </c>
      <c r="K23" s="72">
        <v>183.1281122164049</v>
      </c>
      <c r="L23" s="72">
        <v>1696.2063417949521</v>
      </c>
    </row>
    <row r="24" spans="1:12">
      <c r="A24" t="s">
        <v>237</v>
      </c>
      <c r="B24" s="63">
        <v>5</v>
      </c>
      <c r="C24" s="19" t="s">
        <v>238</v>
      </c>
      <c r="D24" s="18">
        <v>23378333.07556098</v>
      </c>
      <c r="E24" s="18">
        <v>3234757.0597235891</v>
      </c>
      <c r="F24" s="18">
        <v>2675984.7375499993</v>
      </c>
      <c r="G24" s="18">
        <v>29289074.872834567</v>
      </c>
      <c r="I24" s="72">
        <v>1419.535677670835</v>
      </c>
      <c r="J24" s="72">
        <v>196.41490434899441</v>
      </c>
      <c r="K24" s="72">
        <v>162.48617023195089</v>
      </c>
      <c r="L24" s="72">
        <v>1778.43675225178</v>
      </c>
    </row>
    <row r="25" spans="1:12">
      <c r="A25" t="s">
        <v>339</v>
      </c>
      <c r="B25" s="63">
        <v>17</v>
      </c>
      <c r="C25" s="19" t="s">
        <v>340</v>
      </c>
      <c r="D25" s="18">
        <v>8280166.3492941177</v>
      </c>
      <c r="E25" s="18">
        <v>1907984.453938168</v>
      </c>
      <c r="F25" s="18">
        <v>847639.35090000019</v>
      </c>
      <c r="G25" s="18">
        <v>11035790.154132286</v>
      </c>
      <c r="I25" s="72">
        <v>1262.6054207523814</v>
      </c>
      <c r="J25" s="72">
        <v>290.93998992652757</v>
      </c>
      <c r="K25" s="72">
        <v>129.25272200365967</v>
      </c>
      <c r="L25" s="72">
        <v>1682.7981326825688</v>
      </c>
    </row>
    <row r="26" spans="1:12">
      <c r="A26" t="s">
        <v>453</v>
      </c>
      <c r="B26" s="63">
        <v>17</v>
      </c>
      <c r="C26" s="19" t="s">
        <v>454</v>
      </c>
      <c r="D26" s="18">
        <v>7941757.4396808501</v>
      </c>
      <c r="E26" s="18">
        <v>951037.4755149706</v>
      </c>
      <c r="F26" s="18">
        <v>860134.3450999998</v>
      </c>
      <c r="G26" s="18">
        <v>9752929.2602958214</v>
      </c>
      <c r="I26" s="72">
        <v>1226.9052123715203</v>
      </c>
      <c r="J26" s="72">
        <v>146.92375645218146</v>
      </c>
      <c r="K26" s="72">
        <v>132.88032521242079</v>
      </c>
      <c r="L26" s="72">
        <v>1506.7092940361226</v>
      </c>
    </row>
    <row r="27" spans="1:12">
      <c r="A27" t="s">
        <v>561</v>
      </c>
      <c r="B27" s="63">
        <v>17</v>
      </c>
      <c r="C27" s="19" t="s">
        <v>562</v>
      </c>
      <c r="D27" s="18">
        <v>1404635.9739493667</v>
      </c>
      <c r="E27" s="18">
        <v>96250.503032647859</v>
      </c>
      <c r="F27" s="18">
        <v>192324.97250000003</v>
      </c>
      <c r="G27" s="18">
        <v>1693211.4494820144</v>
      </c>
      <c r="I27" s="72">
        <v>1481.6835168242264</v>
      </c>
      <c r="J27" s="72">
        <v>101.53006649013487</v>
      </c>
      <c r="K27" s="72">
        <v>202.87444356540087</v>
      </c>
      <c r="L27" s="72">
        <v>1786.0880268797621</v>
      </c>
    </row>
    <row r="28" spans="1:12">
      <c r="A28" t="s">
        <v>199</v>
      </c>
      <c r="B28" s="63">
        <v>16</v>
      </c>
      <c r="C28" s="19" t="s">
        <v>200</v>
      </c>
      <c r="D28" s="18">
        <v>1159152.2699999998</v>
      </c>
      <c r="E28" s="18">
        <v>279567.54823277309</v>
      </c>
      <c r="F28" s="18">
        <v>181190.37315</v>
      </c>
      <c r="G28" s="18">
        <v>1619910.1913827728</v>
      </c>
      <c r="I28" s="72">
        <v>1144.2766732477787</v>
      </c>
      <c r="J28" s="72">
        <v>275.9798106937543</v>
      </c>
      <c r="K28" s="72">
        <v>178.86512650542943</v>
      </c>
      <c r="L28" s="72">
        <v>1599.1216104469622</v>
      </c>
    </row>
    <row r="29" spans="1:12">
      <c r="A29" t="s">
        <v>335</v>
      </c>
      <c r="B29" s="63">
        <v>8</v>
      </c>
      <c r="C29" s="19" t="s">
        <v>336</v>
      </c>
      <c r="D29" s="18">
        <v>31195638.984829783</v>
      </c>
      <c r="E29" s="18">
        <v>5319531.4201789973</v>
      </c>
      <c r="F29" s="18">
        <v>3689437.8166999994</v>
      </c>
      <c r="G29" s="18">
        <v>40204608.221708775</v>
      </c>
      <c r="I29" s="72">
        <v>1596.9918595694576</v>
      </c>
      <c r="J29" s="72">
        <v>272.32166582261686</v>
      </c>
      <c r="K29" s="72">
        <v>188.87262294972865</v>
      </c>
      <c r="L29" s="72">
        <v>2058.1861483418029</v>
      </c>
    </row>
    <row r="30" spans="1:12">
      <c r="A30" t="s">
        <v>71</v>
      </c>
      <c r="B30" s="63">
        <v>13</v>
      </c>
      <c r="C30" s="19" t="s">
        <v>72</v>
      </c>
      <c r="D30" s="18">
        <v>5693684.3589255325</v>
      </c>
      <c r="E30" s="18">
        <v>1060560.3632577355</v>
      </c>
      <c r="F30" s="18">
        <v>763308.33830000006</v>
      </c>
      <c r="G30" s="18">
        <v>7517553.0604832685</v>
      </c>
      <c r="I30" s="72">
        <v>1251.634284221924</v>
      </c>
      <c r="J30" s="72">
        <v>233.14142960161254</v>
      </c>
      <c r="K30" s="72">
        <v>167.79695280281382</v>
      </c>
      <c r="L30" s="72">
        <v>1652.5726666263506</v>
      </c>
    </row>
    <row r="31" spans="1:12">
      <c r="A31" t="s">
        <v>467</v>
      </c>
      <c r="B31" s="63">
        <v>1</v>
      </c>
      <c r="C31" s="19" t="s">
        <v>468</v>
      </c>
      <c r="D31" s="18">
        <v>13734495.085747253</v>
      </c>
      <c r="E31" s="18">
        <v>2401150.957148463</v>
      </c>
      <c r="F31" s="18">
        <v>1543821.7757000001</v>
      </c>
      <c r="G31" s="18">
        <v>17679467.818595715</v>
      </c>
      <c r="I31" s="72">
        <v>1778.849253431842</v>
      </c>
      <c r="J31" s="72">
        <v>310.98963309784523</v>
      </c>
      <c r="K31" s="72">
        <v>199.95101356041965</v>
      </c>
      <c r="L31" s="72">
        <v>2289.789900090107</v>
      </c>
    </row>
    <row r="32" spans="1:12">
      <c r="A32" t="s">
        <v>507</v>
      </c>
      <c r="B32" s="63">
        <v>4</v>
      </c>
      <c r="C32" s="19" t="s">
        <v>508</v>
      </c>
      <c r="D32" s="18">
        <v>10387353.507370785</v>
      </c>
      <c r="E32" s="18">
        <v>6307042.7423139755</v>
      </c>
      <c r="F32" s="18">
        <v>1350865.1080500002</v>
      </c>
      <c r="G32" s="18">
        <v>18045261.357734762</v>
      </c>
      <c r="I32" s="72">
        <v>1549.6573933120669</v>
      </c>
      <c r="J32" s="72">
        <v>940.92835182962483</v>
      </c>
      <c r="K32" s="72">
        <v>201.53141996867078</v>
      </c>
      <c r="L32" s="72">
        <v>2692.1171651103627</v>
      </c>
    </row>
    <row r="33" spans="1:12">
      <c r="A33" t="s">
        <v>559</v>
      </c>
      <c r="B33" s="63">
        <v>7</v>
      </c>
      <c r="C33" s="19" t="s">
        <v>560</v>
      </c>
      <c r="D33" s="18">
        <v>3077279.5766966287</v>
      </c>
      <c r="E33" s="18">
        <v>1175867.9536233677</v>
      </c>
      <c r="F33" s="18">
        <v>875965.04580000008</v>
      </c>
      <c r="G33" s="18">
        <v>5129112.5761199966</v>
      </c>
      <c r="I33" s="72">
        <v>1215.8354708402326</v>
      </c>
      <c r="J33" s="72">
        <v>464.58631119058384</v>
      </c>
      <c r="K33" s="72">
        <v>346.09444717502964</v>
      </c>
      <c r="L33" s="72">
        <v>2026.5162292058462</v>
      </c>
    </row>
    <row r="34" spans="1:12">
      <c r="A34" t="s">
        <v>523</v>
      </c>
      <c r="B34" s="63">
        <v>5</v>
      </c>
      <c r="C34" s="19" t="s">
        <v>524</v>
      </c>
      <c r="D34" s="18">
        <v>16080964.055777781</v>
      </c>
      <c r="E34" s="18">
        <v>2438072.9121756344</v>
      </c>
      <c r="F34" s="18">
        <v>1569419.6997499999</v>
      </c>
      <c r="G34" s="18">
        <v>20088456.667703412</v>
      </c>
      <c r="I34" s="72">
        <v>1716.0350075528524</v>
      </c>
      <c r="J34" s="72">
        <v>260.17211740215924</v>
      </c>
      <c r="K34" s="72">
        <v>167.47622449578486</v>
      </c>
      <c r="L34" s="72">
        <v>2143.6833494507964</v>
      </c>
    </row>
    <row r="35" spans="1:12">
      <c r="A35" t="s">
        <v>323</v>
      </c>
      <c r="B35" s="63">
        <v>5</v>
      </c>
      <c r="C35" s="19" t="s">
        <v>324</v>
      </c>
      <c r="D35" s="18">
        <v>12854167.822011234</v>
      </c>
      <c r="E35" s="18">
        <v>975655.7975773057</v>
      </c>
      <c r="F35" s="18">
        <v>989647.60245000024</v>
      </c>
      <c r="G35" s="18">
        <v>14819471.222038539</v>
      </c>
      <c r="I35" s="72">
        <v>1607.1727709441402</v>
      </c>
      <c r="J35" s="72">
        <v>121.98747156505448</v>
      </c>
      <c r="K35" s="72">
        <v>123.73688452738187</v>
      </c>
      <c r="L35" s="72">
        <v>1852.8971270365764</v>
      </c>
    </row>
    <row r="36" spans="1:12">
      <c r="A36" t="s">
        <v>117</v>
      </c>
      <c r="B36" s="63">
        <v>12</v>
      </c>
      <c r="C36" s="19" t="s">
        <v>118</v>
      </c>
      <c r="D36" s="18">
        <v>3646335.0472159092</v>
      </c>
      <c r="E36" s="18">
        <v>1380176.4068209694</v>
      </c>
      <c r="F36" s="18">
        <v>680561.52615000005</v>
      </c>
      <c r="G36" s="18">
        <v>5707072.9801868787</v>
      </c>
      <c r="I36" s="72">
        <v>1215.0400024045016</v>
      </c>
      <c r="J36" s="72">
        <v>459.90550044017641</v>
      </c>
      <c r="K36" s="72">
        <v>226.77824930023328</v>
      </c>
      <c r="L36" s="72">
        <v>1901.7237521449113</v>
      </c>
    </row>
    <row r="37" spans="1:12">
      <c r="A37" t="s">
        <v>527</v>
      </c>
      <c r="B37" s="63">
        <v>1</v>
      </c>
      <c r="C37" s="19" t="s">
        <v>528</v>
      </c>
      <c r="D37" s="18">
        <v>1434455641.1411321</v>
      </c>
      <c r="E37" s="18">
        <v>422484251.75699085</v>
      </c>
      <c r="F37" s="18">
        <v>204345941.44760004</v>
      </c>
      <c r="G37" s="18">
        <v>2061285834.3457232</v>
      </c>
      <c r="I37" s="72">
        <v>2126.6947978371122</v>
      </c>
      <c r="J37" s="72">
        <v>626.36657043289972</v>
      </c>
      <c r="K37" s="72">
        <v>302.95914224996301</v>
      </c>
      <c r="L37" s="72">
        <v>3056.0205105199752</v>
      </c>
    </row>
    <row r="38" spans="1:12">
      <c r="A38" t="s">
        <v>497</v>
      </c>
      <c r="B38" s="63">
        <v>1</v>
      </c>
      <c r="C38" s="19" t="s">
        <v>498</v>
      </c>
      <c r="D38" s="18">
        <v>443448252.23062497</v>
      </c>
      <c r="E38" s="18">
        <v>70010042.607822523</v>
      </c>
      <c r="F38" s="18">
        <v>58570420.757299997</v>
      </c>
      <c r="G38" s="18">
        <v>572028715.59574747</v>
      </c>
      <c r="I38" s="72">
        <v>1792.1228413437639</v>
      </c>
      <c r="J38" s="72">
        <v>282.93401958359107</v>
      </c>
      <c r="K38" s="72">
        <v>236.70267801998844</v>
      </c>
      <c r="L38" s="72">
        <v>2311.7595389473431</v>
      </c>
    </row>
    <row r="39" spans="1:12">
      <c r="A39" t="s">
        <v>75</v>
      </c>
      <c r="B39" s="63">
        <v>10</v>
      </c>
      <c r="C39" s="19" t="s">
        <v>76</v>
      </c>
      <c r="D39" s="18">
        <v>2749425.8049729727</v>
      </c>
      <c r="E39" s="18">
        <v>683058.26196718775</v>
      </c>
      <c r="F39" s="18">
        <v>895198.19270000001</v>
      </c>
      <c r="G39" s="18">
        <v>4327682.2596401609</v>
      </c>
      <c r="I39" s="72">
        <v>1333.3781789393661</v>
      </c>
      <c r="J39" s="72">
        <v>331.26006884926659</v>
      </c>
      <c r="K39" s="72">
        <v>434.14073360814746</v>
      </c>
      <c r="L39" s="72">
        <v>2098.7789813967802</v>
      </c>
    </row>
    <row r="40" spans="1:12">
      <c r="A40" t="s">
        <v>147</v>
      </c>
      <c r="B40" s="63">
        <v>7</v>
      </c>
      <c r="C40" s="19" t="s">
        <v>148</v>
      </c>
      <c r="D40" s="18">
        <v>38038924.673999995</v>
      </c>
      <c r="E40" s="18">
        <v>2408942.0128152915</v>
      </c>
      <c r="F40" s="18">
        <v>3201826.0348499999</v>
      </c>
      <c r="G40" s="18">
        <v>43649692.721665286</v>
      </c>
      <c r="I40" s="72">
        <v>1662.1771760541837</v>
      </c>
      <c r="J40" s="72">
        <v>105.26292387219976</v>
      </c>
      <c r="K40" s="72">
        <v>139.90937447454664</v>
      </c>
      <c r="L40" s="72">
        <v>1907.3494744009301</v>
      </c>
    </row>
    <row r="41" spans="1:12">
      <c r="A41" t="s">
        <v>107</v>
      </c>
      <c r="B41" s="63">
        <v>4</v>
      </c>
      <c r="C41" s="19" t="s">
        <v>108</v>
      </c>
      <c r="D41" s="18">
        <v>13522882.816999998</v>
      </c>
      <c r="E41" s="18">
        <v>1815499.5691801473</v>
      </c>
      <c r="F41" s="18">
        <v>1618627.2843000002</v>
      </c>
      <c r="G41" s="18">
        <v>16957009.670480147</v>
      </c>
      <c r="I41" s="72">
        <v>1401.9161120671779</v>
      </c>
      <c r="J41" s="72">
        <v>188.21268600250335</v>
      </c>
      <c r="K41" s="72">
        <v>167.80295296495959</v>
      </c>
      <c r="L41" s="72">
        <v>1757.9317510346409</v>
      </c>
    </row>
    <row r="42" spans="1:12">
      <c r="A42" t="s">
        <v>231</v>
      </c>
      <c r="B42" s="63">
        <v>5</v>
      </c>
      <c r="C42" s="19" t="s">
        <v>232</v>
      </c>
      <c r="D42" s="18">
        <v>2872148.428645161</v>
      </c>
      <c r="E42" s="18">
        <v>295045.96644342697</v>
      </c>
      <c r="F42" s="18">
        <v>291499.93274999998</v>
      </c>
      <c r="G42" s="18">
        <v>3458694.327838588</v>
      </c>
      <c r="I42" s="72">
        <v>1351.5992605388992</v>
      </c>
      <c r="J42" s="72">
        <v>138.84516067925975</v>
      </c>
      <c r="K42" s="72">
        <v>137.17643894117646</v>
      </c>
      <c r="L42" s="72">
        <v>1627.6208601593355</v>
      </c>
    </row>
    <row r="43" spans="1:12">
      <c r="A43" t="s">
        <v>121</v>
      </c>
      <c r="B43" s="63">
        <v>18</v>
      </c>
      <c r="C43" s="19" t="s">
        <v>122</v>
      </c>
      <c r="D43" s="18">
        <v>2439319.3699999996</v>
      </c>
      <c r="E43" s="18">
        <v>532821.83576258295</v>
      </c>
      <c r="F43" s="18">
        <v>418703.91435000004</v>
      </c>
      <c r="G43" s="18">
        <v>3390845.120112583</v>
      </c>
      <c r="I43" s="72">
        <v>1182.4136548715462</v>
      </c>
      <c r="J43" s="72">
        <v>258.27524758244448</v>
      </c>
      <c r="K43" s="72">
        <v>202.95875634997577</v>
      </c>
      <c r="L43" s="72">
        <v>1643.6476588039666</v>
      </c>
    </row>
    <row r="44" spans="1:12">
      <c r="A44" t="s">
        <v>317</v>
      </c>
      <c r="B44" s="63">
        <v>1</v>
      </c>
      <c r="C44" s="19" t="s">
        <v>318</v>
      </c>
      <c r="D44" s="18">
        <v>86152813.465855271</v>
      </c>
      <c r="E44" s="18">
        <v>8730591.0789968576</v>
      </c>
      <c r="F44" s="18">
        <v>8143752.676</v>
      </c>
      <c r="G44" s="18">
        <v>103027157.22085212</v>
      </c>
      <c r="I44" s="72">
        <v>1836.9078157364506</v>
      </c>
      <c r="J44" s="72">
        <v>186.14935884089587</v>
      </c>
      <c r="K44" s="72">
        <v>173.63707972111467</v>
      </c>
      <c r="L44" s="72">
        <v>2196.6942542984611</v>
      </c>
    </row>
    <row r="45" spans="1:12">
      <c r="A45" t="s">
        <v>537</v>
      </c>
      <c r="B45" s="63">
        <v>6</v>
      </c>
      <c r="C45" s="19" t="s">
        <v>538</v>
      </c>
      <c r="D45" s="18">
        <v>15145972.662255319</v>
      </c>
      <c r="E45" s="18">
        <v>1347723.1395954778</v>
      </c>
      <c r="F45" s="18">
        <v>1315085.66295</v>
      </c>
      <c r="G45" s="18">
        <v>17808781.464800797</v>
      </c>
      <c r="I45" s="72">
        <v>1467.7752361910377</v>
      </c>
      <c r="J45" s="72">
        <v>130.60598309869928</v>
      </c>
      <c r="K45" s="72">
        <v>127.4431304341506</v>
      </c>
      <c r="L45" s="72">
        <v>1725.8243497238877</v>
      </c>
    </row>
    <row r="46" spans="1:12">
      <c r="A46" t="s">
        <v>269</v>
      </c>
      <c r="B46" s="63">
        <v>5</v>
      </c>
      <c r="C46" s="19" t="s">
        <v>270</v>
      </c>
      <c r="D46" s="18">
        <v>114571191.10060713</v>
      </c>
      <c r="E46" s="18">
        <v>18117106.995234959</v>
      </c>
      <c r="F46" s="18">
        <v>13627660.067600001</v>
      </c>
      <c r="G46" s="18">
        <v>146315958.16344211</v>
      </c>
      <c r="I46" s="72">
        <v>1677.0033387579902</v>
      </c>
      <c r="J46" s="72">
        <v>265.18401901718352</v>
      </c>
      <c r="K46" s="72">
        <v>199.47101198202552</v>
      </c>
      <c r="L46" s="72">
        <v>2141.6583697571996</v>
      </c>
    </row>
    <row r="47" spans="1:12">
      <c r="A47" t="s">
        <v>285</v>
      </c>
      <c r="B47" s="63">
        <v>7</v>
      </c>
      <c r="C47" s="19" t="s">
        <v>286</v>
      </c>
      <c r="D47" s="18">
        <v>26567113.584841467</v>
      </c>
      <c r="E47" s="18">
        <v>4323115.2207700014</v>
      </c>
      <c r="F47" s="18">
        <v>3966916.0750500001</v>
      </c>
      <c r="G47" s="18">
        <v>34857144.880661473</v>
      </c>
      <c r="I47" s="72">
        <v>1479.8147153590746</v>
      </c>
      <c r="J47" s="72">
        <v>240.80182814961296</v>
      </c>
      <c r="K47" s="72">
        <v>220.96118058541748</v>
      </c>
      <c r="L47" s="72">
        <v>1941.5777240941054</v>
      </c>
    </row>
    <row r="48" spans="1:12">
      <c r="A48" t="s">
        <v>433</v>
      </c>
      <c r="B48" s="63">
        <v>17</v>
      </c>
      <c r="C48" s="19" t="s">
        <v>434</v>
      </c>
      <c r="D48" s="18">
        <v>13087909.636382019</v>
      </c>
      <c r="E48" s="18">
        <v>1085287.2364407592</v>
      </c>
      <c r="F48" s="18">
        <v>1108779.6324</v>
      </c>
      <c r="G48" s="18">
        <v>15281976.505222779</v>
      </c>
      <c r="I48" s="72">
        <v>1340.1504849868952</v>
      </c>
      <c r="J48" s="72">
        <v>111.12914565234068</v>
      </c>
      <c r="K48" s="72">
        <v>113.53467462625436</v>
      </c>
      <c r="L48" s="72">
        <v>1564.8143052654902</v>
      </c>
    </row>
    <row r="49" spans="1:12">
      <c r="A49" t="s">
        <v>215</v>
      </c>
      <c r="B49" s="63">
        <v>11</v>
      </c>
      <c r="C49" s="19" t="s">
        <v>216</v>
      </c>
      <c r="D49" s="18">
        <v>29151739.676962022</v>
      </c>
      <c r="E49" s="18">
        <v>4925932.4273173288</v>
      </c>
      <c r="F49" s="18">
        <v>3082445.3236999996</v>
      </c>
      <c r="G49" s="18">
        <v>37160117.42797935</v>
      </c>
      <c r="I49" s="72">
        <v>1413.8975495664963</v>
      </c>
      <c r="J49" s="72">
        <v>238.91417340757246</v>
      </c>
      <c r="K49" s="72">
        <v>149.5026347705888</v>
      </c>
      <c r="L49" s="72">
        <v>1802.3143577446576</v>
      </c>
    </row>
    <row r="50" spans="1:12">
      <c r="A50" t="s">
        <v>125</v>
      </c>
      <c r="B50" s="63">
        <v>7</v>
      </c>
      <c r="C50" s="19" t="s">
        <v>126</v>
      </c>
      <c r="D50" s="18">
        <v>9071469.2570232563</v>
      </c>
      <c r="E50" s="18">
        <v>837036.1839751557</v>
      </c>
      <c r="F50" s="18">
        <v>1399418.6238000002</v>
      </c>
      <c r="G50" s="18">
        <v>11307924.064798413</v>
      </c>
      <c r="I50" s="72">
        <v>1407.7388667013122</v>
      </c>
      <c r="J50" s="72">
        <v>129.8938832984413</v>
      </c>
      <c r="K50" s="72">
        <v>217.16614273743019</v>
      </c>
      <c r="L50" s="72">
        <v>1754.7988927371839</v>
      </c>
    </row>
    <row r="51" spans="1:12">
      <c r="A51" t="s">
        <v>577</v>
      </c>
      <c r="B51" s="63">
        <v>6</v>
      </c>
      <c r="C51" s="19" t="s">
        <v>578</v>
      </c>
      <c r="D51" s="18">
        <v>8913667.7598510627</v>
      </c>
      <c r="E51" s="18">
        <v>1713270.0436172269</v>
      </c>
      <c r="F51" s="18">
        <v>1432283.7655999998</v>
      </c>
      <c r="G51" s="18">
        <v>12059221.569068288</v>
      </c>
      <c r="I51" s="72">
        <v>1301.265366401615</v>
      </c>
      <c r="J51" s="72">
        <v>250.11241512660246</v>
      </c>
      <c r="K51" s="72">
        <v>209.09252052554743</v>
      </c>
      <c r="L51" s="72">
        <v>1760.4703020537647</v>
      </c>
    </row>
    <row r="52" spans="1:12">
      <c r="A52" t="s">
        <v>191</v>
      </c>
      <c r="B52" s="63">
        <v>14</v>
      </c>
      <c r="C52" s="19" t="s">
        <v>192</v>
      </c>
      <c r="D52" s="18">
        <v>17829393.919071425</v>
      </c>
      <c r="E52" s="18">
        <v>1306797.3568899459</v>
      </c>
      <c r="F52" s="18">
        <v>1479292.6018499997</v>
      </c>
      <c r="G52" s="18">
        <v>20615483.877811369</v>
      </c>
      <c r="I52" s="72">
        <v>1444.4943627214959</v>
      </c>
      <c r="J52" s="72">
        <v>105.87356047070776</v>
      </c>
      <c r="K52" s="72">
        <v>119.84870791946851</v>
      </c>
      <c r="L52" s="72">
        <v>1670.2166311116721</v>
      </c>
    </row>
    <row r="53" spans="1:12">
      <c r="A53" t="s">
        <v>69</v>
      </c>
      <c r="B53" s="63">
        <v>12</v>
      </c>
      <c r="C53" s="19" t="s">
        <v>70</v>
      </c>
      <c r="D53" s="18">
        <v>5411520.512678571</v>
      </c>
      <c r="E53" s="18">
        <v>2434337.7820244101</v>
      </c>
      <c r="F53" s="18">
        <v>878542.41905000014</v>
      </c>
      <c r="G53" s="18">
        <v>8724400.7137529813</v>
      </c>
      <c r="I53" s="72">
        <v>1228.2161853560081</v>
      </c>
      <c r="J53" s="72">
        <v>552.5051706818906</v>
      </c>
      <c r="K53" s="72">
        <v>199.39682683840221</v>
      </c>
      <c r="L53" s="72">
        <v>1980.1181828763008</v>
      </c>
    </row>
    <row r="54" spans="1:12">
      <c r="A54" t="s">
        <v>515</v>
      </c>
      <c r="B54" s="63">
        <v>19</v>
      </c>
      <c r="C54" s="19" t="s">
        <v>516</v>
      </c>
      <c r="D54" s="18">
        <v>11694271.4139375</v>
      </c>
      <c r="E54" s="18">
        <v>1865473.288815666</v>
      </c>
      <c r="F54" s="18">
        <v>2593637.2066499996</v>
      </c>
      <c r="G54" s="18">
        <v>16153381.909403166</v>
      </c>
      <c r="I54" s="72">
        <v>1640.8406642258312</v>
      </c>
      <c r="J54" s="72">
        <v>261.74733952794526</v>
      </c>
      <c r="K54" s="72">
        <v>363.91710490388658</v>
      </c>
      <c r="L54" s="72">
        <v>2266.5051086576632</v>
      </c>
    </row>
    <row r="55" spans="1:12">
      <c r="A55" t="s">
        <v>491</v>
      </c>
      <c r="B55" s="63">
        <v>1</v>
      </c>
      <c r="C55" s="19" t="s">
        <v>492</v>
      </c>
      <c r="D55" s="18">
        <v>10202852.80788889</v>
      </c>
      <c r="E55" s="18">
        <v>730967.16506936145</v>
      </c>
      <c r="F55" s="18">
        <v>1574270.4210499998</v>
      </c>
      <c r="G55" s="18">
        <v>12508090.394008251</v>
      </c>
      <c r="I55" s="72">
        <v>1896.793606225858</v>
      </c>
      <c r="J55" s="72">
        <v>135.89276167863198</v>
      </c>
      <c r="K55" s="72">
        <v>292.66971947387987</v>
      </c>
      <c r="L55" s="72">
        <v>2325.3560873783699</v>
      </c>
    </row>
    <row r="56" spans="1:12">
      <c r="A56" t="s">
        <v>197</v>
      </c>
      <c r="B56" s="63">
        <v>14</v>
      </c>
      <c r="C56" s="19" t="s">
        <v>198</v>
      </c>
      <c r="D56" s="18">
        <v>2263141.7583979587</v>
      </c>
      <c r="E56" s="18">
        <v>1072369.8205959802</v>
      </c>
      <c r="F56" s="18">
        <v>325917.11074999993</v>
      </c>
      <c r="G56" s="18">
        <v>3661428.6897439389</v>
      </c>
      <c r="I56" s="72">
        <v>1247.5974412337148</v>
      </c>
      <c r="J56" s="72">
        <v>591.16307640351715</v>
      </c>
      <c r="K56" s="72">
        <v>179.66764649944869</v>
      </c>
      <c r="L56" s="72">
        <v>2018.4281641366808</v>
      </c>
    </row>
    <row r="57" spans="1:12">
      <c r="A57" t="s">
        <v>427</v>
      </c>
      <c r="B57" s="63">
        <v>14</v>
      </c>
      <c r="C57" s="19" t="s">
        <v>428</v>
      </c>
      <c r="D57" s="18">
        <v>6032022.0355894733</v>
      </c>
      <c r="E57" s="18">
        <v>650560.93772820686</v>
      </c>
      <c r="F57" s="18">
        <v>529894.18594999996</v>
      </c>
      <c r="G57" s="18">
        <v>7212477.1592676798</v>
      </c>
      <c r="I57" s="72">
        <v>1384.4438915743569</v>
      </c>
      <c r="J57" s="72">
        <v>149.31396321510371</v>
      </c>
      <c r="K57" s="72">
        <v>121.61904658021574</v>
      </c>
      <c r="L57" s="72">
        <v>1655.3769013696763</v>
      </c>
    </row>
    <row r="58" spans="1:12">
      <c r="A58" t="s">
        <v>183</v>
      </c>
      <c r="B58" s="63">
        <v>9</v>
      </c>
      <c r="C58" s="19" t="s">
        <v>184</v>
      </c>
      <c r="D58" s="18">
        <v>38901348.553709298</v>
      </c>
      <c r="E58" s="18">
        <v>4342757.6130654635</v>
      </c>
      <c r="F58" s="18">
        <v>4182461.4270499996</v>
      </c>
      <c r="G58" s="18">
        <v>47426567.593824767</v>
      </c>
      <c r="I58" s="72">
        <v>1561.111944849685</v>
      </c>
      <c r="J58" s="72">
        <v>174.27495537804339</v>
      </c>
      <c r="K58" s="72">
        <v>167.84226602391749</v>
      </c>
      <c r="L58" s="72">
        <v>1903.2291662516459</v>
      </c>
    </row>
    <row r="59" spans="1:12">
      <c r="A59" t="s">
        <v>459</v>
      </c>
      <c r="B59" s="63">
        <v>5</v>
      </c>
      <c r="C59" s="19" t="s">
        <v>460</v>
      </c>
      <c r="D59" s="18">
        <v>26535449.590071425</v>
      </c>
      <c r="E59" s="18">
        <v>2692598.4874444962</v>
      </c>
      <c r="F59" s="18">
        <v>2421449.7841000003</v>
      </c>
      <c r="G59" s="18">
        <v>31649497.861615922</v>
      </c>
      <c r="I59" s="72">
        <v>1645.8134087993192</v>
      </c>
      <c r="J59" s="72">
        <v>167.00356555507636</v>
      </c>
      <c r="K59" s="72">
        <v>150.18605619921851</v>
      </c>
      <c r="L59" s="72">
        <v>1963.0030305536143</v>
      </c>
    </row>
    <row r="60" spans="1:12">
      <c r="A60" t="s">
        <v>287</v>
      </c>
      <c r="B60" s="63">
        <v>12</v>
      </c>
      <c r="C60" s="19" t="s">
        <v>288</v>
      </c>
      <c r="D60" s="18">
        <v>110026212.09265822</v>
      </c>
      <c r="E60" s="18">
        <v>20170532.52911102</v>
      </c>
      <c r="F60" s="18">
        <v>13014221.398149997</v>
      </c>
      <c r="G60" s="18">
        <v>143210966.01991925</v>
      </c>
      <c r="I60" s="72">
        <v>1409.4721130980274</v>
      </c>
      <c r="J60" s="72">
        <v>258.39118302261051</v>
      </c>
      <c r="K60" s="72">
        <v>166.71647406100274</v>
      </c>
      <c r="L60" s="72">
        <v>1834.5797701816409</v>
      </c>
    </row>
    <row r="61" spans="1:12">
      <c r="A61" t="s">
        <v>155</v>
      </c>
      <c r="B61" s="63">
        <v>5</v>
      </c>
      <c r="C61" s="19" t="s">
        <v>156</v>
      </c>
      <c r="D61" s="18">
        <v>7546434.4481379297</v>
      </c>
      <c r="E61" s="18">
        <v>494241.62835316447</v>
      </c>
      <c r="F61" s="18">
        <v>616357.28105000011</v>
      </c>
      <c r="G61" s="18">
        <v>8657033.3575410936</v>
      </c>
      <c r="I61" s="72">
        <v>1535.0761692713445</v>
      </c>
      <c r="J61" s="72">
        <v>100.53735320446796</v>
      </c>
      <c r="K61" s="72">
        <v>125.37780330553298</v>
      </c>
      <c r="L61" s="72">
        <v>1760.9913257813453</v>
      </c>
    </row>
    <row r="62" spans="1:12">
      <c r="A62" t="s">
        <v>573</v>
      </c>
      <c r="B62" s="63">
        <v>11</v>
      </c>
      <c r="C62" s="19" t="s">
        <v>574</v>
      </c>
      <c r="D62" s="18">
        <v>6515314.803837209</v>
      </c>
      <c r="E62" s="18">
        <v>1181450.6305493978</v>
      </c>
      <c r="F62" s="18">
        <v>705530.06620000012</v>
      </c>
      <c r="G62" s="18">
        <v>8402295.5005866066</v>
      </c>
      <c r="I62" s="72">
        <v>1419.4585629274966</v>
      </c>
      <c r="J62" s="72">
        <v>257.39665153581649</v>
      </c>
      <c r="K62" s="72">
        <v>153.7102540740741</v>
      </c>
      <c r="L62" s="72">
        <v>1830.565468537387</v>
      </c>
    </row>
    <row r="63" spans="1:12">
      <c r="A63" t="s">
        <v>65</v>
      </c>
      <c r="B63" s="63">
        <v>13</v>
      </c>
      <c r="C63" s="19" t="s">
        <v>66</v>
      </c>
      <c r="D63" s="18">
        <v>5127934.9918999998</v>
      </c>
      <c r="E63" s="18">
        <v>1068813.0962218137</v>
      </c>
      <c r="F63" s="18">
        <v>952583.02560000005</v>
      </c>
      <c r="G63" s="18">
        <v>7149331.113721814</v>
      </c>
      <c r="I63" s="72">
        <v>1257.1549379504779</v>
      </c>
      <c r="J63" s="72">
        <v>262.0282167741637</v>
      </c>
      <c r="K63" s="72">
        <v>233.53347036038247</v>
      </c>
      <c r="L63" s="72">
        <v>1752.7166250850244</v>
      </c>
    </row>
    <row r="64" spans="1:12">
      <c r="A64" t="s">
        <v>119</v>
      </c>
      <c r="B64" s="63">
        <v>12</v>
      </c>
      <c r="C64" s="19" t="s">
        <v>120</v>
      </c>
      <c r="D64" s="18">
        <v>4921538.4910588237</v>
      </c>
      <c r="E64" s="18">
        <v>1330500.1976643752</v>
      </c>
      <c r="F64" s="18">
        <v>820668.13354999991</v>
      </c>
      <c r="G64" s="18">
        <v>7072706.8222731985</v>
      </c>
      <c r="I64" s="72">
        <v>1155.5619842824192</v>
      </c>
      <c r="J64" s="72">
        <v>312.39732276693479</v>
      </c>
      <c r="K64" s="72">
        <v>192.69033424512796</v>
      </c>
      <c r="L64" s="72">
        <v>1660.6496412944819</v>
      </c>
    </row>
    <row r="65" spans="1:12">
      <c r="A65" t="s">
        <v>455</v>
      </c>
      <c r="B65" s="63">
        <v>6</v>
      </c>
      <c r="C65" s="19" t="s">
        <v>456</v>
      </c>
      <c r="D65" s="18">
        <v>2323354.1532857139</v>
      </c>
      <c r="E65" s="18">
        <v>1348988.5642338754</v>
      </c>
      <c r="F65" s="18">
        <v>324188.12335000001</v>
      </c>
      <c r="G65" s="18">
        <v>3996530.8408695892</v>
      </c>
      <c r="I65" s="72">
        <v>1360.277607310137</v>
      </c>
      <c r="J65" s="72">
        <v>789.80595095660146</v>
      </c>
      <c r="K65" s="72">
        <v>189.80569282786885</v>
      </c>
      <c r="L65" s="72">
        <v>2339.8892510946071</v>
      </c>
    </row>
    <row r="66" spans="1:12">
      <c r="A66" t="s">
        <v>381</v>
      </c>
      <c r="B66" s="63">
        <v>10</v>
      </c>
      <c r="C66" s="19" t="s">
        <v>382</v>
      </c>
      <c r="D66" s="18">
        <v>7292327.4056666661</v>
      </c>
      <c r="E66" s="18">
        <v>1608021.5237687363</v>
      </c>
      <c r="F66" s="18">
        <v>1089143.0647000002</v>
      </c>
      <c r="G66" s="18">
        <v>9989491.9941354021</v>
      </c>
      <c r="I66" s="72">
        <v>1271.7696905592372</v>
      </c>
      <c r="J66" s="72">
        <v>280.43626155715668</v>
      </c>
      <c r="K66" s="72">
        <v>189.9447270143007</v>
      </c>
      <c r="L66" s="72">
        <v>1742.1506791306945</v>
      </c>
    </row>
    <row r="67" spans="1:12">
      <c r="A67" t="s">
        <v>387</v>
      </c>
      <c r="B67" s="63">
        <v>13</v>
      </c>
      <c r="C67" s="19" t="s">
        <v>388</v>
      </c>
      <c r="D67" s="18">
        <v>227883249.11283749</v>
      </c>
      <c r="E67" s="18">
        <v>25970429.461082816</v>
      </c>
      <c r="F67" s="18">
        <v>27478987.72295</v>
      </c>
      <c r="G67" s="18">
        <v>281332666.29687029</v>
      </c>
      <c r="I67" s="72">
        <v>1542.3987729809098</v>
      </c>
      <c r="J67" s="72">
        <v>175.77754701367763</v>
      </c>
      <c r="K67" s="72">
        <v>185.98803164180418</v>
      </c>
      <c r="L67" s="72">
        <v>1904.1643516363915</v>
      </c>
    </row>
    <row r="68" spans="1:12">
      <c r="A68" t="s">
        <v>591</v>
      </c>
      <c r="B68" s="63">
        <v>4</v>
      </c>
      <c r="C68" s="19" t="s">
        <v>592</v>
      </c>
      <c r="D68" s="18">
        <v>2107358.0555454544</v>
      </c>
      <c r="E68" s="18">
        <v>269396.57625171199</v>
      </c>
      <c r="F68" s="18">
        <v>261458.06304999997</v>
      </c>
      <c r="G68" s="18">
        <v>2638212.6948471665</v>
      </c>
      <c r="I68" s="72">
        <v>1252.8882613231001</v>
      </c>
      <c r="J68" s="72">
        <v>160.16443296772414</v>
      </c>
      <c r="K68" s="72">
        <v>155.44474616527941</v>
      </c>
      <c r="L68" s="72">
        <v>1568.4974404561037</v>
      </c>
    </row>
    <row r="69" spans="1:12">
      <c r="A69" t="s">
        <v>277</v>
      </c>
      <c r="B69" s="63">
        <v>13</v>
      </c>
      <c r="C69" s="19" t="s">
        <v>278</v>
      </c>
      <c r="D69" s="18">
        <v>28947985.559138294</v>
      </c>
      <c r="E69" s="18">
        <v>6576799.3129458725</v>
      </c>
      <c r="F69" s="18">
        <v>3731179.0765500008</v>
      </c>
      <c r="G69" s="18">
        <v>39255963.94863417</v>
      </c>
      <c r="I69" s="72">
        <v>1509.1223834395942</v>
      </c>
      <c r="J69" s="72">
        <v>342.8630650060407</v>
      </c>
      <c r="K69" s="72">
        <v>194.51460100875826</v>
      </c>
      <c r="L69" s="72">
        <v>2046.5000494543931</v>
      </c>
    </row>
    <row r="70" spans="1:12">
      <c r="A70" t="s">
        <v>417</v>
      </c>
      <c r="B70" s="63">
        <v>1</v>
      </c>
      <c r="C70" s="19" t="s">
        <v>418</v>
      </c>
      <c r="D70" s="18">
        <v>88574633.406355262</v>
      </c>
      <c r="E70" s="18">
        <v>4525787.0312991962</v>
      </c>
      <c r="F70" s="18">
        <v>7857826.7739999983</v>
      </c>
      <c r="G70" s="18">
        <v>100958247.21165447</v>
      </c>
      <c r="I70" s="72">
        <v>1905.2405550947572</v>
      </c>
      <c r="J70" s="72">
        <v>97.349688778214585</v>
      </c>
      <c r="K70" s="72">
        <v>169.02187081092706</v>
      </c>
      <c r="L70" s="72">
        <v>2171.6121146838991</v>
      </c>
    </row>
    <row r="71" spans="1:12">
      <c r="A71" t="s">
        <v>429</v>
      </c>
      <c r="B71" s="63">
        <v>2</v>
      </c>
      <c r="C71" s="19" t="s">
        <v>430</v>
      </c>
      <c r="D71" s="18">
        <v>69916408.79518421</v>
      </c>
      <c r="E71" s="18">
        <v>4937650.9228368485</v>
      </c>
      <c r="F71" s="18">
        <v>5432468.9847500008</v>
      </c>
      <c r="G71" s="18">
        <v>80286528.702771068</v>
      </c>
      <c r="I71" s="72">
        <v>1924.0047550891386</v>
      </c>
      <c r="J71" s="72">
        <v>135.8774573553716</v>
      </c>
      <c r="K71" s="72">
        <v>149.49417938715982</v>
      </c>
      <c r="L71" s="72">
        <v>2209.3763918316704</v>
      </c>
    </row>
    <row r="72" spans="1:12">
      <c r="A72" t="s">
        <v>203</v>
      </c>
      <c r="B72" s="63">
        <v>11</v>
      </c>
      <c r="C72" s="19" t="s">
        <v>204</v>
      </c>
      <c r="D72" s="18">
        <v>3084769.8634591834</v>
      </c>
      <c r="E72" s="18">
        <v>758158.55073320365</v>
      </c>
      <c r="F72" s="18">
        <v>492030.61475000001</v>
      </c>
      <c r="G72" s="18">
        <v>4334959.0289423866</v>
      </c>
      <c r="I72" s="72">
        <v>1173.808928256919</v>
      </c>
      <c r="J72" s="72">
        <v>288.49259921354781</v>
      </c>
      <c r="K72" s="72">
        <v>187.22626132039574</v>
      </c>
      <c r="L72" s="72">
        <v>1649.5277887908626</v>
      </c>
    </row>
    <row r="73" spans="1:12">
      <c r="A73" t="s">
        <v>401</v>
      </c>
      <c r="B73" s="63">
        <v>18</v>
      </c>
      <c r="C73" s="19" t="s">
        <v>402</v>
      </c>
      <c r="D73" s="18">
        <v>55526524.392214276</v>
      </c>
      <c r="E73" s="18">
        <v>7358968.0984449619</v>
      </c>
      <c r="F73" s="18">
        <v>5443601.8547</v>
      </c>
      <c r="G73" s="18">
        <v>68329094.345359236</v>
      </c>
      <c r="I73" s="72">
        <v>1520.733009947533</v>
      </c>
      <c r="J73" s="72">
        <v>201.543781624215</v>
      </c>
      <c r="K73" s="72">
        <v>149.08667747651521</v>
      </c>
      <c r="L73" s="72">
        <v>1871.3634690482631</v>
      </c>
    </row>
    <row r="74" spans="1:12">
      <c r="A74" t="s">
        <v>469</v>
      </c>
      <c r="B74" s="63">
        <v>17</v>
      </c>
      <c r="C74" s="19" t="s">
        <v>470</v>
      </c>
      <c r="D74" s="18">
        <v>16339626.881999997</v>
      </c>
      <c r="E74" s="18">
        <v>3135500.9637782956</v>
      </c>
      <c r="F74" s="18">
        <v>2279798.3316500005</v>
      </c>
      <c r="G74" s="18">
        <v>21754926.177428294</v>
      </c>
      <c r="I74" s="72">
        <v>1320.6940577109601</v>
      </c>
      <c r="J74" s="72">
        <v>253.4352541042916</v>
      </c>
      <c r="K74" s="72">
        <v>184.27079951907538</v>
      </c>
      <c r="L74" s="72">
        <v>1758.400111334327</v>
      </c>
    </row>
    <row r="75" spans="1:12">
      <c r="A75" t="s">
        <v>473</v>
      </c>
      <c r="B75" s="63">
        <v>6</v>
      </c>
      <c r="C75" s="19" t="s">
        <v>474</v>
      </c>
      <c r="D75" s="18">
        <v>58699503.29154256</v>
      </c>
      <c r="E75" s="18">
        <v>3791605.0443824055</v>
      </c>
      <c r="F75" s="18">
        <v>5623596.9056499992</v>
      </c>
      <c r="G75" s="18">
        <v>68114705.241574973</v>
      </c>
      <c r="I75" s="72">
        <v>1753.6373582153544</v>
      </c>
      <c r="J75" s="72">
        <v>113.27353521890495</v>
      </c>
      <c r="K75" s="72">
        <v>168.00397053296683</v>
      </c>
      <c r="L75" s="72">
        <v>2034.9148639672264</v>
      </c>
    </row>
    <row r="76" spans="1:12">
      <c r="A76" t="s">
        <v>97</v>
      </c>
      <c r="B76" s="63">
        <v>10</v>
      </c>
      <c r="C76" s="19" t="s">
        <v>98</v>
      </c>
      <c r="D76" s="18">
        <v>6587057.054010638</v>
      </c>
      <c r="E76" s="18">
        <v>1910740.2787629331</v>
      </c>
      <c r="F76" s="18">
        <v>1274931.3148999999</v>
      </c>
      <c r="G76" s="18">
        <v>9772728.6476735715</v>
      </c>
      <c r="I76" s="72">
        <v>1288.044007432663</v>
      </c>
      <c r="J76" s="72">
        <v>373.62930754065957</v>
      </c>
      <c r="K76" s="72">
        <v>249.30217342588969</v>
      </c>
      <c r="L76" s="72">
        <v>1910.9754883992123</v>
      </c>
    </row>
    <row r="77" spans="1:12">
      <c r="A77" t="s">
        <v>319</v>
      </c>
      <c r="B77" s="63">
        <v>4</v>
      </c>
      <c r="C77" s="19" t="s">
        <v>320</v>
      </c>
      <c r="D77" s="18">
        <v>16580372.564967031</v>
      </c>
      <c r="E77" s="18">
        <v>3051396.1250271359</v>
      </c>
      <c r="F77" s="18">
        <v>2210808.86045</v>
      </c>
      <c r="G77" s="18">
        <v>21842577.550444167</v>
      </c>
      <c r="I77" s="72">
        <v>1337.7741298182209</v>
      </c>
      <c r="J77" s="72">
        <v>246.19946143514088</v>
      </c>
      <c r="K77" s="72">
        <v>178.37734875342909</v>
      </c>
      <c r="L77" s="72">
        <v>1762.350940006791</v>
      </c>
    </row>
    <row r="78" spans="1:12">
      <c r="A78" t="s">
        <v>43</v>
      </c>
      <c r="B78" s="63">
        <v>13</v>
      </c>
      <c r="C78" s="19" t="s">
        <v>44</v>
      </c>
      <c r="D78" s="18">
        <v>1383864.9750978262</v>
      </c>
      <c r="E78" s="18">
        <v>467602.04421948927</v>
      </c>
      <c r="F78" s="18">
        <v>300721.57540000003</v>
      </c>
      <c r="G78" s="18">
        <v>2152188.5947173154</v>
      </c>
      <c r="I78" s="72">
        <v>1137.1117297434891</v>
      </c>
      <c r="J78" s="72">
        <v>384.22518013105116</v>
      </c>
      <c r="K78" s="72">
        <v>247.10071930977816</v>
      </c>
      <c r="L78" s="72">
        <v>1768.4376291843182</v>
      </c>
    </row>
    <row r="79" spans="1:12">
      <c r="A79" t="s">
        <v>109</v>
      </c>
      <c r="B79" s="63">
        <v>16</v>
      </c>
      <c r="C79" s="19" t="s">
        <v>110</v>
      </c>
      <c r="D79" s="18">
        <v>7062463.0625056159</v>
      </c>
      <c r="E79" s="18">
        <v>853444.32243244792</v>
      </c>
      <c r="F79" s="18">
        <v>724317.73965</v>
      </c>
      <c r="G79" s="18">
        <v>8640225.1245880648</v>
      </c>
      <c r="I79" s="72">
        <v>1346.2567789755271</v>
      </c>
      <c r="J79" s="72">
        <v>162.68477362417994</v>
      </c>
      <c r="K79" s="72">
        <v>138.07048029927563</v>
      </c>
      <c r="L79" s="72">
        <v>1647.0120328989831</v>
      </c>
    </row>
    <row r="80" spans="1:12">
      <c r="A80" t="s">
        <v>593</v>
      </c>
      <c r="B80" s="63">
        <v>14</v>
      </c>
      <c r="C80" s="19" t="s">
        <v>594</v>
      </c>
      <c r="D80" s="18">
        <v>1438215.7321836734</v>
      </c>
      <c r="E80" s="18">
        <v>227188.11464014248</v>
      </c>
      <c r="F80" s="18">
        <v>160033.10744999995</v>
      </c>
      <c r="G80" s="18">
        <v>1825436.954273816</v>
      </c>
      <c r="I80" s="72">
        <v>1210.6193031849102</v>
      </c>
      <c r="J80" s="72">
        <v>191.23578673412666</v>
      </c>
      <c r="K80" s="72">
        <v>134.70800290404037</v>
      </c>
      <c r="L80" s="72">
        <v>1536.5630928230773</v>
      </c>
    </row>
    <row r="81" spans="1:12">
      <c r="A81" t="s">
        <v>347</v>
      </c>
      <c r="B81" s="63">
        <v>1</v>
      </c>
      <c r="C81" s="19" t="s">
        <v>348</v>
      </c>
      <c r="D81" s="18">
        <v>12688989.435627906</v>
      </c>
      <c r="E81" s="18">
        <v>845788.11808067223</v>
      </c>
      <c r="F81" s="18">
        <v>1199718.5322500002</v>
      </c>
      <c r="G81" s="18">
        <v>14734496.085958578</v>
      </c>
      <c r="I81" s="72">
        <v>1478.7308513725563</v>
      </c>
      <c r="J81" s="72">
        <v>98.565215951599143</v>
      </c>
      <c r="K81" s="72">
        <v>139.81103976809231</v>
      </c>
      <c r="L81" s="72">
        <v>1717.1071070922478</v>
      </c>
    </row>
    <row r="82" spans="1:12">
      <c r="A82" t="s">
        <v>89</v>
      </c>
      <c r="B82" s="63">
        <v>13</v>
      </c>
      <c r="C82" s="19" t="s">
        <v>90</v>
      </c>
      <c r="D82" s="18">
        <v>4355518.0109318178</v>
      </c>
      <c r="E82" s="18">
        <v>1088730.3841793905</v>
      </c>
      <c r="F82" s="18">
        <v>736740.00709999993</v>
      </c>
      <c r="G82" s="18">
        <v>6180988.4022112088</v>
      </c>
      <c r="I82" s="72">
        <v>1201.5222099122257</v>
      </c>
      <c r="J82" s="72">
        <v>300.33941632534908</v>
      </c>
      <c r="K82" s="72">
        <v>203.23862264827585</v>
      </c>
      <c r="L82" s="72">
        <v>1705.1002488858508</v>
      </c>
    </row>
    <row r="83" spans="1:12">
      <c r="A83" t="s">
        <v>61</v>
      </c>
      <c r="B83" s="63">
        <v>4</v>
      </c>
      <c r="C83" s="19" t="s">
        <v>62</v>
      </c>
      <c r="D83" s="18">
        <v>2636948.3236179776</v>
      </c>
      <c r="E83" s="18">
        <v>489683.82142153673</v>
      </c>
      <c r="F83" s="18">
        <v>360415.68170000007</v>
      </c>
      <c r="G83" s="18">
        <v>3487047.8267395142</v>
      </c>
      <c r="I83" s="72">
        <v>1189.9586297915062</v>
      </c>
      <c r="J83" s="72">
        <v>220.97645371007977</v>
      </c>
      <c r="K83" s="72">
        <v>162.64245564079425</v>
      </c>
      <c r="L83" s="72">
        <v>1573.5775391423801</v>
      </c>
    </row>
    <row r="84" spans="1:12">
      <c r="A84" t="s">
        <v>461</v>
      </c>
      <c r="B84" s="63">
        <v>15</v>
      </c>
      <c r="C84" s="19" t="s">
        <v>462</v>
      </c>
      <c r="D84" s="18">
        <v>1925312.4549611646</v>
      </c>
      <c r="E84" s="18">
        <v>933345.98808299447</v>
      </c>
      <c r="F84" s="18">
        <v>291105.40869999997</v>
      </c>
      <c r="G84" s="18">
        <v>3149763.8517441591</v>
      </c>
      <c r="I84" s="72">
        <v>1593.8017011267918</v>
      </c>
      <c r="J84" s="72">
        <v>772.63740735347221</v>
      </c>
      <c r="K84" s="72">
        <v>240.98129859271521</v>
      </c>
      <c r="L84" s="72">
        <v>2607.4204070729793</v>
      </c>
    </row>
    <row r="85" spans="1:12">
      <c r="A85" t="s">
        <v>505</v>
      </c>
      <c r="B85" s="63">
        <v>14</v>
      </c>
      <c r="C85" s="19" t="s">
        <v>506</v>
      </c>
      <c r="D85" s="18">
        <v>16174627.518255319</v>
      </c>
      <c r="E85" s="18">
        <v>3619464.9117184873</v>
      </c>
      <c r="F85" s="18">
        <v>1961326.51345</v>
      </c>
      <c r="G85" s="18">
        <v>21755418.943423808</v>
      </c>
      <c r="I85" s="72">
        <v>1281.8693547515707</v>
      </c>
      <c r="J85" s="72">
        <v>286.8493352130676</v>
      </c>
      <c r="K85" s="72">
        <v>155.43877900221904</v>
      </c>
      <c r="L85" s="72">
        <v>1724.1574689668576</v>
      </c>
    </row>
    <row r="86" spans="1:12">
      <c r="A86" t="s">
        <v>521</v>
      </c>
      <c r="B86" s="63">
        <v>14</v>
      </c>
      <c r="C86" s="19" t="s">
        <v>522</v>
      </c>
      <c r="D86" s="18">
        <v>20192549.987670328</v>
      </c>
      <c r="E86" s="18">
        <v>2674768.6308370745</v>
      </c>
      <c r="F86" s="18">
        <v>2412574.4702500007</v>
      </c>
      <c r="G86" s="18">
        <v>25279893.088757403</v>
      </c>
      <c r="I86" s="72">
        <v>1331.5232434995271</v>
      </c>
      <c r="J86" s="72">
        <v>176.37775343469005</v>
      </c>
      <c r="K86" s="72">
        <v>159.08832642598094</v>
      </c>
      <c r="L86" s="72">
        <v>1666.9893233601981</v>
      </c>
    </row>
    <row r="87" spans="1:12">
      <c r="A87" t="s">
        <v>391</v>
      </c>
      <c r="B87" s="63">
        <v>1</v>
      </c>
      <c r="C87" s="19" t="s">
        <v>392</v>
      </c>
      <c r="D87" s="18">
        <v>34347122.102863625</v>
      </c>
      <c r="E87" s="18">
        <v>1266998.9646816892</v>
      </c>
      <c r="F87" s="18">
        <v>3312535.3414500002</v>
      </c>
      <c r="G87" s="18">
        <v>38926656.408995315</v>
      </c>
      <c r="I87" s="72">
        <v>3344.4130577277142</v>
      </c>
      <c r="J87" s="72">
        <v>123.36893521730177</v>
      </c>
      <c r="K87" s="72">
        <v>322.54482389970792</v>
      </c>
      <c r="L87" s="72">
        <v>3790.3268168447239</v>
      </c>
    </row>
    <row r="88" spans="1:12">
      <c r="A88" t="s">
        <v>273</v>
      </c>
      <c r="B88" s="63">
        <v>16</v>
      </c>
      <c r="C88" s="19" t="s">
        <v>274</v>
      </c>
      <c r="D88" s="18">
        <v>5447383.8288510628</v>
      </c>
      <c r="E88" s="18">
        <v>636109.90226937854</v>
      </c>
      <c r="F88" s="18">
        <v>602465.54260000004</v>
      </c>
      <c r="G88" s="18">
        <v>6685959.2737204414</v>
      </c>
      <c r="I88" s="72">
        <v>1316.7473601283691</v>
      </c>
      <c r="J88" s="72">
        <v>153.76115597519424</v>
      </c>
      <c r="K88" s="72">
        <v>145.62860589799374</v>
      </c>
      <c r="L88" s="72">
        <v>1616.1371220015569</v>
      </c>
    </row>
    <row r="89" spans="1:12">
      <c r="A89" t="s">
        <v>451</v>
      </c>
      <c r="B89" s="63">
        <v>11</v>
      </c>
      <c r="C89" s="19" t="s">
        <v>452</v>
      </c>
      <c r="D89" s="18">
        <v>2566732.9053417719</v>
      </c>
      <c r="E89" s="18">
        <v>3874441.9457377438</v>
      </c>
      <c r="F89" s="18">
        <v>321768.75090000004</v>
      </c>
      <c r="G89" s="18">
        <v>6762943.6019795164</v>
      </c>
      <c r="I89" s="72">
        <v>1261.2938109787576</v>
      </c>
      <c r="J89" s="72">
        <v>1903.9026760382033</v>
      </c>
      <c r="K89" s="72">
        <v>158.11732230958233</v>
      </c>
      <c r="L89" s="72">
        <v>3323.3138093265438</v>
      </c>
    </row>
    <row r="90" spans="1:12">
      <c r="A90" t="s">
        <v>185</v>
      </c>
      <c r="B90" s="63">
        <v>19</v>
      </c>
      <c r="C90" s="19" t="s">
        <v>186</v>
      </c>
      <c r="D90" s="18">
        <v>29877464.152874999</v>
      </c>
      <c r="E90" s="18">
        <v>7457717.7900108704</v>
      </c>
      <c r="F90" s="18">
        <v>3760345.0286500002</v>
      </c>
      <c r="G90" s="18">
        <v>41095526.971535869</v>
      </c>
      <c r="I90" s="72">
        <v>1542.3810930192039</v>
      </c>
      <c r="J90" s="72">
        <v>384.99394920297715</v>
      </c>
      <c r="K90" s="72">
        <v>194.12240094213001</v>
      </c>
      <c r="L90" s="72">
        <v>2121.4974431643109</v>
      </c>
    </row>
    <row r="91" spans="1:12">
      <c r="A91" t="s">
        <v>85</v>
      </c>
      <c r="B91" s="63">
        <v>19</v>
      </c>
      <c r="C91" s="19" t="s">
        <v>86</v>
      </c>
      <c r="D91" s="18">
        <v>13170990.030383721</v>
      </c>
      <c r="E91" s="18">
        <v>1413887.8954469115</v>
      </c>
      <c r="F91" s="18">
        <v>1056142.6790499999</v>
      </c>
      <c r="G91" s="18">
        <v>15641020.604880633</v>
      </c>
      <c r="I91" s="72">
        <v>1712.5198323213783</v>
      </c>
      <c r="J91" s="72">
        <v>183.83667864346788</v>
      </c>
      <c r="K91" s="72">
        <v>137.32189299830969</v>
      </c>
      <c r="L91" s="72">
        <v>2033.6784039631559</v>
      </c>
    </row>
    <row r="92" spans="1:12">
      <c r="A92" t="s">
        <v>115</v>
      </c>
      <c r="B92" s="63">
        <v>17</v>
      </c>
      <c r="C92" s="19" t="s">
        <v>116</v>
      </c>
      <c r="D92" s="18">
        <v>33165079.488797475</v>
      </c>
      <c r="E92" s="18">
        <v>3740817.1913417224</v>
      </c>
      <c r="F92" s="18">
        <v>2860382.7111</v>
      </c>
      <c r="G92" s="18">
        <v>39766279.391239196</v>
      </c>
      <c r="I92" s="72">
        <v>1699.5531151377204</v>
      </c>
      <c r="J92" s="72">
        <v>191.69914888499142</v>
      </c>
      <c r="K92" s="72">
        <v>146.58105519626935</v>
      </c>
      <c r="L92" s="72">
        <v>2037.8333192189809</v>
      </c>
    </row>
    <row r="93" spans="1:12">
      <c r="A93" t="s">
        <v>385</v>
      </c>
      <c r="B93" s="63">
        <v>1</v>
      </c>
      <c r="C93" s="19" t="s">
        <v>386</v>
      </c>
      <c r="D93" s="18">
        <v>69625740.887608692</v>
      </c>
      <c r="E93" s="18">
        <v>5558110.199253493</v>
      </c>
      <c r="F93" s="18">
        <v>6522220.1092499997</v>
      </c>
      <c r="G93" s="18">
        <v>81706071.196112186</v>
      </c>
      <c r="I93" s="72">
        <v>1822.1386744028864</v>
      </c>
      <c r="J93" s="72">
        <v>145.45838107491281</v>
      </c>
      <c r="K93" s="72">
        <v>170.68959486142734</v>
      </c>
      <c r="L93" s="72">
        <v>2138.2866503392265</v>
      </c>
    </row>
    <row r="94" spans="1:12">
      <c r="A94" t="s">
        <v>309</v>
      </c>
      <c r="B94" s="63">
        <v>13</v>
      </c>
      <c r="C94" s="19" t="s">
        <v>310</v>
      </c>
      <c r="D94" s="18">
        <v>12540085.198318683</v>
      </c>
      <c r="E94" s="18">
        <v>2445356.5583601086</v>
      </c>
      <c r="F94" s="18">
        <v>1609855.3913499999</v>
      </c>
      <c r="G94" s="18">
        <v>16595297.148028791</v>
      </c>
      <c r="I94" s="72">
        <v>1365.4273952873129</v>
      </c>
      <c r="J94" s="72">
        <v>266.26269145907105</v>
      </c>
      <c r="K94" s="72">
        <v>175.28913233340592</v>
      </c>
      <c r="L94" s="72">
        <v>1806.97921907979</v>
      </c>
    </row>
    <row r="95" spans="1:12">
      <c r="A95" t="s">
        <v>373</v>
      </c>
      <c r="B95" s="63">
        <v>6</v>
      </c>
      <c r="C95" s="19" t="s">
        <v>374</v>
      </c>
      <c r="D95" s="18">
        <v>2032114.4511573035</v>
      </c>
      <c r="E95" s="18">
        <v>614547.59578531771</v>
      </c>
      <c r="F95" s="18">
        <v>309786.14524999994</v>
      </c>
      <c r="G95" s="18">
        <v>2956448.1921926215</v>
      </c>
      <c r="I95" s="72">
        <v>1161.8721847668974</v>
      </c>
      <c r="J95" s="72">
        <v>351.37083807050755</v>
      </c>
      <c r="K95" s="72">
        <v>177.1218669239565</v>
      </c>
      <c r="L95" s="72">
        <v>1690.3648897613616</v>
      </c>
    </row>
    <row r="96" spans="1:12">
      <c r="A96" t="s">
        <v>357</v>
      </c>
      <c r="B96" s="63">
        <v>13</v>
      </c>
      <c r="C96" s="19" t="s">
        <v>358</v>
      </c>
      <c r="D96" s="18">
        <v>1654033.4349157894</v>
      </c>
      <c r="E96" s="18">
        <v>434694.97300334135</v>
      </c>
      <c r="F96" s="18">
        <v>226692.81234999999</v>
      </c>
      <c r="G96" s="18">
        <v>2315421.2202691305</v>
      </c>
      <c r="I96" s="72">
        <v>1086.03639850019</v>
      </c>
      <c r="J96" s="72">
        <v>285.42020551762403</v>
      </c>
      <c r="K96" s="72">
        <v>148.84623266579121</v>
      </c>
      <c r="L96" s="72">
        <v>1520.3028366836052</v>
      </c>
    </row>
    <row r="97" spans="1:12">
      <c r="A97" t="s">
        <v>477</v>
      </c>
      <c r="B97" s="63">
        <v>1</v>
      </c>
      <c r="C97" s="19" t="s">
        <v>478</v>
      </c>
      <c r="D97" s="18">
        <v>87569970.098450705</v>
      </c>
      <c r="E97" s="18">
        <v>5297224.8349461406</v>
      </c>
      <c r="F97" s="18">
        <v>8861445.7262500022</v>
      </c>
      <c r="G97" s="18">
        <v>101728640.65964685</v>
      </c>
      <c r="I97" s="72">
        <v>2127.860477680194</v>
      </c>
      <c r="J97" s="72">
        <v>128.71713162623658</v>
      </c>
      <c r="K97" s="72">
        <v>215.32404447319828</v>
      </c>
      <c r="L97" s="72">
        <v>2471.9016537796292</v>
      </c>
    </row>
    <row r="98" spans="1:12">
      <c r="A98" t="s">
        <v>513</v>
      </c>
      <c r="B98" s="63">
        <v>12</v>
      </c>
      <c r="C98" s="19" t="s">
        <v>514</v>
      </c>
      <c r="D98" s="18">
        <v>11612194.421777777</v>
      </c>
      <c r="E98" s="18">
        <v>1927007.5352873562</v>
      </c>
      <c r="F98" s="18">
        <v>1690831.4827000001</v>
      </c>
      <c r="G98" s="18">
        <v>15230033.439765133</v>
      </c>
      <c r="I98" s="72">
        <v>1198.4925608192566</v>
      </c>
      <c r="J98" s="72">
        <v>198.88611159947942</v>
      </c>
      <c r="K98" s="72">
        <v>174.51042240685314</v>
      </c>
      <c r="L98" s="72">
        <v>1571.8890948255892</v>
      </c>
    </row>
    <row r="99" spans="1:12">
      <c r="A99" t="s">
        <v>539</v>
      </c>
      <c r="B99" s="63">
        <v>19</v>
      </c>
      <c r="C99" s="19" t="s">
        <v>540</v>
      </c>
      <c r="D99" s="18">
        <v>11208508.442763159</v>
      </c>
      <c r="E99" s="18">
        <v>5060976.8896575412</v>
      </c>
      <c r="F99" s="18">
        <v>4378871.7123000007</v>
      </c>
      <c r="G99" s="18">
        <v>20648357.044720702</v>
      </c>
      <c r="I99" s="72">
        <v>1642.9944946882379</v>
      </c>
      <c r="J99" s="72">
        <v>741.8611682288979</v>
      </c>
      <c r="K99" s="72">
        <v>641.87506776605107</v>
      </c>
      <c r="L99" s="72">
        <v>3026.7307306831872</v>
      </c>
    </row>
    <row r="100" spans="1:12">
      <c r="A100" t="s">
        <v>193</v>
      </c>
      <c r="B100" s="63">
        <v>11</v>
      </c>
      <c r="C100" s="19" t="s">
        <v>194</v>
      </c>
      <c r="D100" s="18">
        <v>8804398.8657789472</v>
      </c>
      <c r="E100" s="18">
        <v>1532663.5936082464</v>
      </c>
      <c r="F100" s="18">
        <v>983180.81415000022</v>
      </c>
      <c r="G100" s="18">
        <v>11320243.273537194</v>
      </c>
      <c r="I100" s="72">
        <v>1177.8460021108961</v>
      </c>
      <c r="J100" s="72">
        <v>205.03860784056809</v>
      </c>
      <c r="K100" s="72">
        <v>131.52920590635455</v>
      </c>
      <c r="L100" s="72">
        <v>1514.4138158578187</v>
      </c>
    </row>
    <row r="101" spans="1:12">
      <c r="A101" t="s">
        <v>99</v>
      </c>
      <c r="B101" s="63">
        <v>13</v>
      </c>
      <c r="C101" s="19" t="s">
        <v>100</v>
      </c>
      <c r="D101" s="18">
        <v>1099229.6675274726</v>
      </c>
      <c r="E101" s="18">
        <v>455000.39822424424</v>
      </c>
      <c r="F101" s="18">
        <v>259451.00530000002</v>
      </c>
      <c r="G101" s="18">
        <v>1813681.071051717</v>
      </c>
      <c r="I101" s="72">
        <v>1062.0576497849977</v>
      </c>
      <c r="J101" s="72">
        <v>439.6139113277722</v>
      </c>
      <c r="K101" s="72">
        <v>250.6772998067633</v>
      </c>
      <c r="L101" s="72">
        <v>1752.3488609195333</v>
      </c>
    </row>
    <row r="102" spans="1:12">
      <c r="A102" t="s">
        <v>313</v>
      </c>
      <c r="B102" s="63">
        <v>4</v>
      </c>
      <c r="C102" s="19" t="s">
        <v>314</v>
      </c>
      <c r="D102" s="18">
        <v>9455202.7195108701</v>
      </c>
      <c r="E102" s="18">
        <v>898299.89023093239</v>
      </c>
      <c r="F102" s="18">
        <v>1119082.0666000003</v>
      </c>
      <c r="G102" s="18">
        <v>11472584.676341804</v>
      </c>
      <c r="I102" s="72">
        <v>1397.4582795611691</v>
      </c>
      <c r="J102" s="72">
        <v>132.76675882810116</v>
      </c>
      <c r="K102" s="72">
        <v>165.39788155483302</v>
      </c>
      <c r="L102" s="72">
        <v>1695.6229199441034</v>
      </c>
    </row>
    <row r="103" spans="1:12">
      <c r="A103" t="s">
        <v>409</v>
      </c>
      <c r="B103" s="63">
        <v>16</v>
      </c>
      <c r="C103" s="19" t="s">
        <v>410</v>
      </c>
      <c r="D103" s="18">
        <v>73440690.336505607</v>
      </c>
      <c r="E103" s="18">
        <v>12975401.240183108</v>
      </c>
      <c r="F103" s="18">
        <v>7694510.8734499998</v>
      </c>
      <c r="G103" s="18">
        <v>94110602.450138703</v>
      </c>
      <c r="I103" s="72">
        <v>1520.6686062015863</v>
      </c>
      <c r="J103" s="72">
        <v>268.66966021706401</v>
      </c>
      <c r="K103" s="72">
        <v>159.32313642095454</v>
      </c>
      <c r="L103" s="72">
        <v>1948.6614028396045</v>
      </c>
    </row>
    <row r="104" spans="1:12">
      <c r="A104" t="s">
        <v>419</v>
      </c>
      <c r="B104" s="63">
        <v>19</v>
      </c>
      <c r="C104" s="19" t="s">
        <v>420</v>
      </c>
      <c r="D104" s="18">
        <v>5729681.1374430386</v>
      </c>
      <c r="E104" s="18">
        <v>733520.96419728943</v>
      </c>
      <c r="F104" s="18">
        <v>2403384.9903999995</v>
      </c>
      <c r="G104" s="18">
        <v>8866587.0920403264</v>
      </c>
      <c r="I104" s="72">
        <v>1428.4919315489999</v>
      </c>
      <c r="J104" s="72">
        <v>182.87732839623271</v>
      </c>
      <c r="K104" s="72">
        <v>599.198451857392</v>
      </c>
      <c r="L104" s="72">
        <v>2210.5677118026242</v>
      </c>
    </row>
    <row r="105" spans="1:12">
      <c r="A105" t="s">
        <v>229</v>
      </c>
      <c r="B105" s="63">
        <v>13</v>
      </c>
      <c r="C105" s="19" t="s">
        <v>230</v>
      </c>
      <c r="D105" s="18">
        <v>3042369.2744999998</v>
      </c>
      <c r="E105" s="18">
        <v>623613.12201726786</v>
      </c>
      <c r="F105" s="18">
        <v>458195.74164999998</v>
      </c>
      <c r="G105" s="18">
        <v>4124178.1381672677</v>
      </c>
      <c r="I105" s="72">
        <v>1217.4346836734694</v>
      </c>
      <c r="J105" s="72">
        <v>249.54506683364059</v>
      </c>
      <c r="K105" s="72">
        <v>183.35163731492597</v>
      </c>
      <c r="L105" s="72">
        <v>1650.3313878220358</v>
      </c>
    </row>
    <row r="106" spans="1:12">
      <c r="A106" t="s">
        <v>351</v>
      </c>
      <c r="B106" s="63">
        <v>12</v>
      </c>
      <c r="C106" s="19" t="s">
        <v>352</v>
      </c>
      <c r="D106" s="18">
        <v>23652577.550142854</v>
      </c>
      <c r="E106" s="18">
        <v>2181161.222457563</v>
      </c>
      <c r="F106" s="18">
        <v>1785878.6738499999</v>
      </c>
      <c r="G106" s="18">
        <v>27619617.446450416</v>
      </c>
      <c r="I106" s="72">
        <v>1562.6702926891421</v>
      </c>
      <c r="J106" s="72">
        <v>144.10420338646691</v>
      </c>
      <c r="K106" s="72">
        <v>117.98881301863108</v>
      </c>
      <c r="L106" s="72">
        <v>1824.76330909424</v>
      </c>
    </row>
    <row r="107" spans="1:12">
      <c r="A107" t="s">
        <v>239</v>
      </c>
      <c r="B107" s="63">
        <v>15</v>
      </c>
      <c r="C107" s="19" t="s">
        <v>240</v>
      </c>
      <c r="D107" s="18">
        <v>2505553.4878064515</v>
      </c>
      <c r="E107" s="18">
        <v>401388.37335688132</v>
      </c>
      <c r="F107" s="18">
        <v>438821.75880000001</v>
      </c>
      <c r="G107" s="18">
        <v>3345763.619963333</v>
      </c>
      <c r="I107" s="72">
        <v>1243.4508624349635</v>
      </c>
      <c r="J107" s="72">
        <v>199.20018528877486</v>
      </c>
      <c r="K107" s="72">
        <v>217.77754779156328</v>
      </c>
      <c r="L107" s="72">
        <v>1660.4285955153018</v>
      </c>
    </row>
    <row r="108" spans="1:12">
      <c r="A108" t="s">
        <v>333</v>
      </c>
      <c r="B108" s="63">
        <v>2</v>
      </c>
      <c r="C108" s="19" t="s">
        <v>334</v>
      </c>
      <c r="D108" s="18">
        <v>2911313.5654864865</v>
      </c>
      <c r="E108" s="18">
        <v>1485700.8274345435</v>
      </c>
      <c r="F108" s="18">
        <v>355385.99665000004</v>
      </c>
      <c r="G108" s="18">
        <v>4752400.3895710306</v>
      </c>
      <c r="I108" s="72">
        <v>1319.1271252770669</v>
      </c>
      <c r="J108" s="72">
        <v>673.17663227663957</v>
      </c>
      <c r="K108" s="72">
        <v>161.02673160398734</v>
      </c>
      <c r="L108" s="72">
        <v>2153.330489157694</v>
      </c>
    </row>
    <row r="109" spans="1:12">
      <c r="A109" t="s">
        <v>167</v>
      </c>
      <c r="B109" s="63">
        <v>8</v>
      </c>
      <c r="C109" s="19" t="s">
        <v>168</v>
      </c>
      <c r="D109" s="18">
        <v>82112382.38010639</v>
      </c>
      <c r="E109" s="18">
        <v>8237320.8826635592</v>
      </c>
      <c r="F109" s="18">
        <v>8119085.6922000023</v>
      </c>
      <c r="G109" s="18">
        <v>98468788.954969957</v>
      </c>
      <c r="I109" s="72">
        <v>1625.9877699030969</v>
      </c>
      <c r="J109" s="72">
        <v>163.11526500323879</v>
      </c>
      <c r="K109" s="72">
        <v>160.77397410297033</v>
      </c>
      <c r="L109" s="72">
        <v>1949.877009009306</v>
      </c>
    </row>
    <row r="110" spans="1:12">
      <c r="A110" t="s">
        <v>163</v>
      </c>
      <c r="B110" s="63">
        <v>8</v>
      </c>
      <c r="C110" s="19" t="s">
        <v>164</v>
      </c>
      <c r="D110" s="18">
        <v>126711912.28722471</v>
      </c>
      <c r="E110" s="18">
        <v>18924905.06886638</v>
      </c>
      <c r="F110" s="18">
        <v>12178017.229150003</v>
      </c>
      <c r="G110" s="18">
        <v>157814834.58524108</v>
      </c>
      <c r="I110" s="72">
        <v>1606.3883403552829</v>
      </c>
      <c r="J110" s="72">
        <v>239.9201961063182</v>
      </c>
      <c r="K110" s="72">
        <v>154.38662815859536</v>
      </c>
      <c r="L110" s="72">
        <v>2000.6951646201962</v>
      </c>
    </row>
    <row r="111" spans="1:12">
      <c r="A111" t="s">
        <v>235</v>
      </c>
      <c r="B111" s="63">
        <v>15</v>
      </c>
      <c r="C111" s="19" t="s">
        <v>236</v>
      </c>
      <c r="D111" s="18">
        <v>8909957.302988762</v>
      </c>
      <c r="E111" s="18">
        <v>1099911.1496103138</v>
      </c>
      <c r="F111" s="18">
        <v>1471379.6592999999</v>
      </c>
      <c r="G111" s="18">
        <v>11481248.111899076</v>
      </c>
      <c r="I111" s="72">
        <v>1437.3217136616813</v>
      </c>
      <c r="J111" s="72">
        <v>177.43364246012484</v>
      </c>
      <c r="K111" s="72">
        <v>237.35758336828519</v>
      </c>
      <c r="L111" s="72">
        <v>1852.1129394900913</v>
      </c>
    </row>
    <row r="112" spans="1:12">
      <c r="A112" t="s">
        <v>369</v>
      </c>
      <c r="B112" s="63">
        <v>15</v>
      </c>
      <c r="C112" s="19" t="s">
        <v>370</v>
      </c>
      <c r="D112" s="18">
        <v>8844600.1494943816</v>
      </c>
      <c r="E112" s="18">
        <v>1778963.0711417175</v>
      </c>
      <c r="F112" s="18">
        <v>1045027.42515</v>
      </c>
      <c r="G112" s="18">
        <v>11668590.645786099</v>
      </c>
      <c r="I112" s="72">
        <v>1388.9133400587912</v>
      </c>
      <c r="J112" s="72">
        <v>279.35977875969184</v>
      </c>
      <c r="K112" s="72">
        <v>164.10606550722363</v>
      </c>
      <c r="L112" s="72">
        <v>1832.3791843257065</v>
      </c>
    </row>
    <row r="113" spans="1:12">
      <c r="A113" t="s">
        <v>169</v>
      </c>
      <c r="B113" s="63">
        <v>18</v>
      </c>
      <c r="C113" s="19" t="s">
        <v>170</v>
      </c>
      <c r="D113" s="18">
        <v>9621803.892829787</v>
      </c>
      <c r="E113" s="18">
        <v>3232423.2106287847</v>
      </c>
      <c r="F113" s="18">
        <v>1268387.3022500002</v>
      </c>
      <c r="G113" s="18">
        <v>14122614.405708572</v>
      </c>
      <c r="I113" s="72">
        <v>1269.0324311302804</v>
      </c>
      <c r="J113" s="72">
        <v>426.32856906209241</v>
      </c>
      <c r="K113" s="72">
        <v>167.28927753231341</v>
      </c>
      <c r="L113" s="72">
        <v>1862.6502777246862</v>
      </c>
    </row>
    <row r="114" spans="1:12">
      <c r="A114" t="s">
        <v>441</v>
      </c>
      <c r="B114" s="63">
        <v>6</v>
      </c>
      <c r="C114" s="19" t="s">
        <v>442</v>
      </c>
      <c r="D114" s="18">
        <v>2630943.489362637</v>
      </c>
      <c r="E114" s="18">
        <v>710984.71293593943</v>
      </c>
      <c r="F114" s="18">
        <v>881411.24795000011</v>
      </c>
      <c r="G114" s="18">
        <v>4223339.4502485767</v>
      </c>
      <c r="I114" s="72">
        <v>1257.6211708234403</v>
      </c>
      <c r="J114" s="72">
        <v>339.85884939576454</v>
      </c>
      <c r="K114" s="72">
        <v>421.32468831261957</v>
      </c>
      <c r="L114" s="72">
        <v>2018.8047085318244</v>
      </c>
    </row>
    <row r="115" spans="1:12">
      <c r="A115" t="s">
        <v>529</v>
      </c>
      <c r="B115" s="63">
        <v>11</v>
      </c>
      <c r="C115" s="19" t="s">
        <v>530</v>
      </c>
      <c r="D115" s="18">
        <v>199172507.993</v>
      </c>
      <c r="E115" s="18">
        <v>23446960.152840421</v>
      </c>
      <c r="F115" s="18">
        <v>23147719.145300001</v>
      </c>
      <c r="G115" s="18">
        <v>245767187.29114041</v>
      </c>
      <c r="I115" s="72">
        <v>1605.9579264237509</v>
      </c>
      <c r="J115" s="72">
        <v>189.05637071818822</v>
      </c>
      <c r="K115" s="72">
        <v>186.64354541005153</v>
      </c>
      <c r="L115" s="72">
        <v>1981.6578425519904</v>
      </c>
    </row>
    <row r="116" spans="1:12">
      <c r="A116" t="s">
        <v>67</v>
      </c>
      <c r="B116" s="63">
        <v>14</v>
      </c>
      <c r="C116" s="19" t="s">
        <v>68</v>
      </c>
      <c r="D116" s="18">
        <v>4401996.8691428564</v>
      </c>
      <c r="E116" s="18">
        <v>580041.07071062888</v>
      </c>
      <c r="F116" s="18">
        <v>652103.05374999996</v>
      </c>
      <c r="G116" s="18">
        <v>5634140.9936034856</v>
      </c>
      <c r="I116" s="72">
        <v>1301.9807362149827</v>
      </c>
      <c r="J116" s="72">
        <v>171.55902712529692</v>
      </c>
      <c r="K116" s="72">
        <v>192.87283459035788</v>
      </c>
      <c r="L116" s="72">
        <v>1666.4125979306375</v>
      </c>
    </row>
    <row r="117" spans="1:12">
      <c r="A117" t="s">
        <v>181</v>
      </c>
      <c r="B117" s="63">
        <v>14</v>
      </c>
      <c r="C117" s="19" t="s">
        <v>182</v>
      </c>
      <c r="D117" s="18">
        <v>26104025.209178571</v>
      </c>
      <c r="E117" s="18">
        <v>2986049.6905099056</v>
      </c>
      <c r="F117" s="18">
        <v>2930628.8483500006</v>
      </c>
      <c r="G117" s="18">
        <v>32020703.748038474</v>
      </c>
      <c r="I117" s="72">
        <v>1321.1207656854381</v>
      </c>
      <c r="J117" s="72">
        <v>151.12352297737263</v>
      </c>
      <c r="K117" s="72">
        <v>148.31868254213273</v>
      </c>
      <c r="L117" s="72">
        <v>1620.5629712049433</v>
      </c>
    </row>
    <row r="118" spans="1:12">
      <c r="A118" t="s">
        <v>379</v>
      </c>
      <c r="B118" s="63">
        <v>2</v>
      </c>
      <c r="C118" s="19" t="s">
        <v>380</v>
      </c>
      <c r="D118" s="18">
        <v>1750194.9113773585</v>
      </c>
      <c r="E118" s="18">
        <v>207439.85149857632</v>
      </c>
      <c r="F118" s="18">
        <v>1039847.7750500001</v>
      </c>
      <c r="G118" s="18">
        <v>2997482.5379259349</v>
      </c>
      <c r="I118" s="72">
        <v>1844.2517506610732</v>
      </c>
      <c r="J118" s="72">
        <v>218.58783087310465</v>
      </c>
      <c r="K118" s="72">
        <v>1095.730005321391</v>
      </c>
      <c r="L118" s="72">
        <v>3158.569586855569</v>
      </c>
    </row>
    <row r="119" spans="1:12">
      <c r="A119" t="s">
        <v>447</v>
      </c>
      <c r="B119" s="63">
        <v>17</v>
      </c>
      <c r="C119" s="19" t="s">
        <v>448</v>
      </c>
      <c r="D119" s="18">
        <v>20257258.756621618</v>
      </c>
      <c r="E119" s="18">
        <v>4534068.5772150625</v>
      </c>
      <c r="F119" s="18">
        <v>4483379.9118499998</v>
      </c>
      <c r="G119" s="18">
        <v>29274707.24568668</v>
      </c>
      <c r="I119" s="72">
        <v>1348.7754681817444</v>
      </c>
      <c r="J119" s="72">
        <v>301.88884594280995</v>
      </c>
      <c r="K119" s="72">
        <v>298.5138765463746</v>
      </c>
      <c r="L119" s="72">
        <v>1949.1781906709289</v>
      </c>
    </row>
    <row r="120" spans="1:12">
      <c r="A120" t="s">
        <v>389</v>
      </c>
      <c r="B120" s="63">
        <v>12</v>
      </c>
      <c r="C120" s="19" t="s">
        <v>390</v>
      </c>
      <c r="D120" s="18">
        <v>8000561.8782808986</v>
      </c>
      <c r="E120" s="18">
        <v>941976.97479786724</v>
      </c>
      <c r="F120" s="18">
        <v>859933.9236000001</v>
      </c>
      <c r="G120" s="18">
        <v>9802472.7766787652</v>
      </c>
      <c r="I120" s="72">
        <v>1248.3323261477451</v>
      </c>
      <c r="J120" s="72">
        <v>146.97721560272544</v>
      </c>
      <c r="K120" s="72">
        <v>134.17599057575285</v>
      </c>
      <c r="L120" s="72">
        <v>1529.4855323262234</v>
      </c>
    </row>
    <row r="121" spans="1:12">
      <c r="A121" t="s">
        <v>25</v>
      </c>
      <c r="B121" s="63">
        <v>13</v>
      </c>
      <c r="C121" s="19" t="s">
        <v>26</v>
      </c>
      <c r="D121" s="18">
        <v>1326151.7107272728</v>
      </c>
      <c r="E121" s="18">
        <v>604147.62784440897</v>
      </c>
      <c r="F121" s="18">
        <v>226071.63920000001</v>
      </c>
      <c r="G121" s="18">
        <v>2156370.9777716817</v>
      </c>
      <c r="I121" s="72">
        <v>1129.6011164627537</v>
      </c>
      <c r="J121" s="72">
        <v>514.6061565966005</v>
      </c>
      <c r="K121" s="72">
        <v>192.5652804088586</v>
      </c>
      <c r="L121" s="72">
        <v>1836.7725534682127</v>
      </c>
    </row>
    <row r="122" spans="1:12">
      <c r="A122" t="s">
        <v>175</v>
      </c>
      <c r="B122" s="63">
        <v>7</v>
      </c>
      <c r="C122" s="19" t="s">
        <v>176</v>
      </c>
      <c r="D122" s="18">
        <v>5902994.6092340425</v>
      </c>
      <c r="E122" s="18">
        <v>2115102.5049693943</v>
      </c>
      <c r="F122" s="18">
        <v>586186.81154999998</v>
      </c>
      <c r="G122" s="18">
        <v>8604283.925753437</v>
      </c>
      <c r="I122" s="72">
        <v>1434.8552769163934</v>
      </c>
      <c r="J122" s="72">
        <v>514.12311739654695</v>
      </c>
      <c r="K122" s="72">
        <v>142.48585599173552</v>
      </c>
      <c r="L122" s="72">
        <v>2091.4642503046762</v>
      </c>
    </row>
    <row r="123" spans="1:12">
      <c r="A123" t="s">
        <v>145</v>
      </c>
      <c r="B123" s="63">
        <v>17</v>
      </c>
      <c r="C123" s="19" t="s">
        <v>146</v>
      </c>
      <c r="D123" s="18">
        <v>2646895.5185684208</v>
      </c>
      <c r="E123" s="18">
        <v>571632.71430346463</v>
      </c>
      <c r="F123" s="18">
        <v>358140.57175000012</v>
      </c>
      <c r="G123" s="18">
        <v>3576668.8046218855</v>
      </c>
      <c r="I123" s="72">
        <v>1084.7932453149265</v>
      </c>
      <c r="J123" s="72">
        <v>234.27570258338713</v>
      </c>
      <c r="K123" s="72">
        <v>146.77892284836071</v>
      </c>
      <c r="L123" s="72">
        <v>1465.8478707466743</v>
      </c>
    </row>
    <row r="124" spans="1:12">
      <c r="A124" t="s">
        <v>543</v>
      </c>
      <c r="B124" s="63">
        <v>19</v>
      </c>
      <c r="C124" s="19" t="s">
        <v>544</v>
      </c>
      <c r="D124" s="18">
        <v>9939577.803370785</v>
      </c>
      <c r="E124" s="18">
        <v>1781302.4483028534</v>
      </c>
      <c r="F124" s="18">
        <v>1479926.6028000002</v>
      </c>
      <c r="G124" s="18">
        <v>13200806.854473639</v>
      </c>
      <c r="I124" s="72">
        <v>1413.8801996260006</v>
      </c>
      <c r="J124" s="72">
        <v>253.38583901889805</v>
      </c>
      <c r="K124" s="72">
        <v>210.51587522048368</v>
      </c>
      <c r="L124" s="72">
        <v>1877.7819138653826</v>
      </c>
    </row>
    <row r="125" spans="1:12">
      <c r="A125" t="s">
        <v>139</v>
      </c>
      <c r="B125" s="63">
        <v>2</v>
      </c>
      <c r="C125" s="19" t="s">
        <v>140</v>
      </c>
      <c r="D125" s="18">
        <v>9303329.2214788739</v>
      </c>
      <c r="E125" s="18">
        <v>893464.67487976712</v>
      </c>
      <c r="F125" s="18">
        <v>2176708.0551499999</v>
      </c>
      <c r="G125" s="18">
        <v>12373501.951508641</v>
      </c>
      <c r="I125" s="72">
        <v>1439.6981153634902</v>
      </c>
      <c r="J125" s="72">
        <v>138.26441889194786</v>
      </c>
      <c r="K125" s="72">
        <v>336.84742419529556</v>
      </c>
      <c r="L125" s="72">
        <v>1914.8099584507338</v>
      </c>
    </row>
    <row r="126" spans="1:12">
      <c r="A126" t="s">
        <v>227</v>
      </c>
      <c r="B126" s="63">
        <v>7</v>
      </c>
      <c r="C126" s="19" t="s">
        <v>228</v>
      </c>
      <c r="D126" s="18">
        <v>190340071.20077777</v>
      </c>
      <c r="E126" s="18">
        <v>25032187.951470494</v>
      </c>
      <c r="F126" s="18">
        <v>21155762.241150003</v>
      </c>
      <c r="G126" s="18">
        <v>236528021.39339826</v>
      </c>
      <c r="I126" s="72">
        <v>1577.0597400079355</v>
      </c>
      <c r="J126" s="72">
        <v>207.40380926375593</v>
      </c>
      <c r="K126" s="72">
        <v>175.28574350749423</v>
      </c>
      <c r="L126" s="72">
        <v>1959.7492927791857</v>
      </c>
    </row>
    <row r="127" spans="1:12">
      <c r="A127" t="s">
        <v>21</v>
      </c>
      <c r="B127" s="63">
        <v>15</v>
      </c>
      <c r="C127" s="19" t="s">
        <v>22</v>
      </c>
      <c r="D127" s="18">
        <v>12501090.979406249</v>
      </c>
      <c r="E127" s="18">
        <v>940393.60258683574</v>
      </c>
      <c r="F127" s="18">
        <v>810664.73910000001</v>
      </c>
      <c r="G127" s="18">
        <v>14252149.321093084</v>
      </c>
      <c r="I127" s="72">
        <v>1627.3224393915971</v>
      </c>
      <c r="J127" s="72">
        <v>122.41520471060085</v>
      </c>
      <c r="K127" s="72">
        <v>105.52782336631086</v>
      </c>
      <c r="L127" s="72">
        <v>1855.2654674685089</v>
      </c>
    </row>
    <row r="128" spans="1:12">
      <c r="A128" t="s">
        <v>291</v>
      </c>
      <c r="B128" s="63">
        <v>2</v>
      </c>
      <c r="C128" s="19" t="s">
        <v>292</v>
      </c>
      <c r="D128" s="18">
        <v>11954502.108777778</v>
      </c>
      <c r="E128" s="18">
        <v>1736359.4365460363</v>
      </c>
      <c r="F128" s="18">
        <v>1461133.6630000004</v>
      </c>
      <c r="G128" s="18">
        <v>15151995.208323816</v>
      </c>
      <c r="I128" s="72">
        <v>1416.2424012294489</v>
      </c>
      <c r="J128" s="72">
        <v>205.70541838005406</v>
      </c>
      <c r="K128" s="72">
        <v>173.09959282075587</v>
      </c>
      <c r="L128" s="72">
        <v>1795.0474124302589</v>
      </c>
    </row>
    <row r="129" spans="1:12">
      <c r="A129" t="s">
        <v>79</v>
      </c>
      <c r="B129" s="63">
        <v>11</v>
      </c>
      <c r="C129" s="19" t="s">
        <v>80</v>
      </c>
      <c r="D129" s="18">
        <v>11732505.962265957</v>
      </c>
      <c r="E129" s="18">
        <v>1476746.1975635439</v>
      </c>
      <c r="F129" s="18">
        <v>1240478.4846500002</v>
      </c>
      <c r="G129" s="18">
        <v>14449730.644479502</v>
      </c>
      <c r="I129" s="72">
        <v>1307.2430041521957</v>
      </c>
      <c r="J129" s="72">
        <v>164.53996630234474</v>
      </c>
      <c r="K129" s="72">
        <v>138.21487294150421</v>
      </c>
      <c r="L129" s="72">
        <v>1609.9978433960448</v>
      </c>
    </row>
    <row r="130" spans="1:12">
      <c r="A130" t="s">
        <v>393</v>
      </c>
      <c r="B130" s="63">
        <v>14</v>
      </c>
      <c r="C130" s="19" t="s">
        <v>394</v>
      </c>
      <c r="D130" s="18">
        <v>3289390.0397234042</v>
      </c>
      <c r="E130" s="18">
        <v>428394.48504004191</v>
      </c>
      <c r="F130" s="18">
        <v>596651.45274999994</v>
      </c>
      <c r="G130" s="18">
        <v>4314435.9775134465</v>
      </c>
      <c r="I130" s="72">
        <v>1179.4155753759069</v>
      </c>
      <c r="J130" s="72">
        <v>153.60146469703906</v>
      </c>
      <c r="K130" s="72">
        <v>213.93024480100391</v>
      </c>
      <c r="L130" s="72">
        <v>1546.9472848739499</v>
      </c>
    </row>
    <row r="131" spans="1:12">
      <c r="A131" t="s">
        <v>421</v>
      </c>
      <c r="B131" s="63">
        <v>9</v>
      </c>
      <c r="C131" s="19" t="s">
        <v>422</v>
      </c>
      <c r="D131" s="18">
        <v>113289206.715</v>
      </c>
      <c r="E131" s="18">
        <v>25735472.403041169</v>
      </c>
      <c r="F131" s="18">
        <v>12527404.850550001</v>
      </c>
      <c r="G131" s="18">
        <v>151552083.96859115</v>
      </c>
      <c r="I131" s="72">
        <v>1552.1620912341755</v>
      </c>
      <c r="J131" s="72">
        <v>352.5986792766094</v>
      </c>
      <c r="K131" s="72">
        <v>171.63649984312491</v>
      </c>
      <c r="L131" s="72">
        <v>2076.3972703539098</v>
      </c>
    </row>
    <row r="132" spans="1:12">
      <c r="A132" t="s">
        <v>15</v>
      </c>
      <c r="B132" s="63">
        <v>1</v>
      </c>
      <c r="C132" s="19" t="s">
        <v>16</v>
      </c>
      <c r="D132" s="18">
        <v>3399548.302314607</v>
      </c>
      <c r="E132" s="18">
        <v>371774.85705409455</v>
      </c>
      <c r="F132" s="18">
        <v>385277.3591</v>
      </c>
      <c r="G132" s="18">
        <v>4156600.5184687013</v>
      </c>
      <c r="I132" s="72">
        <v>1388.1373223007786</v>
      </c>
      <c r="J132" s="72">
        <v>151.80680157374215</v>
      </c>
      <c r="K132" s="72">
        <v>157.32027729685586</v>
      </c>
      <c r="L132" s="72">
        <v>1697.2644011713767</v>
      </c>
    </row>
    <row r="133" spans="1:12">
      <c r="A133" t="s">
        <v>281</v>
      </c>
      <c r="B133" s="63">
        <v>14</v>
      </c>
      <c r="C133" s="19" t="s">
        <v>282</v>
      </c>
      <c r="D133" s="18">
        <v>20217211.799662918</v>
      </c>
      <c r="E133" s="18">
        <v>2386887.0383590935</v>
      </c>
      <c r="F133" s="18">
        <v>1827217.81755</v>
      </c>
      <c r="G133" s="18">
        <v>24431316.655572012</v>
      </c>
      <c r="I133" s="72">
        <v>1441.6152167472133</v>
      </c>
      <c r="J133" s="72">
        <v>170.20015960917667</v>
      </c>
      <c r="K133" s="72">
        <v>130.29220033870507</v>
      </c>
      <c r="L133" s="72">
        <v>1742.1075766950951</v>
      </c>
    </row>
    <row r="134" spans="1:12">
      <c r="A134" t="s">
        <v>223</v>
      </c>
      <c r="B134" s="63">
        <v>13</v>
      </c>
      <c r="C134" s="19" t="s">
        <v>224</v>
      </c>
      <c r="D134" s="18">
        <v>27675343.662727267</v>
      </c>
      <c r="E134" s="18">
        <v>2064903.6422687441</v>
      </c>
      <c r="F134" s="18">
        <v>2755204.6331000002</v>
      </c>
      <c r="G134" s="18">
        <v>32495451.938096009</v>
      </c>
      <c r="I134" s="72">
        <v>1475.0742811388586</v>
      </c>
      <c r="J134" s="72">
        <v>110.05775728966763</v>
      </c>
      <c r="K134" s="72">
        <v>146.85026293039124</v>
      </c>
      <c r="L134" s="72">
        <v>1731.9823013589175</v>
      </c>
    </row>
    <row r="135" spans="1:12">
      <c r="A135" t="s">
        <v>53</v>
      </c>
      <c r="B135" s="63">
        <v>9</v>
      </c>
      <c r="C135" s="19" t="s">
        <v>54</v>
      </c>
      <c r="D135" s="18">
        <v>4162507.4661818184</v>
      </c>
      <c r="E135" s="18">
        <v>294514.26697264682</v>
      </c>
      <c r="F135" s="18">
        <v>478882.19895000005</v>
      </c>
      <c r="G135" s="18">
        <v>4935903.9321044656</v>
      </c>
      <c r="I135" s="72">
        <v>1454.4051244520679</v>
      </c>
      <c r="J135" s="72">
        <v>102.90505484718616</v>
      </c>
      <c r="K135" s="72">
        <v>167.32431829140464</v>
      </c>
      <c r="L135" s="72">
        <v>1724.6344975906588</v>
      </c>
    </row>
    <row r="136" spans="1:12">
      <c r="A136" t="s">
        <v>399</v>
      </c>
      <c r="B136" s="63">
        <v>6</v>
      </c>
      <c r="C136" s="19" t="s">
        <v>400</v>
      </c>
      <c r="D136" s="18">
        <v>45019407.212464288</v>
      </c>
      <c r="E136" s="18">
        <v>3758858.9571585124</v>
      </c>
      <c r="F136" s="18">
        <v>4274379.6348000001</v>
      </c>
      <c r="G136" s="18">
        <v>53052645.804422803</v>
      </c>
      <c r="I136" s="72">
        <v>1821.8367209932535</v>
      </c>
      <c r="J136" s="72">
        <v>152.11278204680153</v>
      </c>
      <c r="K136" s="72">
        <v>172.9747737768605</v>
      </c>
      <c r="L136" s="72">
        <v>2146.9242768169156</v>
      </c>
    </row>
    <row r="137" spans="1:12">
      <c r="A137" t="s">
        <v>127</v>
      </c>
      <c r="B137" s="63">
        <v>11</v>
      </c>
      <c r="C137" s="19" t="s">
        <v>128</v>
      </c>
      <c r="D137" s="18">
        <v>13236820.391249999</v>
      </c>
      <c r="E137" s="18">
        <v>2005766.063827442</v>
      </c>
      <c r="F137" s="18">
        <v>1775048.1201999995</v>
      </c>
      <c r="G137" s="18">
        <v>17017634.57527744</v>
      </c>
      <c r="I137" s="72">
        <v>1462.7937220963643</v>
      </c>
      <c r="J137" s="72">
        <v>221.65610164962339</v>
      </c>
      <c r="K137" s="72">
        <v>196.15958892695321</v>
      </c>
      <c r="L137" s="72">
        <v>1880.6094126729406</v>
      </c>
    </row>
    <row r="138" spans="1:12">
      <c r="A138" t="s">
        <v>57</v>
      </c>
      <c r="B138" s="63">
        <v>16</v>
      </c>
      <c r="C138" s="19" t="s">
        <v>58</v>
      </c>
      <c r="D138" s="18">
        <v>854100.13959574478</v>
      </c>
      <c r="E138" s="18">
        <v>291460.42911747284</v>
      </c>
      <c r="F138" s="18">
        <v>320497.44484999997</v>
      </c>
      <c r="G138" s="18">
        <v>1466058.0135632176</v>
      </c>
      <c r="I138" s="72">
        <v>1252.3462457415612</v>
      </c>
      <c r="J138" s="72">
        <v>427.36133301682236</v>
      </c>
      <c r="K138" s="72">
        <v>469.93760241935479</v>
      </c>
      <c r="L138" s="72">
        <v>2149.6451811777383</v>
      </c>
    </row>
    <row r="139" spans="1:12">
      <c r="A139" t="s">
        <v>129</v>
      </c>
      <c r="B139" s="63">
        <v>12</v>
      </c>
      <c r="C139" s="19" t="s">
        <v>130</v>
      </c>
      <c r="D139" s="18">
        <v>13412361.914142856</v>
      </c>
      <c r="E139" s="18">
        <v>4247813.9114101175</v>
      </c>
      <c r="F139" s="18">
        <v>1985312.3513500001</v>
      </c>
      <c r="G139" s="18">
        <v>19645488.176902972</v>
      </c>
      <c r="I139" s="72">
        <v>1311.3376920358678</v>
      </c>
      <c r="J139" s="72">
        <v>415.31227135413741</v>
      </c>
      <c r="K139" s="72">
        <v>194.10562684298006</v>
      </c>
      <c r="L139" s="72">
        <v>1920.7555902329852</v>
      </c>
    </row>
    <row r="140" spans="1:12">
      <c r="A140" t="s">
        <v>257</v>
      </c>
      <c r="B140" s="63">
        <v>2</v>
      </c>
      <c r="C140" s="19" t="s">
        <v>258</v>
      </c>
      <c r="D140" s="18">
        <v>37520270.920173913</v>
      </c>
      <c r="E140" s="18">
        <v>3489884.8591882465</v>
      </c>
      <c r="F140" s="18">
        <v>3126185.7362500005</v>
      </c>
      <c r="G140" s="18">
        <v>44136341.515612155</v>
      </c>
      <c r="I140" s="72">
        <v>1818.10684305732</v>
      </c>
      <c r="J140" s="72">
        <v>169.10814843185767</v>
      </c>
      <c r="K140" s="72">
        <v>151.48450531811798</v>
      </c>
      <c r="L140" s="72">
        <v>2138.6994968072954</v>
      </c>
    </row>
    <row r="141" spans="1:12">
      <c r="A141" t="s">
        <v>157</v>
      </c>
      <c r="B141" s="63">
        <v>17</v>
      </c>
      <c r="C141" s="19" t="s">
        <v>158</v>
      </c>
      <c r="D141" s="18">
        <v>14733004.898325838</v>
      </c>
      <c r="E141" s="18">
        <v>866636.2989050179</v>
      </c>
      <c r="F141" s="18">
        <v>1070184.3963500003</v>
      </c>
      <c r="G141" s="18">
        <v>16669825.593580857</v>
      </c>
      <c r="I141" s="72">
        <v>1436.5254386043134</v>
      </c>
      <c r="J141" s="72">
        <v>84.500419160005649</v>
      </c>
      <c r="K141" s="72">
        <v>104.34715253022624</v>
      </c>
      <c r="L141" s="72">
        <v>1625.3730102945453</v>
      </c>
    </row>
    <row r="142" spans="1:12">
      <c r="A142" t="s">
        <v>311</v>
      </c>
      <c r="B142" s="63">
        <v>12</v>
      </c>
      <c r="C142" s="19" t="s">
        <v>312</v>
      </c>
      <c r="D142" s="18">
        <v>16971584.844943818</v>
      </c>
      <c r="E142" s="18">
        <v>1279358.3808613236</v>
      </c>
      <c r="F142" s="18">
        <v>1737058.92925</v>
      </c>
      <c r="G142" s="18">
        <v>19988002.155055143</v>
      </c>
      <c r="I142" s="72">
        <v>1417.9618050750955</v>
      </c>
      <c r="J142" s="72">
        <v>106.88932917213832</v>
      </c>
      <c r="K142" s="72">
        <v>145.129829497034</v>
      </c>
      <c r="L142" s="72">
        <v>1669.9809637442679</v>
      </c>
    </row>
    <row r="143" spans="1:12">
      <c r="A143" t="s">
        <v>305</v>
      </c>
      <c r="B143" s="63">
        <v>2</v>
      </c>
      <c r="C143" s="19" t="s">
        <v>306</v>
      </c>
      <c r="D143" s="18">
        <v>21010225.334999997</v>
      </c>
      <c r="E143" s="18">
        <v>3044946.2117557283</v>
      </c>
      <c r="F143" s="18">
        <v>2692153.7827499998</v>
      </c>
      <c r="G143" s="18">
        <v>26747325.329505723</v>
      </c>
      <c r="I143" s="72">
        <v>1362.5308258754862</v>
      </c>
      <c r="J143" s="72">
        <v>197.46732890763479</v>
      </c>
      <c r="K143" s="72">
        <v>174.58844246108947</v>
      </c>
      <c r="L143" s="72">
        <v>1734.5865972442102</v>
      </c>
    </row>
    <row r="144" spans="1:12">
      <c r="A144" t="s">
        <v>201</v>
      </c>
      <c r="B144" s="63">
        <v>5</v>
      </c>
      <c r="C144" s="19" t="s">
        <v>202</v>
      </c>
      <c r="D144" s="18">
        <v>11677664.459831459</v>
      </c>
      <c r="E144" s="18">
        <v>1326963.9103839186</v>
      </c>
      <c r="F144" s="18">
        <v>1476200.4013</v>
      </c>
      <c r="G144" s="18">
        <v>14480828.771515379</v>
      </c>
      <c r="I144" s="72">
        <v>1518.1571060623323</v>
      </c>
      <c r="J144" s="72">
        <v>172.51220883826295</v>
      </c>
      <c r="K144" s="72">
        <v>191.91372871814872</v>
      </c>
      <c r="L144" s="72">
        <v>1882.5830436187439</v>
      </c>
    </row>
    <row r="145" spans="1:12">
      <c r="A145" t="s">
        <v>445</v>
      </c>
      <c r="B145" s="63">
        <v>1</v>
      </c>
      <c r="C145" s="19" t="s">
        <v>446</v>
      </c>
      <c r="D145" s="18">
        <v>23051248.890749998</v>
      </c>
      <c r="E145" s="18">
        <v>9534392.5281878617</v>
      </c>
      <c r="F145" s="18">
        <v>3648620.7268000008</v>
      </c>
      <c r="G145" s="18">
        <v>36234262.145737864</v>
      </c>
      <c r="I145" s="72">
        <v>1594.359447416655</v>
      </c>
      <c r="J145" s="72">
        <v>659.45445623100443</v>
      </c>
      <c r="K145" s="72">
        <v>252.35998940379034</v>
      </c>
      <c r="L145" s="72">
        <v>2506.1738930514498</v>
      </c>
    </row>
    <row r="146" spans="1:12">
      <c r="A146" t="s">
        <v>471</v>
      </c>
      <c r="B146" s="63">
        <v>13</v>
      </c>
      <c r="C146" s="19" t="s">
        <v>472</v>
      </c>
      <c r="D146" s="18">
        <v>1050594.5728124999</v>
      </c>
      <c r="E146" s="18">
        <v>200935.66266682424</v>
      </c>
      <c r="F146" s="18">
        <v>258272.28884999998</v>
      </c>
      <c r="G146" s="18">
        <v>1509802.524329324</v>
      </c>
      <c r="I146" s="72">
        <v>1496.5734655448716</v>
      </c>
      <c r="J146" s="72">
        <v>286.23313770202884</v>
      </c>
      <c r="K146" s="72">
        <v>367.90924337606833</v>
      </c>
      <c r="L146" s="72">
        <v>2150.7158466229689</v>
      </c>
    </row>
    <row r="147" spans="1:12">
      <c r="A147" t="s">
        <v>321</v>
      </c>
      <c r="B147" s="63">
        <v>17</v>
      </c>
      <c r="C147" s="19" t="s">
        <v>322</v>
      </c>
      <c r="D147" s="18">
        <v>2578524.933235955</v>
      </c>
      <c r="E147" s="18">
        <v>144507.6743136975</v>
      </c>
      <c r="F147" s="18">
        <v>178517.39234999998</v>
      </c>
      <c r="G147" s="18">
        <v>2901549.9998996523</v>
      </c>
      <c r="I147" s="72">
        <v>1268.3349401062248</v>
      </c>
      <c r="J147" s="72">
        <v>71.081000646186666</v>
      </c>
      <c r="K147" s="72">
        <v>87.809833915395956</v>
      </c>
      <c r="L147" s="72">
        <v>1427.2257746678074</v>
      </c>
    </row>
    <row r="148" spans="1:12">
      <c r="A148" t="s">
        <v>503</v>
      </c>
      <c r="B148" s="63">
        <v>15</v>
      </c>
      <c r="C148" s="19" t="s">
        <v>504</v>
      </c>
      <c r="D148" s="18">
        <v>8010271.7369999997</v>
      </c>
      <c r="E148" s="18">
        <v>413820.82701895438</v>
      </c>
      <c r="F148" s="18">
        <v>827792.81270000001</v>
      </c>
      <c r="G148" s="18">
        <v>9251885.3767189533</v>
      </c>
      <c r="I148" s="72">
        <v>1370.9176342632209</v>
      </c>
      <c r="J148" s="72">
        <v>70.823348796671979</v>
      </c>
      <c r="K148" s="72">
        <v>141.67256763648811</v>
      </c>
      <c r="L148" s="72">
        <v>1583.4135506963808</v>
      </c>
    </row>
    <row r="149" spans="1:12">
      <c r="A149" t="s">
        <v>315</v>
      </c>
      <c r="B149" s="63">
        <v>9</v>
      </c>
      <c r="C149" s="19" t="s">
        <v>316</v>
      </c>
      <c r="D149" s="18">
        <v>6057404.571170453</v>
      </c>
      <c r="E149" s="18">
        <v>1194132.68478219</v>
      </c>
      <c r="F149" s="18">
        <v>1023078.18605</v>
      </c>
      <c r="G149" s="18">
        <v>8274615.4420026429</v>
      </c>
      <c r="I149" s="72">
        <v>1377.9355257439611</v>
      </c>
      <c r="J149" s="72">
        <v>271.6407381215173</v>
      </c>
      <c r="K149" s="72">
        <v>232.7293416856233</v>
      </c>
      <c r="L149" s="72">
        <v>1882.3056055511017</v>
      </c>
    </row>
    <row r="150" spans="1:12">
      <c r="A150" t="s">
        <v>59</v>
      </c>
      <c r="B150" s="63">
        <v>1</v>
      </c>
      <c r="C150" s="19" t="s">
        <v>60</v>
      </c>
      <c r="D150" s="18">
        <v>81667142.747544289</v>
      </c>
      <c r="E150" s="18">
        <v>8135223.0255896235</v>
      </c>
      <c r="F150" s="18">
        <v>8813532.0188500006</v>
      </c>
      <c r="G150" s="18">
        <v>98615897.791983917</v>
      </c>
      <c r="I150" s="72">
        <v>1789.1804742588299</v>
      </c>
      <c r="J150" s="72">
        <v>178.22813069535817</v>
      </c>
      <c r="K150" s="72">
        <v>193.08866291707747</v>
      </c>
      <c r="L150" s="72">
        <v>2160.4972678712656</v>
      </c>
    </row>
    <row r="151" spans="1:12">
      <c r="A151" t="s">
        <v>411</v>
      </c>
      <c r="B151" s="63">
        <v>2</v>
      </c>
      <c r="C151" s="19" t="s">
        <v>412</v>
      </c>
      <c r="D151" s="18">
        <v>26645907.88503797</v>
      </c>
      <c r="E151" s="18">
        <v>2086495.5992904005</v>
      </c>
      <c r="F151" s="18">
        <v>4686330.6268999996</v>
      </c>
      <c r="G151" s="18">
        <v>33418734.111228369</v>
      </c>
      <c r="I151" s="72">
        <v>1776.5122931554083</v>
      </c>
      <c r="J151" s="72">
        <v>139.1089805513968</v>
      </c>
      <c r="K151" s="72">
        <v>312.44287131808784</v>
      </c>
      <c r="L151" s="72">
        <v>2228.0641450248932</v>
      </c>
    </row>
    <row r="152" spans="1:12">
      <c r="A152" t="s">
        <v>363</v>
      </c>
      <c r="B152" s="63">
        <v>15</v>
      </c>
      <c r="C152" s="19" t="s">
        <v>364</v>
      </c>
      <c r="D152" s="18">
        <v>8095766.037876403</v>
      </c>
      <c r="E152" s="18">
        <v>1058579.3053051692</v>
      </c>
      <c r="F152" s="18">
        <v>975545.39980000001</v>
      </c>
      <c r="G152" s="18">
        <v>10129890.742981574</v>
      </c>
      <c r="I152" s="72">
        <v>1483.8280861210417</v>
      </c>
      <c r="J152" s="72">
        <v>194.02113367030228</v>
      </c>
      <c r="K152" s="72">
        <v>178.80230934750733</v>
      </c>
      <c r="L152" s="72">
        <v>1856.6515291388514</v>
      </c>
    </row>
    <row r="153" spans="1:12">
      <c r="A153" t="s">
        <v>37</v>
      </c>
      <c r="B153" s="63">
        <v>2</v>
      </c>
      <c r="C153" s="19" t="s">
        <v>38</v>
      </c>
      <c r="D153" s="18">
        <v>2681345.3916705879</v>
      </c>
      <c r="E153" s="18">
        <v>220916.10459430763</v>
      </c>
      <c r="F153" s="18">
        <v>243846.86460000003</v>
      </c>
      <c r="G153" s="18">
        <v>3146108.3608648954</v>
      </c>
      <c r="I153" s="72">
        <v>1389.2981303992683</v>
      </c>
      <c r="J153" s="72">
        <v>114.46430289860498</v>
      </c>
      <c r="K153" s="72">
        <v>126.34552569948188</v>
      </c>
      <c r="L153" s="72">
        <v>1630.1079589973551</v>
      </c>
    </row>
    <row r="154" spans="1:12">
      <c r="A154" t="s">
        <v>479</v>
      </c>
      <c r="B154" s="63">
        <v>2</v>
      </c>
      <c r="C154" s="19" t="s">
        <v>480</v>
      </c>
      <c r="D154" s="18">
        <v>17903992.185444444</v>
      </c>
      <c r="E154" s="18">
        <v>1272203.8904084093</v>
      </c>
      <c r="F154" s="18">
        <v>1491661.46105</v>
      </c>
      <c r="G154" s="18">
        <v>20667857.536902852</v>
      </c>
      <c r="I154" s="72">
        <v>1861.3153327211191</v>
      </c>
      <c r="J154" s="72">
        <v>132.25947503985958</v>
      </c>
      <c r="K154" s="72">
        <v>155.07448394323734</v>
      </c>
      <c r="L154" s="72">
        <v>2148.649291704216</v>
      </c>
    </row>
    <row r="155" spans="1:12">
      <c r="A155" t="s">
        <v>415</v>
      </c>
      <c r="B155" s="63">
        <v>17</v>
      </c>
      <c r="C155" s="19" t="s">
        <v>416</v>
      </c>
      <c r="D155" s="18">
        <v>1047108.79629</v>
      </c>
      <c r="E155" s="18">
        <v>113384.82838528721</v>
      </c>
      <c r="F155" s="18">
        <v>110438.61959999999</v>
      </c>
      <c r="G155" s="18">
        <v>1270932.2442752873</v>
      </c>
      <c r="I155" s="72">
        <v>992.52018605687203</v>
      </c>
      <c r="J155" s="72">
        <v>107.4737709813149</v>
      </c>
      <c r="K155" s="72">
        <v>104.68115601895734</v>
      </c>
      <c r="L155" s="72">
        <v>1204.6751130571442</v>
      </c>
    </row>
    <row r="156" spans="1:12">
      <c r="A156" t="s">
        <v>435</v>
      </c>
      <c r="B156" s="63">
        <v>4</v>
      </c>
      <c r="C156" s="19" t="s">
        <v>436</v>
      </c>
      <c r="D156" s="18">
        <v>3870797.1016329108</v>
      </c>
      <c r="E156" s="18">
        <v>2428955.790657925</v>
      </c>
      <c r="F156" s="18">
        <v>700480.01565000007</v>
      </c>
      <c r="G156" s="18">
        <v>7000232.9079408366</v>
      </c>
      <c r="I156" s="72">
        <v>1305.0563390535774</v>
      </c>
      <c r="J156" s="72">
        <v>818.93317284488364</v>
      </c>
      <c r="K156" s="72">
        <v>236.16993110249496</v>
      </c>
      <c r="L156" s="72">
        <v>2360.1594430009563</v>
      </c>
    </row>
    <row r="157" spans="1:12">
      <c r="A157" t="s">
        <v>55</v>
      </c>
      <c r="B157" s="63">
        <v>8</v>
      </c>
      <c r="C157" s="19" t="s">
        <v>56</v>
      </c>
      <c r="D157" s="18">
        <v>2087019.8156629212</v>
      </c>
      <c r="E157" s="18">
        <v>445534.5059761742</v>
      </c>
      <c r="F157" s="18">
        <v>294418.30390000006</v>
      </c>
      <c r="G157" s="18">
        <v>2826972.6255390956</v>
      </c>
      <c r="I157" s="72">
        <v>1191.2213559719869</v>
      </c>
      <c r="J157" s="72">
        <v>254.30051710968849</v>
      </c>
      <c r="K157" s="72">
        <v>168.04697711187217</v>
      </c>
      <c r="L157" s="72">
        <v>1613.5688501935476</v>
      </c>
    </row>
    <row r="158" spans="1:12">
      <c r="A158" t="s">
        <v>341</v>
      </c>
      <c r="B158" s="63">
        <v>10</v>
      </c>
      <c r="C158" s="19" t="s">
        <v>342</v>
      </c>
      <c r="D158" s="18">
        <v>79632288.143138289</v>
      </c>
      <c r="E158" s="18">
        <v>12717757.667986196</v>
      </c>
      <c r="F158" s="18">
        <v>10180337.156849999</v>
      </c>
      <c r="G158" s="18">
        <v>102530382.96797448</v>
      </c>
      <c r="I158" s="72">
        <v>1533.7793128361157</v>
      </c>
      <c r="J158" s="72">
        <v>244.95382553566509</v>
      </c>
      <c r="K158" s="72">
        <v>196.08114865174596</v>
      </c>
      <c r="L158" s="72">
        <v>1974.8142870235267</v>
      </c>
    </row>
    <row r="159" spans="1:12">
      <c r="A159" t="s">
        <v>255</v>
      </c>
      <c r="B159" s="63">
        <v>17</v>
      </c>
      <c r="C159" s="19" t="s">
        <v>256</v>
      </c>
      <c r="D159" s="18">
        <v>11937211.879404256</v>
      </c>
      <c r="E159" s="18">
        <v>699093.50722285523</v>
      </c>
      <c r="F159" s="18">
        <v>1090364.8171999999</v>
      </c>
      <c r="G159" s="18">
        <v>13726670.203827111</v>
      </c>
      <c r="I159" s="72">
        <v>1352.3520878445968</v>
      </c>
      <c r="J159" s="72">
        <v>79.199445703280304</v>
      </c>
      <c r="K159" s="72">
        <v>123.52609235300781</v>
      </c>
      <c r="L159" s="72">
        <v>1555.0776259008849</v>
      </c>
    </row>
    <row r="160" spans="1:12">
      <c r="A160" t="s">
        <v>27</v>
      </c>
      <c r="B160" s="63">
        <v>13</v>
      </c>
      <c r="C160" s="19" t="s">
        <v>28</v>
      </c>
      <c r="D160" s="18">
        <v>1684606.1969387752</v>
      </c>
      <c r="E160" s="18">
        <v>891003.5127421798</v>
      </c>
      <c r="F160" s="18">
        <v>288800.25614999997</v>
      </c>
      <c r="G160" s="18">
        <v>2864409.9658309547</v>
      </c>
      <c r="I160" s="72">
        <v>1178.0462915655771</v>
      </c>
      <c r="J160" s="72">
        <v>623.07937953998589</v>
      </c>
      <c r="K160" s="72">
        <v>201.95822108391607</v>
      </c>
      <c r="L160" s="72">
        <v>2003.0838921894788</v>
      </c>
    </row>
    <row r="161" spans="1:12">
      <c r="A161" t="s">
        <v>565</v>
      </c>
      <c r="B161" s="63">
        <v>19</v>
      </c>
      <c r="C161" s="19" t="s">
        <v>566</v>
      </c>
      <c r="D161" s="18">
        <v>3417711.4226629217</v>
      </c>
      <c r="E161" s="18">
        <v>649723.68695474777</v>
      </c>
      <c r="F161" s="18">
        <v>666085.06160000002</v>
      </c>
      <c r="G161" s="18">
        <v>4733520.1712176697</v>
      </c>
      <c r="I161" s="72">
        <v>1469.9834075969557</v>
      </c>
      <c r="J161" s="72">
        <v>279.45104815257969</v>
      </c>
      <c r="K161" s="72">
        <v>286.48819853763439</v>
      </c>
      <c r="L161" s="72">
        <v>2035.9226542871697</v>
      </c>
    </row>
    <row r="162" spans="1:12">
      <c r="A162" t="s">
        <v>371</v>
      </c>
      <c r="B162" s="63">
        <v>15</v>
      </c>
      <c r="C162" s="19" t="s">
        <v>372</v>
      </c>
      <c r="D162" s="18">
        <v>34021764.070071429</v>
      </c>
      <c r="E162" s="18">
        <v>2467381.3797272267</v>
      </c>
      <c r="F162" s="18">
        <v>2950142.3776500006</v>
      </c>
      <c r="G162" s="18">
        <v>39439287.827448659</v>
      </c>
      <c r="I162" s="72">
        <v>1721.4878343405064</v>
      </c>
      <c r="J162" s="72">
        <v>124.84852399571051</v>
      </c>
      <c r="K162" s="72">
        <v>149.27603995597838</v>
      </c>
      <c r="L162" s="72">
        <v>1995.6123982921954</v>
      </c>
    </row>
    <row r="163" spans="1:12">
      <c r="A163" t="s">
        <v>331</v>
      </c>
      <c r="B163" s="63">
        <v>13</v>
      </c>
      <c r="C163" s="19" t="s">
        <v>332</v>
      </c>
      <c r="D163" s="18">
        <v>18439173.658956524</v>
      </c>
      <c r="E163" s="18">
        <v>2392127.1426897408</v>
      </c>
      <c r="F163" s="18">
        <v>1488880.32935</v>
      </c>
      <c r="G163" s="18">
        <v>22320181.130996265</v>
      </c>
      <c r="I163" s="72">
        <v>1747.6233209133279</v>
      </c>
      <c r="J163" s="72">
        <v>226.7204191725657</v>
      </c>
      <c r="K163" s="72">
        <v>141.1127219552649</v>
      </c>
      <c r="L163" s="72">
        <v>2115.4564620411588</v>
      </c>
    </row>
    <row r="164" spans="1:12">
      <c r="A164" t="s">
        <v>213</v>
      </c>
      <c r="B164" s="63">
        <v>2</v>
      </c>
      <c r="C164" s="19" t="s">
        <v>214</v>
      </c>
      <c r="D164" s="18">
        <v>11338438.883835165</v>
      </c>
      <c r="E164" s="18">
        <v>992955.12733407819</v>
      </c>
      <c r="F164" s="18">
        <v>1088506.5139000001</v>
      </c>
      <c r="G164" s="18">
        <v>13419900.525069244</v>
      </c>
      <c r="I164" s="72">
        <v>1508.7743025728762</v>
      </c>
      <c r="J164" s="72">
        <v>132.12975746295118</v>
      </c>
      <c r="K164" s="72">
        <v>144.84451282767799</v>
      </c>
      <c r="L164" s="72">
        <v>1785.7485728635056</v>
      </c>
    </row>
    <row r="165" spans="1:12">
      <c r="A165" t="s">
        <v>13</v>
      </c>
      <c r="B165" s="63">
        <v>1</v>
      </c>
      <c r="C165" s="19" t="s">
        <v>14</v>
      </c>
      <c r="D165" s="18">
        <v>2401555.0415454544</v>
      </c>
      <c r="E165" s="18">
        <v>339395.96744833409</v>
      </c>
      <c r="F165" s="18">
        <v>231226.82325000002</v>
      </c>
      <c r="G165" s="18">
        <v>2972177.8322437885</v>
      </c>
      <c r="I165" s="72">
        <v>1400.3236393851046</v>
      </c>
      <c r="J165" s="72">
        <v>197.89852329348926</v>
      </c>
      <c r="K165" s="72">
        <v>134.8261360058309</v>
      </c>
      <c r="L165" s="72">
        <v>1733.0482986844247</v>
      </c>
    </row>
    <row r="166" spans="1:12">
      <c r="A166" t="s">
        <v>395</v>
      </c>
      <c r="B166" s="63">
        <v>1</v>
      </c>
      <c r="C166" s="19" t="s">
        <v>396</v>
      </c>
      <c r="D166" s="18">
        <v>35273688.893999994</v>
      </c>
      <c r="E166" s="18">
        <v>3054918.0058316989</v>
      </c>
      <c r="F166" s="18">
        <v>4077232.0719500002</v>
      </c>
      <c r="G166" s="18">
        <v>42405838.971781693</v>
      </c>
      <c r="I166" s="72">
        <v>1683.1459127737746</v>
      </c>
      <c r="J166" s="72">
        <v>145.77076899516624</v>
      </c>
      <c r="K166" s="72">
        <v>194.55227713651763</v>
      </c>
      <c r="L166" s="72">
        <v>2023.4689589054585</v>
      </c>
    </row>
    <row r="167" spans="1:12">
      <c r="A167" t="s">
        <v>131</v>
      </c>
      <c r="B167" s="63">
        <v>10</v>
      </c>
      <c r="C167" s="19" t="s">
        <v>132</v>
      </c>
      <c r="D167" s="18">
        <v>9570934.6318888888</v>
      </c>
      <c r="E167" s="18">
        <v>2403132.3501353525</v>
      </c>
      <c r="F167" s="18">
        <v>2157833.2933499999</v>
      </c>
      <c r="G167" s="18">
        <v>14131900.275374241</v>
      </c>
      <c r="I167" s="72">
        <v>1348.208850808408</v>
      </c>
      <c r="J167" s="72">
        <v>338.51702354350647</v>
      </c>
      <c r="K167" s="72">
        <v>303.96299385124667</v>
      </c>
      <c r="L167" s="72">
        <v>1990.6888682031611</v>
      </c>
    </row>
    <row r="168" spans="1:12">
      <c r="A168" t="s">
        <v>519</v>
      </c>
      <c r="B168" s="63">
        <v>6</v>
      </c>
      <c r="C168" s="19" t="s">
        <v>520</v>
      </c>
      <c r="D168" s="18">
        <v>13543768.152272725</v>
      </c>
      <c r="E168" s="18">
        <v>5231978.0731400363</v>
      </c>
      <c r="F168" s="18">
        <v>1647098.0755499997</v>
      </c>
      <c r="G168" s="18">
        <v>20422844.300962765</v>
      </c>
      <c r="I168" s="72">
        <v>1460.8745714888066</v>
      </c>
      <c r="J168" s="72">
        <v>564.33805125013873</v>
      </c>
      <c r="K168" s="72">
        <v>177.66131760867216</v>
      </c>
      <c r="L168" s="72">
        <v>2202.8739403476179</v>
      </c>
    </row>
    <row r="169" spans="1:12">
      <c r="A169" t="s">
        <v>489</v>
      </c>
      <c r="B169" s="63">
        <v>2</v>
      </c>
      <c r="C169" s="19" t="s">
        <v>490</v>
      </c>
      <c r="D169" s="18">
        <v>39685665.325781249</v>
      </c>
      <c r="E169" s="18">
        <v>6024301.7489726767</v>
      </c>
      <c r="F169" s="18">
        <v>4505765.9835999999</v>
      </c>
      <c r="G169" s="18">
        <v>50215733.058353923</v>
      </c>
      <c r="I169" s="72">
        <v>1984.3824854133331</v>
      </c>
      <c r="J169" s="72">
        <v>301.23014895608162</v>
      </c>
      <c r="K169" s="72">
        <v>225.29956415820791</v>
      </c>
      <c r="L169" s="72">
        <v>2510.9121985276224</v>
      </c>
    </row>
    <row r="170" spans="1:12">
      <c r="A170" t="s">
        <v>47</v>
      </c>
      <c r="B170" s="63">
        <v>4</v>
      </c>
      <c r="C170" s="19" t="s">
        <v>48</v>
      </c>
      <c r="D170" s="18">
        <v>7556824.0562637355</v>
      </c>
      <c r="E170" s="18">
        <v>650088.53933261766</v>
      </c>
      <c r="F170" s="18">
        <v>634369.09105000016</v>
      </c>
      <c r="G170" s="18">
        <v>8841281.6866463535</v>
      </c>
      <c r="I170" s="72">
        <v>1521.712455953229</v>
      </c>
      <c r="J170" s="72">
        <v>130.90788146045463</v>
      </c>
      <c r="K170" s="72">
        <v>127.74246698550144</v>
      </c>
      <c r="L170" s="72">
        <v>1780.3628043991851</v>
      </c>
    </row>
    <row r="171" spans="1:12">
      <c r="A171" t="s">
        <v>535</v>
      </c>
      <c r="B171" s="63">
        <v>17</v>
      </c>
      <c r="C171" s="19" t="s">
        <v>536</v>
      </c>
      <c r="D171" s="18">
        <v>12915393.397181816</v>
      </c>
      <c r="E171" s="18">
        <v>1430312.4505860361</v>
      </c>
      <c r="F171" s="18">
        <v>1403525.4229499998</v>
      </c>
      <c r="G171" s="18">
        <v>15749231.270717852</v>
      </c>
      <c r="I171" s="72">
        <v>1235.4499136389722</v>
      </c>
      <c r="J171" s="72">
        <v>136.81963368911767</v>
      </c>
      <c r="K171" s="72">
        <v>134.25726257413427</v>
      </c>
      <c r="L171" s="72">
        <v>1506.5268099022242</v>
      </c>
    </row>
    <row r="172" spans="1:12">
      <c r="A172" t="s">
        <v>531</v>
      </c>
      <c r="B172" s="63">
        <v>6</v>
      </c>
      <c r="C172" s="19" t="s">
        <v>532</v>
      </c>
      <c r="D172" s="18">
        <v>60980229.728999995</v>
      </c>
      <c r="E172" s="18">
        <v>4942969.2576819425</v>
      </c>
      <c r="F172" s="18">
        <v>5540255.5380500006</v>
      </c>
      <c r="G172" s="18">
        <v>71463454.524731934</v>
      </c>
      <c r="I172" s="72">
        <v>1710.6693334361937</v>
      </c>
      <c r="J172" s="72">
        <v>138.66438291250154</v>
      </c>
      <c r="K172" s="72">
        <v>155.41996628187508</v>
      </c>
      <c r="L172" s="72">
        <v>2004.7536826305702</v>
      </c>
    </row>
    <row r="173" spans="1:12">
      <c r="A173" t="s">
        <v>293</v>
      </c>
      <c r="B173" s="63">
        <v>2</v>
      </c>
      <c r="C173" s="19" t="s">
        <v>294</v>
      </c>
      <c r="D173" s="18">
        <v>7638405.8799560443</v>
      </c>
      <c r="E173" s="18">
        <v>262416.13612965494</v>
      </c>
      <c r="F173" s="18">
        <v>533120.40549999999</v>
      </c>
      <c r="G173" s="18">
        <v>8433942.4215856995</v>
      </c>
      <c r="I173" s="72">
        <v>1626.9235101077836</v>
      </c>
      <c r="J173" s="72">
        <v>55.892680751790188</v>
      </c>
      <c r="K173" s="72">
        <v>113.55067209797657</v>
      </c>
      <c r="L173" s="72">
        <v>1796.3668629575504</v>
      </c>
    </row>
    <row r="174" spans="1:12">
      <c r="A174" t="s">
        <v>367</v>
      </c>
      <c r="B174" s="63">
        <v>12</v>
      </c>
      <c r="C174" s="19" t="s">
        <v>368</v>
      </c>
      <c r="D174" s="18">
        <v>11150062.220730336</v>
      </c>
      <c r="E174" s="18">
        <v>2757429.8066899404</v>
      </c>
      <c r="F174" s="18">
        <v>1310338.4571499999</v>
      </c>
      <c r="G174" s="18">
        <v>15217830.484570276</v>
      </c>
      <c r="I174" s="72">
        <v>1221.2554458631255</v>
      </c>
      <c r="J174" s="72">
        <v>302.01859876122018</v>
      </c>
      <c r="K174" s="72">
        <v>143.52009388280393</v>
      </c>
      <c r="L174" s="72">
        <v>1666.7941385071497</v>
      </c>
    </row>
    <row r="175" spans="1:12">
      <c r="A175" t="s">
        <v>475</v>
      </c>
      <c r="B175" s="63">
        <v>1</v>
      </c>
      <c r="C175" s="19" t="s">
        <v>476</v>
      </c>
      <c r="D175" s="18">
        <v>86545468.567080006</v>
      </c>
      <c r="E175" s="18">
        <v>6668139.3854218163</v>
      </c>
      <c r="F175" s="18">
        <v>7447783.9399499986</v>
      </c>
      <c r="G175" s="18">
        <v>100661391.89245182</v>
      </c>
      <c r="I175" s="72">
        <v>1932.4655256688625</v>
      </c>
      <c r="J175" s="72">
        <v>148.89224931164043</v>
      </c>
      <c r="K175" s="72">
        <v>166.30085832198279</v>
      </c>
      <c r="L175" s="72">
        <v>2247.6586333024857</v>
      </c>
    </row>
    <row r="176" spans="1:12">
      <c r="A176" t="s">
        <v>547</v>
      </c>
      <c r="B176" s="63">
        <v>15</v>
      </c>
      <c r="C176" s="19" t="s">
        <v>548</v>
      </c>
      <c r="D176" s="18">
        <v>12591404.805642858</v>
      </c>
      <c r="E176" s="18">
        <v>2452626.9706888199</v>
      </c>
      <c r="F176" s="18">
        <v>2158195.8509999993</v>
      </c>
      <c r="G176" s="18">
        <v>17202227.627331678</v>
      </c>
      <c r="I176" s="72">
        <v>1308.7417945788231</v>
      </c>
      <c r="J176" s="72">
        <v>254.92432914341751</v>
      </c>
      <c r="K176" s="72">
        <v>224.32136482694099</v>
      </c>
      <c r="L176" s="72">
        <v>1787.9874885491818</v>
      </c>
    </row>
    <row r="177" spans="1:12">
      <c r="A177" t="s">
        <v>165</v>
      </c>
      <c r="B177" s="63">
        <v>7</v>
      </c>
      <c r="C177" s="19" t="s">
        <v>166</v>
      </c>
      <c r="D177" s="18">
        <v>22937681.435379311</v>
      </c>
      <c r="E177" s="18">
        <v>2166138.1158920191</v>
      </c>
      <c r="F177" s="18">
        <v>2380288.6873500003</v>
      </c>
      <c r="G177" s="18">
        <v>27484108.238621332</v>
      </c>
      <c r="I177" s="72">
        <v>1463.8892995966119</v>
      </c>
      <c r="J177" s="72">
        <v>138.24354559270017</v>
      </c>
      <c r="K177" s="72">
        <v>151.91069547195102</v>
      </c>
      <c r="L177" s="72">
        <v>1754.043540661263</v>
      </c>
    </row>
    <row r="178" spans="1:12">
      <c r="A178" t="s">
        <v>219</v>
      </c>
      <c r="B178" s="63">
        <v>2</v>
      </c>
      <c r="C178" s="19" t="s">
        <v>220</v>
      </c>
      <c r="D178" s="18">
        <v>1750286.2557857141</v>
      </c>
      <c r="E178" s="18">
        <v>348844.43791160226</v>
      </c>
      <c r="F178" s="18">
        <v>269306.65150000004</v>
      </c>
      <c r="G178" s="18">
        <v>2368437.3451973167</v>
      </c>
      <c r="I178" s="72">
        <v>1331.0161640956001</v>
      </c>
      <c r="J178" s="72">
        <v>265.2809413776443</v>
      </c>
      <c r="K178" s="72">
        <v>204.79593269961981</v>
      </c>
      <c r="L178" s="72">
        <v>1801.0930381728645</v>
      </c>
    </row>
    <row r="179" spans="1:12">
      <c r="A179" t="s">
        <v>279</v>
      </c>
      <c r="B179" s="63">
        <v>6</v>
      </c>
      <c r="C179" s="19" t="s">
        <v>280</v>
      </c>
      <c r="D179" s="18">
        <v>12860161.24480851</v>
      </c>
      <c r="E179" s="18">
        <v>1422830.2965651175</v>
      </c>
      <c r="F179" s="18">
        <v>1588965.5885500002</v>
      </c>
      <c r="G179" s="18">
        <v>15871957.129923627</v>
      </c>
      <c r="I179" s="72">
        <v>1454.9339568739122</v>
      </c>
      <c r="J179" s="72">
        <v>160.9718629443509</v>
      </c>
      <c r="K179" s="72">
        <v>179.76757422219711</v>
      </c>
      <c r="L179" s="72">
        <v>1795.6733940404602</v>
      </c>
    </row>
    <row r="180" spans="1:12">
      <c r="A180" t="s">
        <v>407</v>
      </c>
      <c r="B180" s="63">
        <v>17</v>
      </c>
      <c r="C180" s="19" t="s">
        <v>408</v>
      </c>
      <c r="D180" s="18">
        <v>9235744.6759199984</v>
      </c>
      <c r="E180" s="18">
        <v>1520892.8327343212</v>
      </c>
      <c r="F180" s="18">
        <v>1061337.1338</v>
      </c>
      <c r="G180" s="18">
        <v>11817974.642454319</v>
      </c>
      <c r="I180" s="72">
        <v>1323.5518308856404</v>
      </c>
      <c r="J180" s="72">
        <v>217.95540738525671</v>
      </c>
      <c r="K180" s="72">
        <v>152.09761160791058</v>
      </c>
      <c r="L180" s="72">
        <v>1693.6048498788075</v>
      </c>
    </row>
    <row r="181" spans="1:12">
      <c r="A181" t="s">
        <v>431</v>
      </c>
      <c r="B181" s="63">
        <v>17</v>
      </c>
      <c r="C181" s="19" t="s">
        <v>432</v>
      </c>
      <c r="D181" s="18">
        <v>353080357.31232911</v>
      </c>
      <c r="E181" s="18">
        <v>40417770.663947247</v>
      </c>
      <c r="F181" s="18">
        <v>36652113.878199995</v>
      </c>
      <c r="G181" s="18">
        <v>430150241.85447633</v>
      </c>
      <c r="I181" s="72">
        <v>1645.0422689536517</v>
      </c>
      <c r="J181" s="72">
        <v>188.31107361844286</v>
      </c>
      <c r="K181" s="72">
        <v>170.76644261693212</v>
      </c>
      <c r="L181" s="72">
        <v>2004.1197851890265</v>
      </c>
    </row>
    <row r="182" spans="1:12">
      <c r="A182" t="s">
        <v>91</v>
      </c>
      <c r="B182" s="63">
        <v>7</v>
      </c>
      <c r="C182" s="19" t="s">
        <v>92</v>
      </c>
      <c r="D182" s="18">
        <v>3466895.9818928568</v>
      </c>
      <c r="E182" s="18">
        <v>759004.51239906368</v>
      </c>
      <c r="F182" s="18">
        <v>901897.76569999999</v>
      </c>
      <c r="G182" s="18">
        <v>5127798.2599919206</v>
      </c>
      <c r="I182" s="72">
        <v>1271.7886947515983</v>
      </c>
      <c r="J182" s="72">
        <v>278.43158928799107</v>
      </c>
      <c r="K182" s="72">
        <v>330.85024420396184</v>
      </c>
      <c r="L182" s="72">
        <v>1881.0705282435513</v>
      </c>
    </row>
    <row r="183" spans="1:12">
      <c r="A183" t="s">
        <v>487</v>
      </c>
      <c r="B183" s="63">
        <v>2</v>
      </c>
      <c r="C183" s="19" t="s">
        <v>488</v>
      </c>
      <c r="D183" s="18">
        <v>18947964.822804883</v>
      </c>
      <c r="E183" s="18">
        <v>1162396.2234909984</v>
      </c>
      <c r="F183" s="18">
        <v>1490288.5500999999</v>
      </c>
      <c r="G183" s="18">
        <v>21600649.59639588</v>
      </c>
      <c r="I183" s="72">
        <v>1686.3621237811394</v>
      </c>
      <c r="J183" s="72">
        <v>103.45285007929854</v>
      </c>
      <c r="K183" s="72">
        <v>132.63515041829831</v>
      </c>
      <c r="L183" s="72">
        <v>1922.4501242787362</v>
      </c>
    </row>
    <row r="184" spans="1:12">
      <c r="A184" t="s">
        <v>41</v>
      </c>
      <c r="B184" s="63">
        <v>18</v>
      </c>
      <c r="C184" s="19" t="s">
        <v>42</v>
      </c>
      <c r="D184" s="18">
        <v>3866541.7809255309</v>
      </c>
      <c r="E184" s="18">
        <v>401457.3904274425</v>
      </c>
      <c r="F184" s="18">
        <v>538017.84200000006</v>
      </c>
      <c r="G184" s="18">
        <v>4806017.0133529734</v>
      </c>
      <c r="I184" s="72">
        <v>1273.1451369527597</v>
      </c>
      <c r="J184" s="72">
        <v>132.18880158954315</v>
      </c>
      <c r="K184" s="72">
        <v>177.1543766875206</v>
      </c>
      <c r="L184" s="72">
        <v>1582.4883152298232</v>
      </c>
    </row>
    <row r="185" spans="1:12">
      <c r="A185" t="s">
        <v>101</v>
      </c>
      <c r="B185" s="63">
        <v>9</v>
      </c>
      <c r="C185" s="19" t="s">
        <v>102</v>
      </c>
      <c r="D185" s="18">
        <v>5574528.4513263153</v>
      </c>
      <c r="E185" s="18">
        <v>948665.76754165441</v>
      </c>
      <c r="F185" s="18">
        <v>798411.39124999999</v>
      </c>
      <c r="G185" s="18">
        <v>7321605.61011797</v>
      </c>
      <c r="I185" s="72">
        <v>1276.8045009909106</v>
      </c>
      <c r="J185" s="72">
        <v>217.2848757539291</v>
      </c>
      <c r="K185" s="72">
        <v>182.87022245762711</v>
      </c>
      <c r="L185" s="72">
        <v>1676.9595992024667</v>
      </c>
    </row>
    <row r="186" spans="1:12">
      <c r="A186" t="s">
        <v>261</v>
      </c>
      <c r="B186" s="63">
        <v>6</v>
      </c>
      <c r="C186" s="19" t="s">
        <v>262</v>
      </c>
      <c r="D186" s="18">
        <v>7990744.3884574464</v>
      </c>
      <c r="E186" s="18">
        <v>1896148.8639227205</v>
      </c>
      <c r="F186" s="18">
        <v>1129783.108</v>
      </c>
      <c r="G186" s="18">
        <v>11016676.360380165</v>
      </c>
      <c r="I186" s="72">
        <v>1305.0374634096761</v>
      </c>
      <c r="J186" s="72">
        <v>309.67644356079057</v>
      </c>
      <c r="K186" s="72">
        <v>184.51463465621427</v>
      </c>
      <c r="L186" s="72">
        <v>1799.2285416266807</v>
      </c>
    </row>
    <row r="187" spans="1:12">
      <c r="A187" t="s">
        <v>245</v>
      </c>
      <c r="B187" s="63">
        <v>19</v>
      </c>
      <c r="C187" s="19" t="s">
        <v>246</v>
      </c>
      <c r="D187" s="18">
        <v>1343596.2946813188</v>
      </c>
      <c r="E187" s="18">
        <v>237551.73135699346</v>
      </c>
      <c r="F187" s="18">
        <v>529222.22505000001</v>
      </c>
      <c r="G187" s="18">
        <v>2110370.2510883124</v>
      </c>
      <c r="I187" s="72">
        <v>1473.2415511856566</v>
      </c>
      <c r="J187" s="72">
        <v>260.47338964582616</v>
      </c>
      <c r="K187" s="72">
        <v>580.28752746710529</v>
      </c>
      <c r="L187" s="72">
        <v>2314.0024682985882</v>
      </c>
    </row>
    <row r="188" spans="1:12">
      <c r="A188" t="s">
        <v>499</v>
      </c>
      <c r="B188" s="63">
        <v>16</v>
      </c>
      <c r="C188" s="19" t="s">
        <v>500</v>
      </c>
      <c r="D188" s="18">
        <v>2750956.2651290316</v>
      </c>
      <c r="E188" s="18">
        <v>603733.86045536457</v>
      </c>
      <c r="F188" s="18">
        <v>317464.99720000004</v>
      </c>
      <c r="G188" s="18">
        <v>3672155.1227843962</v>
      </c>
      <c r="I188" s="72">
        <v>1067.0893192897718</v>
      </c>
      <c r="J188" s="72">
        <v>234.18691251177833</v>
      </c>
      <c r="K188" s="72">
        <v>123.14390892164471</v>
      </c>
      <c r="L188" s="72">
        <v>1424.4201407231949</v>
      </c>
    </row>
    <row r="189" spans="1:12">
      <c r="A189" t="s">
        <v>45</v>
      </c>
      <c r="B189" s="63">
        <v>13</v>
      </c>
      <c r="C189" s="19" t="s">
        <v>46</v>
      </c>
      <c r="D189" s="18">
        <v>4922651.4744545454</v>
      </c>
      <c r="E189" s="18">
        <v>540665.65933530196</v>
      </c>
      <c r="F189" s="18">
        <v>520518.09785000002</v>
      </c>
      <c r="G189" s="18">
        <v>5983835.2316398472</v>
      </c>
      <c r="I189" s="72">
        <v>1368.9242142532107</v>
      </c>
      <c r="J189" s="72">
        <v>150.35196310770354</v>
      </c>
      <c r="K189" s="72">
        <v>144.74919295050057</v>
      </c>
      <c r="L189" s="72">
        <v>1664.0253703114147</v>
      </c>
    </row>
    <row r="190" spans="1:12">
      <c r="A190" t="s">
        <v>557</v>
      </c>
      <c r="B190" s="63">
        <v>10</v>
      </c>
      <c r="C190" s="19" t="s">
        <v>558</v>
      </c>
      <c r="D190" s="18">
        <v>24225479.754414894</v>
      </c>
      <c r="E190" s="18">
        <v>3104536.7566018789</v>
      </c>
      <c r="F190" s="18">
        <v>2666245.1379499999</v>
      </c>
      <c r="G190" s="18">
        <v>29996261.648966771</v>
      </c>
      <c r="I190" s="72">
        <v>1420.8492524583514</v>
      </c>
      <c r="J190" s="72">
        <v>182.08426724937706</v>
      </c>
      <c r="K190" s="72">
        <v>156.37801395601173</v>
      </c>
      <c r="L190" s="72">
        <v>1759.3115336637402</v>
      </c>
    </row>
    <row r="191" spans="1:12">
      <c r="A191" t="s">
        <v>95</v>
      </c>
      <c r="B191" s="63">
        <v>11</v>
      </c>
      <c r="C191" s="19" t="s">
        <v>96</v>
      </c>
      <c r="D191" s="18">
        <v>4479102.633263736</v>
      </c>
      <c r="E191" s="18">
        <v>1172544.0781037647</v>
      </c>
      <c r="F191" s="18">
        <v>690421.36390000023</v>
      </c>
      <c r="G191" s="18">
        <v>6342068.0752675012</v>
      </c>
      <c r="I191" s="72">
        <v>1099.7060233890832</v>
      </c>
      <c r="J191" s="72">
        <v>287.88216992481335</v>
      </c>
      <c r="K191" s="72">
        <v>169.51175150994359</v>
      </c>
      <c r="L191" s="72">
        <v>1557.0999448238401</v>
      </c>
    </row>
    <row r="192" spans="1:12">
      <c r="A192" t="s">
        <v>595</v>
      </c>
      <c r="B192" s="63">
        <v>15</v>
      </c>
      <c r="C192" s="19" t="s">
        <v>596</v>
      </c>
      <c r="D192" s="18">
        <v>30378067.329599995</v>
      </c>
      <c r="E192" s="18">
        <v>7409385.7385586044</v>
      </c>
      <c r="F192" s="18">
        <v>3407262.5786499996</v>
      </c>
      <c r="G192" s="18">
        <v>41194715.646808594</v>
      </c>
      <c r="I192" s="72">
        <v>1559.8494135866492</v>
      </c>
      <c r="J192" s="72">
        <v>380.45626385410037</v>
      </c>
      <c r="K192" s="72">
        <v>174.95571649037225</v>
      </c>
      <c r="L192" s="72">
        <v>2115.2613939311218</v>
      </c>
    </row>
    <row r="193" spans="1:12">
      <c r="A193" t="s">
        <v>345</v>
      </c>
      <c r="B193" s="63">
        <v>15</v>
      </c>
      <c r="C193" s="19" t="s">
        <v>346</v>
      </c>
      <c r="D193" s="18">
        <v>15271225.053899998</v>
      </c>
      <c r="E193" s="18">
        <v>2288268.0101791988</v>
      </c>
      <c r="F193" s="18">
        <v>1534384.8902999999</v>
      </c>
      <c r="G193" s="18">
        <v>19093877.954379193</v>
      </c>
      <c r="I193" s="72">
        <v>1360.4654836436523</v>
      </c>
      <c r="J193" s="72">
        <v>203.85461115182173</v>
      </c>
      <c r="K193" s="72">
        <v>136.69353142984409</v>
      </c>
      <c r="L193" s="72">
        <v>1701.0136262253179</v>
      </c>
    </row>
    <row r="194" spans="1:12">
      <c r="A194" t="s">
        <v>271</v>
      </c>
      <c r="B194" s="63">
        <v>13</v>
      </c>
      <c r="C194" s="19" t="s">
        <v>272</v>
      </c>
      <c r="D194" s="18">
        <v>4384748.0788928568</v>
      </c>
      <c r="E194" s="18">
        <v>1660228.4146849636</v>
      </c>
      <c r="F194" s="18">
        <v>562630.71284999989</v>
      </c>
      <c r="G194" s="18">
        <v>6607607.20642782</v>
      </c>
      <c r="I194" s="72">
        <v>1172.7060922420051</v>
      </c>
      <c r="J194" s="72">
        <v>444.03006544128476</v>
      </c>
      <c r="K194" s="72">
        <v>150.47625377106175</v>
      </c>
      <c r="L194" s="72">
        <v>1767.2124114543515</v>
      </c>
    </row>
    <row r="195" spans="1:12">
      <c r="A195" t="s">
        <v>485</v>
      </c>
      <c r="B195" s="63">
        <v>6</v>
      </c>
      <c r="C195" s="19" t="s">
        <v>486</v>
      </c>
      <c r="D195" s="18">
        <v>42410160.610974677</v>
      </c>
      <c r="E195" s="18">
        <v>5345559.734190153</v>
      </c>
      <c r="F195" s="18">
        <v>3735652.2308999998</v>
      </c>
      <c r="G195" s="18">
        <v>51491372.576064825</v>
      </c>
      <c r="I195" s="72">
        <v>2042.5834711253035</v>
      </c>
      <c r="J195" s="72">
        <v>257.45603882821138</v>
      </c>
      <c r="K195" s="72">
        <v>179.91871265713047</v>
      </c>
      <c r="L195" s="72">
        <v>2479.958222610645</v>
      </c>
    </row>
    <row r="196" spans="1:12">
      <c r="A196" t="s">
        <v>377</v>
      </c>
      <c r="B196" s="63">
        <v>12</v>
      </c>
      <c r="C196" s="19" t="s">
        <v>378</v>
      </c>
      <c r="D196" s="18">
        <v>4509795.5448352937</v>
      </c>
      <c r="E196" s="18">
        <v>929236.4570756919</v>
      </c>
      <c r="F196" s="18">
        <v>569862.44585000013</v>
      </c>
      <c r="G196" s="18">
        <v>6008894.4477609852</v>
      </c>
      <c r="I196" s="72">
        <v>1109.6937856386057</v>
      </c>
      <c r="J196" s="72">
        <v>228.65070302059348</v>
      </c>
      <c r="K196" s="72">
        <v>140.22205852608272</v>
      </c>
      <c r="L196" s="72">
        <v>1478.5665471852817</v>
      </c>
    </row>
    <row r="197" spans="1:12">
      <c r="A197" t="s">
        <v>31</v>
      </c>
      <c r="B197" s="63">
        <v>4</v>
      </c>
      <c r="C197" s="19" t="s">
        <v>32</v>
      </c>
      <c r="D197" s="18">
        <v>2501213.4131818181</v>
      </c>
      <c r="E197" s="18">
        <v>375594.91840622772</v>
      </c>
      <c r="F197" s="18">
        <v>327790.36225000006</v>
      </c>
      <c r="G197" s="18">
        <v>3204598.6938380459</v>
      </c>
      <c r="I197" s="72">
        <v>1287.2946027698497</v>
      </c>
      <c r="J197" s="72">
        <v>193.30670015760563</v>
      </c>
      <c r="K197" s="72">
        <v>168.70322297992797</v>
      </c>
      <c r="L197" s="72">
        <v>1649.3045259073833</v>
      </c>
    </row>
    <row r="198" spans="1:12">
      <c r="A198" t="s">
        <v>307</v>
      </c>
      <c r="B198" s="63">
        <v>4</v>
      </c>
      <c r="C198" s="19" t="s">
        <v>308</v>
      </c>
      <c r="D198" s="18">
        <v>128451360.49307142</v>
      </c>
      <c r="E198" s="18">
        <v>16053603.628919667</v>
      </c>
      <c r="F198" s="18">
        <v>15365563.644999998</v>
      </c>
      <c r="G198" s="18">
        <v>159870527.76699111</v>
      </c>
      <c r="I198" s="72">
        <v>1545.6328122286168</v>
      </c>
      <c r="J198" s="72">
        <v>193.17021188505845</v>
      </c>
      <c r="K198" s="72">
        <v>184.89114678843885</v>
      </c>
      <c r="L198" s="72">
        <v>1923.6941709021144</v>
      </c>
    </row>
    <row r="199" spans="1:12">
      <c r="A199" t="s">
        <v>29</v>
      </c>
      <c r="B199" s="63">
        <v>1</v>
      </c>
      <c r="C199" s="19" t="s">
        <v>30</v>
      </c>
      <c r="D199" s="18">
        <v>8910572.290632911</v>
      </c>
      <c r="E199" s="18">
        <v>412000.08298999741</v>
      </c>
      <c r="F199" s="18">
        <v>750227.08884999994</v>
      </c>
      <c r="G199" s="18">
        <v>10072799.462472908</v>
      </c>
      <c r="I199" s="72">
        <v>1791.7901248005048</v>
      </c>
      <c r="J199" s="72">
        <v>82.847392517594486</v>
      </c>
      <c r="K199" s="72">
        <v>150.86006210536897</v>
      </c>
      <c r="L199" s="72">
        <v>2025.4975794234683</v>
      </c>
    </row>
    <row r="200" spans="1:12">
      <c r="A200" t="s">
        <v>211</v>
      </c>
      <c r="B200" s="63">
        <v>19</v>
      </c>
      <c r="C200" s="19" t="s">
        <v>212</v>
      </c>
      <c r="D200" s="18">
        <v>3460012.5130219776</v>
      </c>
      <c r="E200" s="18">
        <v>588723.82022842241</v>
      </c>
      <c r="F200" s="18">
        <v>707810.37919999997</v>
      </c>
      <c r="G200" s="18">
        <v>4756546.7124504</v>
      </c>
      <c r="I200" s="72">
        <v>1183.7196418138822</v>
      </c>
      <c r="J200" s="72">
        <v>201.4108177312427</v>
      </c>
      <c r="K200" s="72">
        <v>242.15202846390693</v>
      </c>
      <c r="L200" s="72">
        <v>1627.2824880090318</v>
      </c>
    </row>
    <row r="201" spans="1:12">
      <c r="A201" t="s">
        <v>241</v>
      </c>
      <c r="B201" s="63">
        <v>17</v>
      </c>
      <c r="C201" s="19" t="s">
        <v>242</v>
      </c>
      <c r="D201" s="18">
        <v>8254762.4187000003</v>
      </c>
      <c r="E201" s="18">
        <v>2148067.8721577642</v>
      </c>
      <c r="F201" s="18">
        <v>1693225.4362000001</v>
      </c>
      <c r="G201" s="18">
        <v>12096055.727057764</v>
      </c>
      <c r="I201" s="72">
        <v>1103.7254203369434</v>
      </c>
      <c r="J201" s="72">
        <v>287.21324671182833</v>
      </c>
      <c r="K201" s="72">
        <v>226.3973039443776</v>
      </c>
      <c r="L201" s="72">
        <v>1617.3359709931494</v>
      </c>
    </row>
    <row r="202" spans="1:12">
      <c r="A202" t="s">
        <v>353</v>
      </c>
      <c r="B202" s="63">
        <v>1</v>
      </c>
      <c r="C202" s="19" t="s">
        <v>354</v>
      </c>
      <c r="D202" s="18">
        <v>2653753.9351348314</v>
      </c>
      <c r="E202" s="18">
        <v>195918.85871253186</v>
      </c>
      <c r="F202" s="18">
        <v>224450.47389999998</v>
      </c>
      <c r="G202" s="18">
        <v>3074123.2677473635</v>
      </c>
      <c r="I202" s="72">
        <v>1490.0358984474067</v>
      </c>
      <c r="J202" s="72">
        <v>110.00497401040531</v>
      </c>
      <c r="K202" s="72">
        <v>126.02497130825378</v>
      </c>
      <c r="L202" s="72">
        <v>1726.0658437660661</v>
      </c>
    </row>
    <row r="203" spans="1:12">
      <c r="A203" t="s">
        <v>275</v>
      </c>
      <c r="B203" s="63">
        <v>6</v>
      </c>
      <c r="C203" s="19" t="s">
        <v>276</v>
      </c>
      <c r="D203" s="18">
        <v>3160168.1948000002</v>
      </c>
      <c r="E203" s="18">
        <v>417856.65047517227</v>
      </c>
      <c r="F203" s="18">
        <v>375279.61775000003</v>
      </c>
      <c r="G203" s="18">
        <v>3953304.4630251727</v>
      </c>
      <c r="I203" s="72">
        <v>1192.5162999245283</v>
      </c>
      <c r="J203" s="72">
        <v>157.68175489629141</v>
      </c>
      <c r="K203" s="72">
        <v>141.61495009433963</v>
      </c>
      <c r="L203" s="72">
        <v>1491.8130049151596</v>
      </c>
    </row>
    <row r="204" spans="1:12">
      <c r="A204" t="s">
        <v>133</v>
      </c>
      <c r="B204" s="63">
        <v>18</v>
      </c>
      <c r="C204" s="19" t="s">
        <v>134</v>
      </c>
      <c r="D204" s="18">
        <v>2764589.8922696626</v>
      </c>
      <c r="E204" s="18">
        <v>844713.66300644912</v>
      </c>
      <c r="F204" s="18">
        <v>502044.05460000009</v>
      </c>
      <c r="G204" s="18">
        <v>4111347.6098761116</v>
      </c>
      <c r="I204" s="72">
        <v>1171.9329767993484</v>
      </c>
      <c r="J204" s="72">
        <v>358.08124756526036</v>
      </c>
      <c r="K204" s="72">
        <v>212.82070987706661</v>
      </c>
      <c r="L204" s="72">
        <v>1742.8349342416752</v>
      </c>
    </row>
    <row r="205" spans="1:12">
      <c r="A205" t="s">
        <v>465</v>
      </c>
      <c r="B205" s="63">
        <v>10</v>
      </c>
      <c r="C205" s="19" t="s">
        <v>466</v>
      </c>
      <c r="D205" s="18">
        <v>3102345.6102272724</v>
      </c>
      <c r="E205" s="18">
        <v>991078.6000903229</v>
      </c>
      <c r="F205" s="18">
        <v>1193390.8860499999</v>
      </c>
      <c r="G205" s="18">
        <v>5286815.0963675957</v>
      </c>
      <c r="I205" s="72">
        <v>1471.7009536182507</v>
      </c>
      <c r="J205" s="72">
        <v>470.15113856277179</v>
      </c>
      <c r="K205" s="72">
        <v>566.12470875237182</v>
      </c>
      <c r="L205" s="72">
        <v>2507.9768009333948</v>
      </c>
    </row>
    <row r="206" spans="1:12">
      <c r="A206" t="s">
        <v>217</v>
      </c>
      <c r="B206" s="63">
        <v>8</v>
      </c>
      <c r="C206" s="19" t="s">
        <v>218</v>
      </c>
      <c r="D206" s="18">
        <v>8663229.7091111094</v>
      </c>
      <c r="E206" s="18">
        <v>936171.8350812901</v>
      </c>
      <c r="F206" s="18">
        <v>902287.17464999994</v>
      </c>
      <c r="G206" s="18">
        <v>10501688.7188424</v>
      </c>
      <c r="I206" s="72">
        <v>1710.4106039706039</v>
      </c>
      <c r="J206" s="72">
        <v>184.83155677814219</v>
      </c>
      <c r="K206" s="72">
        <v>178.14159420533068</v>
      </c>
      <c r="L206" s="72">
        <v>2073.3837549540772</v>
      </c>
    </row>
    <row r="207" spans="1:12">
      <c r="A207" t="s">
        <v>375</v>
      </c>
      <c r="B207" s="63">
        <v>17</v>
      </c>
      <c r="C207" s="19" t="s">
        <v>376</v>
      </c>
      <c r="D207" s="18">
        <v>4351337.5210632905</v>
      </c>
      <c r="E207" s="18">
        <v>473955.30008867901</v>
      </c>
      <c r="F207" s="18">
        <v>1026509.3528</v>
      </c>
      <c r="G207" s="18">
        <v>5851802.1739519704</v>
      </c>
      <c r="I207" s="72">
        <v>1460.1803761957351</v>
      </c>
      <c r="J207" s="72">
        <v>159.04540271432182</v>
      </c>
      <c r="K207" s="72">
        <v>344.46622577181211</v>
      </c>
      <c r="L207" s="72">
        <v>1963.6920046818693</v>
      </c>
    </row>
    <row r="208" spans="1:12">
      <c r="A208" t="s">
        <v>149</v>
      </c>
      <c r="B208" s="63">
        <v>17</v>
      </c>
      <c r="C208" s="19" t="s">
        <v>150</v>
      </c>
      <c r="D208" s="18">
        <v>5970267.0540989004</v>
      </c>
      <c r="E208" s="18">
        <v>1145362.408435293</v>
      </c>
      <c r="F208" s="18">
        <v>674920.74375000002</v>
      </c>
      <c r="G208" s="18">
        <v>7790550.2062841933</v>
      </c>
      <c r="I208" s="72">
        <v>1255.3126690704164</v>
      </c>
      <c r="J208" s="72">
        <v>240.82472843467053</v>
      </c>
      <c r="K208" s="72">
        <v>141.90932374894871</v>
      </c>
      <c r="L208" s="72">
        <v>1638.0467212540357</v>
      </c>
    </row>
    <row r="209" spans="1:12">
      <c r="A209" t="s">
        <v>587</v>
      </c>
      <c r="B209" s="63">
        <v>17</v>
      </c>
      <c r="C209" s="19" t="s">
        <v>588</v>
      </c>
      <c r="D209" s="18">
        <v>1903147.3442249999</v>
      </c>
      <c r="E209" s="18">
        <v>583847.22813835274</v>
      </c>
      <c r="F209" s="18">
        <v>295130.06959999999</v>
      </c>
      <c r="G209" s="18">
        <v>2782124.6419633524</v>
      </c>
      <c r="I209" s="72">
        <v>1156.2256040249088</v>
      </c>
      <c r="J209" s="72">
        <v>354.70669996254725</v>
      </c>
      <c r="K209" s="72">
        <v>179.30137885783716</v>
      </c>
      <c r="L209" s="72">
        <v>1690.2336828452931</v>
      </c>
    </row>
    <row r="210" spans="1:12">
      <c r="A210" t="s">
        <v>135</v>
      </c>
      <c r="B210" s="63">
        <v>2</v>
      </c>
      <c r="C210" s="19" t="s">
        <v>136</v>
      </c>
      <c r="D210" s="18">
        <v>3042512.0951538463</v>
      </c>
      <c r="E210" s="18">
        <v>186441.57529747603</v>
      </c>
      <c r="F210" s="18">
        <v>332403.60869999992</v>
      </c>
      <c r="G210" s="18">
        <v>3561357.2791513223</v>
      </c>
      <c r="I210" s="72">
        <v>1576.4311373854125</v>
      </c>
      <c r="J210" s="72">
        <v>96.601852485738874</v>
      </c>
      <c r="K210" s="72">
        <v>172.22984906735746</v>
      </c>
      <c r="L210" s="72">
        <v>1845.262838938509</v>
      </c>
    </row>
    <row r="211" spans="1:12">
      <c r="A211" t="s">
        <v>405</v>
      </c>
      <c r="B211" s="63">
        <v>6</v>
      </c>
      <c r="C211" s="19" t="s">
        <v>406</v>
      </c>
      <c r="D211" s="18">
        <v>9058332.9141910095</v>
      </c>
      <c r="E211" s="18">
        <v>1021184.2818137624</v>
      </c>
      <c r="F211" s="18">
        <v>1507917.7609499998</v>
      </c>
      <c r="G211" s="18">
        <v>11587434.956954772</v>
      </c>
      <c r="I211" s="72">
        <v>1429.4355237795501</v>
      </c>
      <c r="J211" s="72">
        <v>161.14632820163521</v>
      </c>
      <c r="K211" s="72">
        <v>237.95451490452893</v>
      </c>
      <c r="L211" s="72">
        <v>1828.5363668857144</v>
      </c>
    </row>
    <row r="212" spans="1:12">
      <c r="A212" t="s">
        <v>301</v>
      </c>
      <c r="B212" s="63">
        <v>2</v>
      </c>
      <c r="C212" s="19" t="s">
        <v>302</v>
      </c>
      <c r="D212" s="18">
        <v>10864508.548918605</v>
      </c>
      <c r="E212" s="18">
        <v>2338280.5937961987</v>
      </c>
      <c r="F212" s="18">
        <v>1180477.14475</v>
      </c>
      <c r="G212" s="18">
        <v>14383266.287464805</v>
      </c>
      <c r="I212" s="72">
        <v>1336.3479149961383</v>
      </c>
      <c r="J212" s="72">
        <v>287.61138915082392</v>
      </c>
      <c r="K212" s="72">
        <v>145.20014080565807</v>
      </c>
      <c r="L212" s="72">
        <v>1769.1594449526206</v>
      </c>
    </row>
    <row r="213" spans="1:12">
      <c r="A213" t="s">
        <v>463</v>
      </c>
      <c r="B213" s="63">
        <v>1</v>
      </c>
      <c r="C213" s="19" t="s">
        <v>464</v>
      </c>
      <c r="D213" s="18">
        <v>98301938.81894365</v>
      </c>
      <c r="E213" s="18">
        <v>30235579.220990922</v>
      </c>
      <c r="F213" s="18">
        <v>9475281.0199999996</v>
      </c>
      <c r="G213" s="18">
        <v>138012799.05993459</v>
      </c>
      <c r="I213" s="72">
        <v>1916.6281038613279</v>
      </c>
      <c r="J213" s="72">
        <v>589.51391567374924</v>
      </c>
      <c r="K213" s="72">
        <v>184.74294722065159</v>
      </c>
      <c r="L213" s="72">
        <v>2690.8849667557292</v>
      </c>
    </row>
    <row r="214" spans="1:12">
      <c r="A214" t="s">
        <v>439</v>
      </c>
      <c r="B214" s="63">
        <v>17</v>
      </c>
      <c r="C214" s="19" t="s">
        <v>440</v>
      </c>
      <c r="D214" s="18">
        <v>36512711.909590907</v>
      </c>
      <c r="E214" s="18">
        <v>14392534.445600852</v>
      </c>
      <c r="F214" s="18">
        <v>3542306.6082500005</v>
      </c>
      <c r="G214" s="18">
        <v>54447552.963441759</v>
      </c>
      <c r="I214" s="72">
        <v>1534.3409635496453</v>
      </c>
      <c r="J214" s="72">
        <v>604.80457392111828</v>
      </c>
      <c r="K214" s="72">
        <v>148.85517536874397</v>
      </c>
      <c r="L214" s="72">
        <v>2288.0007128395073</v>
      </c>
    </row>
    <row r="215" spans="1:12">
      <c r="A215" t="s">
        <v>585</v>
      </c>
      <c r="B215" s="63">
        <v>2</v>
      </c>
      <c r="C215" s="19" t="s">
        <v>586</v>
      </c>
      <c r="D215" s="18">
        <v>44505410.434934206</v>
      </c>
      <c r="E215" s="18">
        <v>4824152.3502988638</v>
      </c>
      <c r="F215" s="18">
        <v>4599094.2125000004</v>
      </c>
      <c r="G215" s="18">
        <v>53928656.997733071</v>
      </c>
      <c r="I215" s="72">
        <v>1756.9543419104737</v>
      </c>
      <c r="J215" s="72">
        <v>190.44460740984817</v>
      </c>
      <c r="K215" s="72">
        <v>181.55991522245472</v>
      </c>
      <c r="L215" s="72">
        <v>2128.9588645427766</v>
      </c>
    </row>
    <row r="216" spans="1:12">
      <c r="A216" t="s">
        <v>583</v>
      </c>
      <c r="B216" s="63">
        <v>10</v>
      </c>
      <c r="C216" s="19" t="s">
        <v>584</v>
      </c>
      <c r="D216" s="18">
        <v>4021335.0573510635</v>
      </c>
      <c r="E216" s="18">
        <v>928431.20208009006</v>
      </c>
      <c r="F216" s="18">
        <v>817875.23095</v>
      </c>
      <c r="G216" s="18">
        <v>5767641.4903811533</v>
      </c>
      <c r="I216" s="72">
        <v>1219.6951948289548</v>
      </c>
      <c r="J216" s="72">
        <v>281.59878740676072</v>
      </c>
      <c r="K216" s="72">
        <v>248.06649407036699</v>
      </c>
      <c r="L216" s="72">
        <v>1749.3604763060823</v>
      </c>
    </row>
    <row r="217" spans="1:12">
      <c r="A217" t="s">
        <v>299</v>
      </c>
      <c r="B217" s="63">
        <v>19</v>
      </c>
      <c r="C217" s="19" t="s">
        <v>300</v>
      </c>
      <c r="D217" s="18">
        <v>4021202.4552253522</v>
      </c>
      <c r="E217" s="18">
        <v>514535.49488991988</v>
      </c>
      <c r="F217" s="18">
        <v>629128.97774999996</v>
      </c>
      <c r="G217" s="18">
        <v>5164866.9278652715</v>
      </c>
      <c r="I217" s="72">
        <v>1117.3110461865385</v>
      </c>
      <c r="J217" s="72">
        <v>142.96623920253401</v>
      </c>
      <c r="K217" s="72">
        <v>174.80660676576827</v>
      </c>
      <c r="L217" s="72">
        <v>1435.0838921548407</v>
      </c>
    </row>
    <row r="218" spans="1:12">
      <c r="A218" t="s">
        <v>449</v>
      </c>
      <c r="B218" s="63">
        <v>4</v>
      </c>
      <c r="C218" s="19" t="s">
        <v>450</v>
      </c>
      <c r="D218" s="18">
        <v>67710271.130658239</v>
      </c>
      <c r="E218" s="18">
        <v>16328783.065105468</v>
      </c>
      <c r="F218" s="18">
        <v>6328726.9849499995</v>
      </c>
      <c r="G218" s="18">
        <v>90367781.180713713</v>
      </c>
      <c r="I218" s="72">
        <v>1743.6720006865019</v>
      </c>
      <c r="J218" s="72">
        <v>420.49812178372139</v>
      </c>
      <c r="K218" s="72">
        <v>162.9771061225278</v>
      </c>
      <c r="L218" s="72">
        <v>2327.1472285927512</v>
      </c>
    </row>
    <row r="219" spans="1:12">
      <c r="A219" t="s">
        <v>151</v>
      </c>
      <c r="B219" s="63">
        <v>11</v>
      </c>
      <c r="C219" s="19" t="s">
        <v>152</v>
      </c>
      <c r="D219" s="18">
        <v>3634341.7801818182</v>
      </c>
      <c r="E219" s="18">
        <v>576062.70564082486</v>
      </c>
      <c r="F219" s="18">
        <v>616143.71400000004</v>
      </c>
      <c r="G219" s="18">
        <v>4826548.1998226428</v>
      </c>
      <c r="I219" s="72">
        <v>1239.1209615348851</v>
      </c>
      <c r="J219" s="72">
        <v>196.40733230167913</v>
      </c>
      <c r="K219" s="72">
        <v>210.07286532560519</v>
      </c>
      <c r="L219" s="72">
        <v>1645.6011591621693</v>
      </c>
    </row>
    <row r="220" spans="1:12">
      <c r="A220" t="s">
        <v>105</v>
      </c>
      <c r="B220" s="63">
        <v>11</v>
      </c>
      <c r="C220" s="19" t="s">
        <v>106</v>
      </c>
      <c r="D220" s="18">
        <v>1461163.8587553189</v>
      </c>
      <c r="E220" s="18">
        <v>1049248.0968549906</v>
      </c>
      <c r="F220" s="18">
        <v>228662.78834999996</v>
      </c>
      <c r="G220" s="18">
        <v>2739074.7439603098</v>
      </c>
      <c r="I220" s="72">
        <v>1026.098215418061</v>
      </c>
      <c r="J220" s="72">
        <v>736.83152869030232</v>
      </c>
      <c r="K220" s="72">
        <v>160.57780080758425</v>
      </c>
      <c r="L220" s="72">
        <v>1923.5075449159478</v>
      </c>
    </row>
    <row r="221" spans="1:12">
      <c r="A221" t="s">
        <v>581</v>
      </c>
      <c r="B221" s="63">
        <v>9</v>
      </c>
      <c r="C221" s="19" t="s">
        <v>582</v>
      </c>
      <c r="D221" s="18">
        <v>4411957.4549999991</v>
      </c>
      <c r="E221" s="18">
        <v>1105346.9139856587</v>
      </c>
      <c r="F221" s="18">
        <v>495163.70014999999</v>
      </c>
      <c r="G221" s="18">
        <v>6012468.0691356575</v>
      </c>
      <c r="I221" s="72">
        <v>1455.1310867414245</v>
      </c>
      <c r="J221" s="72">
        <v>364.5603278316816</v>
      </c>
      <c r="K221" s="72">
        <v>163.31256601253298</v>
      </c>
      <c r="L221" s="72">
        <v>1983.0039805856391</v>
      </c>
    </row>
    <row r="222" spans="1:12">
      <c r="A222" t="s">
        <v>177</v>
      </c>
      <c r="B222" s="63">
        <v>17</v>
      </c>
      <c r="C222" s="19" t="s">
        <v>178</v>
      </c>
      <c r="D222" s="18">
        <v>3120574.0966363633</v>
      </c>
      <c r="E222" s="18">
        <v>315360.27007389232</v>
      </c>
      <c r="F222" s="18">
        <v>364634.12760000007</v>
      </c>
      <c r="G222" s="18">
        <v>3800568.4943102561</v>
      </c>
      <c r="I222" s="72">
        <v>1201.1447639093008</v>
      </c>
      <c r="J222" s="72">
        <v>121.38578524784154</v>
      </c>
      <c r="K222" s="72">
        <v>140.35185819861434</v>
      </c>
      <c r="L222" s="72">
        <v>1462.8824073557569</v>
      </c>
    </row>
    <row r="223" spans="1:12">
      <c r="A223" t="s">
        <v>483</v>
      </c>
      <c r="B223" s="63">
        <v>5</v>
      </c>
      <c r="C223" s="19" t="s">
        <v>484</v>
      </c>
      <c r="D223" s="18">
        <v>47886029.048050635</v>
      </c>
      <c r="E223" s="18">
        <v>11409644.631309384</v>
      </c>
      <c r="F223" s="18">
        <v>4593560.5006999997</v>
      </c>
      <c r="G223" s="18">
        <v>63889234.180060014</v>
      </c>
      <c r="I223" s="72">
        <v>1681.2143751729325</v>
      </c>
      <c r="J223" s="72">
        <v>400.57734899095544</v>
      </c>
      <c r="K223" s="72">
        <v>161.27375981111538</v>
      </c>
      <c r="L223" s="72">
        <v>2243.0654839750032</v>
      </c>
    </row>
    <row r="224" spans="1:12">
      <c r="A224" t="s">
        <v>49</v>
      </c>
      <c r="B224" s="63">
        <v>18</v>
      </c>
      <c r="C224" s="19" t="s">
        <v>50</v>
      </c>
      <c r="D224" s="18">
        <v>1501289.3464838706</v>
      </c>
      <c r="E224" s="18">
        <v>327502.75152931118</v>
      </c>
      <c r="F224" s="18">
        <v>208065.34334999998</v>
      </c>
      <c r="G224" s="18">
        <v>2036857.4413631817</v>
      </c>
      <c r="I224" s="72">
        <v>1289.7674797971397</v>
      </c>
      <c r="J224" s="72">
        <v>281.35975217294776</v>
      </c>
      <c r="K224" s="72">
        <v>178.75029497422679</v>
      </c>
      <c r="L224" s="72">
        <v>1749.8775269443142</v>
      </c>
    </row>
    <row r="225" spans="1:12">
      <c r="A225" t="s">
        <v>329</v>
      </c>
      <c r="B225" s="63">
        <v>19</v>
      </c>
      <c r="C225" s="19" t="s">
        <v>330</v>
      </c>
      <c r="D225" s="18">
        <v>104441812.6126854</v>
      </c>
      <c r="E225" s="18">
        <v>10106788.785713701</v>
      </c>
      <c r="F225" s="18">
        <v>11123034.352999998</v>
      </c>
      <c r="G225" s="18">
        <v>125671635.7513991</v>
      </c>
      <c r="I225" s="72">
        <v>1599.7581811213031</v>
      </c>
      <c r="J225" s="72">
        <v>154.80790346649667</v>
      </c>
      <c r="K225" s="72">
        <v>170.37396000673954</v>
      </c>
      <c r="L225" s="72">
        <v>1924.9400445945394</v>
      </c>
    </row>
    <row r="226" spans="1:12">
      <c r="A226" t="s">
        <v>413</v>
      </c>
      <c r="B226" s="63">
        <v>9</v>
      </c>
      <c r="C226" s="19" t="s">
        <v>414</v>
      </c>
      <c r="D226" s="18">
        <v>7487325.5271279076</v>
      </c>
      <c r="E226" s="18">
        <v>1240911.3495953425</v>
      </c>
      <c r="F226" s="18">
        <v>1177035.9533500003</v>
      </c>
      <c r="G226" s="18">
        <v>9905272.8300732505</v>
      </c>
      <c r="I226" s="72">
        <v>1573.6287362605942</v>
      </c>
      <c r="J226" s="72">
        <v>260.80524371486814</v>
      </c>
      <c r="K226" s="72">
        <v>247.38040213324933</v>
      </c>
      <c r="L226" s="72">
        <v>2081.8143821087119</v>
      </c>
    </row>
    <row r="227" spans="1:12">
      <c r="A227" t="s">
        <v>575</v>
      </c>
      <c r="B227" s="63">
        <v>6</v>
      </c>
      <c r="C227" s="19" t="s">
        <v>576</v>
      </c>
      <c r="D227" s="18">
        <v>5396466.3300957438</v>
      </c>
      <c r="E227" s="18">
        <v>1290009.1219930823</v>
      </c>
      <c r="F227" s="18">
        <v>1033021.8227999998</v>
      </c>
      <c r="G227" s="18">
        <v>7719497.2748888265</v>
      </c>
      <c r="I227" s="72">
        <v>1308.5514864441668</v>
      </c>
      <c r="J227" s="72">
        <v>312.8053157112227</v>
      </c>
      <c r="K227" s="72">
        <v>250.49025771096021</v>
      </c>
      <c r="L227" s="72">
        <v>1871.8470598663498</v>
      </c>
    </row>
    <row r="228" spans="1:12">
      <c r="A228" t="s">
        <v>87</v>
      </c>
      <c r="B228" s="63">
        <v>2</v>
      </c>
      <c r="C228" s="19" t="s">
        <v>88</v>
      </c>
      <c r="D228" s="18">
        <v>11514371.83859155</v>
      </c>
      <c r="E228" s="18">
        <v>716341.07417670684</v>
      </c>
      <c r="F228" s="18">
        <v>853265.59704999998</v>
      </c>
      <c r="G228" s="18">
        <v>13083978.509818256</v>
      </c>
      <c r="I228" s="72">
        <v>1789.0571532926583</v>
      </c>
      <c r="J228" s="72">
        <v>111.30221786462195</v>
      </c>
      <c r="K228" s="72">
        <v>132.57700389216905</v>
      </c>
      <c r="L228" s="72">
        <v>2032.9363750494492</v>
      </c>
    </row>
    <row r="229" spans="1:12">
      <c r="A229" t="s">
        <v>17</v>
      </c>
      <c r="B229" s="63">
        <v>12</v>
      </c>
      <c r="C229" s="19" t="s">
        <v>18</v>
      </c>
      <c r="D229" s="18">
        <v>2048650.9244494382</v>
      </c>
      <c r="E229" s="18">
        <v>374245.23263556743</v>
      </c>
      <c r="F229" s="18">
        <v>393755.17335</v>
      </c>
      <c r="G229" s="18">
        <v>2816651.3304350055</v>
      </c>
      <c r="I229" s="72">
        <v>1077.1035354623755</v>
      </c>
      <c r="J229" s="72">
        <v>196.7640550134424</v>
      </c>
      <c r="K229" s="72">
        <v>207.02164739747633</v>
      </c>
      <c r="L229" s="72">
        <v>1480.8892378732942</v>
      </c>
    </row>
    <row r="230" spans="1:12">
      <c r="A230" t="s">
        <v>259</v>
      </c>
      <c r="B230" s="63">
        <v>1</v>
      </c>
      <c r="C230" s="19" t="s">
        <v>260</v>
      </c>
      <c r="D230" s="18">
        <v>43240117.586709678</v>
      </c>
      <c r="E230" s="18">
        <v>3282848.2214975362</v>
      </c>
      <c r="F230" s="18">
        <v>5967893.8418500004</v>
      </c>
      <c r="G230" s="18">
        <v>52490859.650057212</v>
      </c>
      <c r="I230" s="72">
        <v>1589.1843723293646</v>
      </c>
      <c r="J230" s="72">
        <v>120.65302736217929</v>
      </c>
      <c r="K230" s="72">
        <v>219.33528765665773</v>
      </c>
      <c r="L230" s="72">
        <v>1929.1726873482014</v>
      </c>
    </row>
    <row r="231" spans="1:12">
      <c r="A231" t="s">
        <v>83</v>
      </c>
      <c r="B231" s="63">
        <v>13</v>
      </c>
      <c r="C231" s="19" t="s">
        <v>84</v>
      </c>
      <c r="D231" s="18">
        <v>11079668.982580645</v>
      </c>
      <c r="E231" s="18">
        <v>1716140.617697658</v>
      </c>
      <c r="F231" s="18">
        <v>1634334.4278500003</v>
      </c>
      <c r="G231" s="18">
        <v>14430144.028128304</v>
      </c>
      <c r="I231" s="72">
        <v>1252.3645283803148</v>
      </c>
      <c r="J231" s="72">
        <v>193.97995000538691</v>
      </c>
      <c r="K231" s="72">
        <v>184.7331782355601</v>
      </c>
      <c r="L231" s="72">
        <v>1631.0776566212619</v>
      </c>
    </row>
    <row r="232" spans="1:12">
      <c r="A232" t="s">
        <v>495</v>
      </c>
      <c r="B232" s="63">
        <v>19</v>
      </c>
      <c r="C232" s="19" t="s">
        <v>496</v>
      </c>
      <c r="D232" s="18">
        <v>4372764.2095813956</v>
      </c>
      <c r="E232" s="18">
        <v>785205.03405229934</v>
      </c>
      <c r="F232" s="18">
        <v>697394.88915000018</v>
      </c>
      <c r="G232" s="18">
        <v>5855364.1327836951</v>
      </c>
      <c r="I232" s="72">
        <v>1307.6447995159676</v>
      </c>
      <c r="J232" s="72">
        <v>234.81011783860626</v>
      </c>
      <c r="K232" s="72">
        <v>208.55110321471298</v>
      </c>
      <c r="L232" s="72">
        <v>1751.0060205692869</v>
      </c>
    </row>
    <row r="233" spans="1:12">
      <c r="A233" t="s">
        <v>365</v>
      </c>
      <c r="B233" s="63">
        <v>2</v>
      </c>
      <c r="C233" s="19" t="s">
        <v>366</v>
      </c>
      <c r="D233" s="18">
        <v>77600900.879000008</v>
      </c>
      <c r="E233" s="18">
        <v>9500143.4769904856</v>
      </c>
      <c r="F233" s="18">
        <v>8718491.2493500002</v>
      </c>
      <c r="G233" s="18">
        <v>95819535.605340496</v>
      </c>
      <c r="I233" s="72">
        <v>1518.6086277690804</v>
      </c>
      <c r="J233" s="72">
        <v>185.91278819942241</v>
      </c>
      <c r="K233" s="72">
        <v>170.61626711056752</v>
      </c>
      <c r="L233" s="72">
        <v>1875.1376830790703</v>
      </c>
    </row>
    <row r="234" spans="1:12">
      <c r="A234" t="s">
        <v>567</v>
      </c>
      <c r="B234" s="63">
        <v>2</v>
      </c>
      <c r="C234" s="19" t="s">
        <v>568</v>
      </c>
      <c r="D234" s="18">
        <v>4563130.1505340906</v>
      </c>
      <c r="E234" s="18">
        <v>404587.61610828625</v>
      </c>
      <c r="F234" s="18">
        <v>636997.32995000016</v>
      </c>
      <c r="G234" s="18">
        <v>5604715.0965923769</v>
      </c>
      <c r="I234" s="72">
        <v>1534.3410055595464</v>
      </c>
      <c r="J234" s="72">
        <v>136.04156560466922</v>
      </c>
      <c r="K234" s="72">
        <v>214.18874578009419</v>
      </c>
      <c r="L234" s="72">
        <v>1884.5713169443097</v>
      </c>
    </row>
    <row r="235" spans="1:12">
      <c r="A235" t="s">
        <v>533</v>
      </c>
      <c r="B235" s="63">
        <v>9</v>
      </c>
      <c r="C235" s="19" t="s">
        <v>534</v>
      </c>
      <c r="D235" s="18">
        <v>4219286.8985393252</v>
      </c>
      <c r="E235" s="18">
        <v>804784.10486069345</v>
      </c>
      <c r="F235" s="18">
        <v>915990.97500000009</v>
      </c>
      <c r="G235" s="18">
        <v>5940061.9784000181</v>
      </c>
      <c r="I235" s="72">
        <v>1311.9673191975514</v>
      </c>
      <c r="J235" s="72">
        <v>250.24381370046439</v>
      </c>
      <c r="K235" s="72">
        <v>284.82306436567166</v>
      </c>
      <c r="L235" s="72">
        <v>1847.0341972636872</v>
      </c>
    </row>
    <row r="236" spans="1:12">
      <c r="A236" t="s">
        <v>525</v>
      </c>
      <c r="B236" s="63">
        <v>10</v>
      </c>
      <c r="C236" s="19" t="s">
        <v>526</v>
      </c>
      <c r="D236" s="18">
        <v>46060567.52690322</v>
      </c>
      <c r="E236" s="18">
        <v>8647352.9740395918</v>
      </c>
      <c r="F236" s="18">
        <v>6249958.3085500011</v>
      </c>
      <c r="G236" s="18">
        <v>60957878.809492812</v>
      </c>
      <c r="I236" s="72">
        <v>1446.4895746915561</v>
      </c>
      <c r="J236" s="72">
        <v>271.56213214959621</v>
      </c>
      <c r="K236" s="72">
        <v>196.27416727538238</v>
      </c>
      <c r="L236" s="72">
        <v>1914.3258741165346</v>
      </c>
    </row>
    <row r="237" spans="1:12">
      <c r="A237" t="s">
        <v>233</v>
      </c>
      <c r="B237" s="63">
        <v>19</v>
      </c>
      <c r="C237" s="19" t="s">
        <v>234</v>
      </c>
      <c r="D237" s="18">
        <v>1245132.3694945055</v>
      </c>
      <c r="E237" s="18">
        <v>622942.38330239581</v>
      </c>
      <c r="F237" s="18">
        <v>216777.30049999998</v>
      </c>
      <c r="G237" s="18">
        <v>2084852.0532969013</v>
      </c>
      <c r="I237" s="72">
        <v>1273.1414821007213</v>
      </c>
      <c r="J237" s="72">
        <v>636.95540214968901</v>
      </c>
      <c r="K237" s="72">
        <v>221.65368149284251</v>
      </c>
      <c r="L237" s="72">
        <v>2131.750565743253</v>
      </c>
    </row>
    <row r="238" spans="1:12">
      <c r="A238" t="s">
        <v>403</v>
      </c>
      <c r="B238" s="63">
        <v>14</v>
      </c>
      <c r="C238" s="19" t="s">
        <v>404</v>
      </c>
      <c r="D238" s="18">
        <v>104641215.74292856</v>
      </c>
      <c r="E238" s="18">
        <v>14645152.335433908</v>
      </c>
      <c r="F238" s="18">
        <v>13209446.978399999</v>
      </c>
      <c r="G238" s="18">
        <v>132495815.05676246</v>
      </c>
      <c r="I238" s="72">
        <v>1581.6386901893677</v>
      </c>
      <c r="J238" s="72">
        <v>221.35961812929122</v>
      </c>
      <c r="K238" s="72">
        <v>199.65911394195888</v>
      </c>
      <c r="L238" s="72">
        <v>2002.6574222606175</v>
      </c>
    </row>
    <row r="239" spans="1:12">
      <c r="A239" t="s">
        <v>541</v>
      </c>
      <c r="B239" s="63">
        <v>17</v>
      </c>
      <c r="C239" s="19" t="s">
        <v>542</v>
      </c>
      <c r="D239" s="18">
        <v>5347272.0898124995</v>
      </c>
      <c r="E239" s="18">
        <v>1880702.2739727625</v>
      </c>
      <c r="F239" s="18">
        <v>589539.34030000004</v>
      </c>
      <c r="G239" s="18">
        <v>7817513.7040852625</v>
      </c>
      <c r="I239" s="72">
        <v>1134.5792679423932</v>
      </c>
      <c r="J239" s="72">
        <v>399.04567663330414</v>
      </c>
      <c r="K239" s="72">
        <v>125.08791434330575</v>
      </c>
      <c r="L239" s="72">
        <v>1658.7128589190033</v>
      </c>
    </row>
    <row r="240" spans="1:12">
      <c r="A240" t="s">
        <v>23</v>
      </c>
      <c r="B240" s="63">
        <v>4</v>
      </c>
      <c r="C240" s="19" t="s">
        <v>24</v>
      </c>
      <c r="D240" s="18">
        <v>1428280.7677659574</v>
      </c>
      <c r="E240" s="18">
        <v>456709.07327211997</v>
      </c>
      <c r="F240" s="18">
        <v>311004.95954999997</v>
      </c>
      <c r="G240" s="18">
        <v>2195994.8005880774</v>
      </c>
      <c r="I240" s="72">
        <v>1113.2352048058904</v>
      </c>
      <c r="J240" s="72">
        <v>355.9696596041465</v>
      </c>
      <c r="K240" s="72">
        <v>242.40448912704596</v>
      </c>
      <c r="L240" s="72">
        <v>1711.6093535370828</v>
      </c>
    </row>
    <row r="241" spans="1:12">
      <c r="A241" t="s">
        <v>297</v>
      </c>
      <c r="B241" s="63">
        <v>17</v>
      </c>
      <c r="C241" s="19" t="s">
        <v>298</v>
      </c>
      <c r="D241" s="18">
        <v>6187512.9228510633</v>
      </c>
      <c r="E241" s="18">
        <v>874029.66883031162</v>
      </c>
      <c r="F241" s="18">
        <v>809313.35160000005</v>
      </c>
      <c r="G241" s="18">
        <v>7870855.9432813749</v>
      </c>
      <c r="I241" s="72">
        <v>1279.204656367803</v>
      </c>
      <c r="J241" s="72">
        <v>180.6966443726094</v>
      </c>
      <c r="K241" s="72">
        <v>167.31721141203226</v>
      </c>
      <c r="L241" s="72">
        <v>1627.2185121524446</v>
      </c>
    </row>
    <row r="242" spans="1:12">
      <c r="A242" t="s">
        <v>551</v>
      </c>
      <c r="B242" s="63">
        <v>11</v>
      </c>
      <c r="C242" s="19" t="s">
        <v>552</v>
      </c>
      <c r="D242" s="18">
        <v>34587606.532117017</v>
      </c>
      <c r="E242" s="18">
        <v>8486185.0479404591</v>
      </c>
      <c r="F242" s="18">
        <v>3054532.6829499998</v>
      </c>
      <c r="G242" s="18">
        <v>46128324.263007469</v>
      </c>
      <c r="I242" s="72">
        <v>1624.5940127814474</v>
      </c>
      <c r="J242" s="72">
        <v>398.59957951810514</v>
      </c>
      <c r="K242" s="72">
        <v>143.47264833020196</v>
      </c>
      <c r="L242" s="72">
        <v>2166.6662406297542</v>
      </c>
    </row>
    <row r="243" spans="1:12">
      <c r="A243" t="s">
        <v>171</v>
      </c>
      <c r="B243" s="63">
        <v>19</v>
      </c>
      <c r="C243" s="19" t="s">
        <v>172</v>
      </c>
      <c r="D243" s="18">
        <v>4364679.1838936172</v>
      </c>
      <c r="E243" s="18">
        <v>284777.66699150164</v>
      </c>
      <c r="F243" s="18">
        <v>377693.15680000006</v>
      </c>
      <c r="G243" s="18">
        <v>5027150.0076851193</v>
      </c>
      <c r="I243" s="72">
        <v>1543.3801923244757</v>
      </c>
      <c r="J243" s="72">
        <v>100.6993164750713</v>
      </c>
      <c r="K243" s="72">
        <v>133.55486449787838</v>
      </c>
      <c r="L243" s="72">
        <v>1777.6343732974256</v>
      </c>
    </row>
    <row r="244" spans="1:12">
      <c r="A244" t="s">
        <v>437</v>
      </c>
      <c r="B244" s="63">
        <v>1</v>
      </c>
      <c r="C244" s="19" t="s">
        <v>438</v>
      </c>
      <c r="D244" s="18">
        <v>46786257.678272724</v>
      </c>
      <c r="E244" s="18">
        <v>4409983.5901353573</v>
      </c>
      <c r="F244" s="18">
        <v>7146801.4659000002</v>
      </c>
      <c r="G244" s="18">
        <v>58343042.734308079</v>
      </c>
      <c r="I244" s="72">
        <v>2070.6465004767747</v>
      </c>
      <c r="J244" s="72">
        <v>195.17519761608131</v>
      </c>
      <c r="K244" s="72">
        <v>316.30013126355391</v>
      </c>
      <c r="L244" s="72">
        <v>2582.1218293564098</v>
      </c>
    </row>
    <row r="245" spans="1:12">
      <c r="A245" t="s">
        <v>425</v>
      </c>
      <c r="B245" s="63">
        <v>1</v>
      </c>
      <c r="C245" s="19" t="s">
        <v>426</v>
      </c>
      <c r="D245" s="18">
        <v>12289393.372813955</v>
      </c>
      <c r="E245" s="18">
        <v>501498.80682611268</v>
      </c>
      <c r="F245" s="18">
        <v>1443741.56895</v>
      </c>
      <c r="G245" s="18">
        <v>14234633.748590067</v>
      </c>
      <c r="I245" s="72">
        <v>1995.6793395280863</v>
      </c>
      <c r="J245" s="72">
        <v>81.438585064324897</v>
      </c>
      <c r="K245" s="72">
        <v>234.44975137219876</v>
      </c>
      <c r="L245" s="72">
        <v>2311.5676759646099</v>
      </c>
    </row>
    <row r="246" spans="1:12">
      <c r="A246" t="s">
        <v>493</v>
      </c>
      <c r="B246" s="63">
        <v>19</v>
      </c>
      <c r="C246" s="19" t="s">
        <v>494</v>
      </c>
      <c r="D246" s="18">
        <v>13027656.562874999</v>
      </c>
      <c r="E246" s="18">
        <v>8219245.613414458</v>
      </c>
      <c r="F246" s="18">
        <v>2259297.2614500006</v>
      </c>
      <c r="G246" s="18">
        <v>23506199.437739458</v>
      </c>
      <c r="I246" s="72">
        <v>1603.2065669302237</v>
      </c>
      <c r="J246" s="72">
        <v>1011.4749708853628</v>
      </c>
      <c r="K246" s="72">
        <v>278.0331357925179</v>
      </c>
      <c r="L246" s="72">
        <v>2892.7146736081045</v>
      </c>
    </row>
    <row r="247" spans="1:12">
      <c r="A247" t="s">
        <v>111</v>
      </c>
      <c r="B247" s="63">
        <v>14</v>
      </c>
      <c r="C247" s="19" t="s">
        <v>112</v>
      </c>
      <c r="D247" s="18">
        <v>2036110.0079670332</v>
      </c>
      <c r="E247" s="18">
        <v>1021381.1144785911</v>
      </c>
      <c r="F247" s="18">
        <v>297400.26275000005</v>
      </c>
      <c r="G247" s="18">
        <v>3354891.3851956245</v>
      </c>
      <c r="I247" s="72">
        <v>1087.0848948035414</v>
      </c>
      <c r="J247" s="72">
        <v>545.31826720693596</v>
      </c>
      <c r="K247" s="72">
        <v>158.78284183128673</v>
      </c>
      <c r="L247" s="72">
        <v>1791.1860038417642</v>
      </c>
    </row>
    <row r="248" spans="1:12">
      <c r="A248" t="s">
        <v>153</v>
      </c>
      <c r="B248" s="63">
        <v>2</v>
      </c>
      <c r="C248" s="19" t="s">
        <v>154</v>
      </c>
      <c r="D248" s="18">
        <v>11679131.485536585</v>
      </c>
      <c r="E248" s="18">
        <v>1122020.9021783411</v>
      </c>
      <c r="F248" s="18">
        <v>1314153.2510500001</v>
      </c>
      <c r="G248" s="18">
        <v>14115305.638764925</v>
      </c>
      <c r="I248" s="72">
        <v>1388.7195583277746</v>
      </c>
      <c r="J248" s="72">
        <v>133.41508943856613</v>
      </c>
      <c r="K248" s="72">
        <v>156.26079085017838</v>
      </c>
      <c r="L248" s="72">
        <v>1678.395438616519</v>
      </c>
    </row>
    <row r="249" spans="1:12">
      <c r="A249" t="s">
        <v>141</v>
      </c>
      <c r="B249" s="63">
        <v>11</v>
      </c>
      <c r="C249" s="19" t="s">
        <v>142</v>
      </c>
      <c r="D249" s="18">
        <v>4410432.6400465108</v>
      </c>
      <c r="E249" s="18">
        <v>1487485.3877566045</v>
      </c>
      <c r="F249" s="18">
        <v>576001.46345000004</v>
      </c>
      <c r="G249" s="18">
        <v>6473919.4912531152</v>
      </c>
      <c r="I249" s="72">
        <v>1212.6567610796017</v>
      </c>
      <c r="J249" s="72">
        <v>408.98690892400452</v>
      </c>
      <c r="K249" s="72">
        <v>158.37268722848503</v>
      </c>
      <c r="L249" s="72">
        <v>1780.016357232091</v>
      </c>
    </row>
    <row r="250" spans="1:12">
      <c r="A250" t="s">
        <v>553</v>
      </c>
      <c r="B250" s="63">
        <v>18</v>
      </c>
      <c r="C250" s="19" t="s">
        <v>554</v>
      </c>
      <c r="D250" s="18">
        <v>15779700.33948</v>
      </c>
      <c r="E250" s="18">
        <v>2167485.4564224174</v>
      </c>
      <c r="F250" s="18">
        <v>2652485.8281000005</v>
      </c>
      <c r="G250" s="18">
        <v>20599671.624002416</v>
      </c>
      <c r="I250" s="72">
        <v>1535.8867373447538</v>
      </c>
      <c r="J250" s="72">
        <v>210.9680218437237</v>
      </c>
      <c r="K250" s="72">
        <v>258.17459880280325</v>
      </c>
      <c r="L250" s="72">
        <v>2005.0293579912804</v>
      </c>
    </row>
    <row r="251" spans="1:12">
      <c r="A251" t="s">
        <v>243</v>
      </c>
      <c r="B251" s="63">
        <v>10</v>
      </c>
      <c r="C251" s="19" t="s">
        <v>244</v>
      </c>
      <c r="D251" s="18">
        <v>2803925.4160714285</v>
      </c>
      <c r="E251" s="18">
        <v>765347.88475572155</v>
      </c>
      <c r="F251" s="18">
        <v>668997.11109999998</v>
      </c>
      <c r="G251" s="18">
        <v>4238270.4119271506</v>
      </c>
      <c r="I251" s="72">
        <v>1184.090125030164</v>
      </c>
      <c r="J251" s="72">
        <v>323.20434322454457</v>
      </c>
      <c r="K251" s="72">
        <v>282.51567191722972</v>
      </c>
      <c r="L251" s="72">
        <v>1789.8101401719387</v>
      </c>
    </row>
    <row r="252" spans="1:12">
      <c r="A252" t="s">
        <v>265</v>
      </c>
      <c r="B252" s="63">
        <v>18</v>
      </c>
      <c r="C252" s="19" t="s">
        <v>266</v>
      </c>
      <c r="D252" s="18">
        <v>8973865.4947078638</v>
      </c>
      <c r="E252" s="18">
        <v>1794704.1562616921</v>
      </c>
      <c r="F252" s="18">
        <v>1066242.4656999998</v>
      </c>
      <c r="G252" s="18">
        <v>11834812.116669556</v>
      </c>
      <c r="I252" s="72">
        <v>1251.2361258655694</v>
      </c>
      <c r="J252" s="72">
        <v>250.23761241797158</v>
      </c>
      <c r="K252" s="72">
        <v>148.6673822783045</v>
      </c>
      <c r="L252" s="72">
        <v>1650.1411205618456</v>
      </c>
    </row>
    <row r="253" spans="1:12">
      <c r="A253" t="s">
        <v>327</v>
      </c>
      <c r="B253" s="63">
        <v>11</v>
      </c>
      <c r="C253" s="19" t="s">
        <v>328</v>
      </c>
      <c r="D253" s="18">
        <v>8832547.9227362629</v>
      </c>
      <c r="E253" s="18">
        <v>3103654.4437119612</v>
      </c>
      <c r="F253" s="18">
        <v>934528.6584500001</v>
      </c>
      <c r="G253" s="18">
        <v>12870731.024898224</v>
      </c>
      <c r="I253" s="72">
        <v>1316.7185335027225</v>
      </c>
      <c r="J253" s="72">
        <v>462.67955332617191</v>
      </c>
      <c r="K253" s="72">
        <v>139.31554240459155</v>
      </c>
      <c r="L253" s="72">
        <v>1918.713629233486</v>
      </c>
    </row>
    <row r="254" spans="1:12">
      <c r="A254" t="s">
        <v>443</v>
      </c>
      <c r="B254" s="63">
        <v>7</v>
      </c>
      <c r="C254" s="19" t="s">
        <v>444</v>
      </c>
      <c r="D254" s="18">
        <v>4356851.2499531247</v>
      </c>
      <c r="E254" s="18">
        <v>1004646.652590587</v>
      </c>
      <c r="F254" s="18">
        <v>1388821.56005</v>
      </c>
      <c r="G254" s="18">
        <v>6750319.4625937119</v>
      </c>
      <c r="I254" s="72">
        <v>1246.2389158904818</v>
      </c>
      <c r="J254" s="72">
        <v>287.37032396755922</v>
      </c>
      <c r="K254" s="72">
        <v>397.26017163901599</v>
      </c>
      <c r="L254" s="72">
        <v>1930.8694114970572</v>
      </c>
    </row>
    <row r="255" spans="1:12">
      <c r="A255" t="s">
        <v>77</v>
      </c>
      <c r="B255" s="63">
        <v>4</v>
      </c>
      <c r="C255" s="19" t="s">
        <v>78</v>
      </c>
      <c r="D255" s="18">
        <v>10057053.423842695</v>
      </c>
      <c r="E255" s="18">
        <v>1049059.4725310779</v>
      </c>
      <c r="F255" s="18">
        <v>1342762.02575</v>
      </c>
      <c r="G255" s="18">
        <v>12448874.922123773</v>
      </c>
      <c r="I255" s="72">
        <v>1577.0822367637909</v>
      </c>
      <c r="J255" s="72">
        <v>164.50673867509454</v>
      </c>
      <c r="K255" s="72">
        <v>210.56327830484554</v>
      </c>
      <c r="L255" s="72">
        <v>1952.1522537437311</v>
      </c>
    </row>
    <row r="256" spans="1:12">
      <c r="A256" t="s">
        <v>195</v>
      </c>
      <c r="B256" s="63">
        <v>18</v>
      </c>
      <c r="C256" s="19" t="s">
        <v>196</v>
      </c>
      <c r="D256" s="18">
        <v>3145911.6419999991</v>
      </c>
      <c r="E256" s="18">
        <v>480541.90736391686</v>
      </c>
      <c r="F256" s="18">
        <v>750645.50715000019</v>
      </c>
      <c r="G256" s="18">
        <v>4377099.0565139158</v>
      </c>
      <c r="I256" s="72">
        <v>1215.1068528389335</v>
      </c>
      <c r="J256" s="72">
        <v>185.60907970796325</v>
      </c>
      <c r="K256" s="72">
        <v>289.93646471610668</v>
      </c>
      <c r="L256" s="72">
        <v>1690.6523972630034</v>
      </c>
    </row>
    <row r="257" spans="1:12">
      <c r="A257" t="s">
        <v>295</v>
      </c>
      <c r="B257" s="63">
        <v>6</v>
      </c>
      <c r="C257" s="19" t="s">
        <v>296</v>
      </c>
      <c r="D257" s="18">
        <v>33054639.444000002</v>
      </c>
      <c r="E257" s="18">
        <v>4500940.8858971447</v>
      </c>
      <c r="F257" s="18">
        <v>3852797.1512500001</v>
      </c>
      <c r="G257" s="18">
        <v>41408377.481147148</v>
      </c>
      <c r="I257" s="72">
        <v>1405.6831573038487</v>
      </c>
      <c r="J257" s="72">
        <v>191.40722457568125</v>
      </c>
      <c r="K257" s="72">
        <v>163.84423352115672</v>
      </c>
      <c r="L257" s="72">
        <v>1760.9346154006867</v>
      </c>
    </row>
    <row r="258" spans="1:12">
      <c r="A258" t="s">
        <v>267</v>
      </c>
      <c r="B258" s="63">
        <v>17</v>
      </c>
      <c r="C258" s="19" t="s">
        <v>268</v>
      </c>
      <c r="D258" s="18">
        <v>5697506.0868131863</v>
      </c>
      <c r="E258" s="18">
        <v>1335896.5955067545</v>
      </c>
      <c r="F258" s="18">
        <v>766900.52310000011</v>
      </c>
      <c r="G258" s="18">
        <v>7800303.2054199409</v>
      </c>
      <c r="I258" s="72">
        <v>1155.446377370348</v>
      </c>
      <c r="J258" s="72">
        <v>270.917987326456</v>
      </c>
      <c r="K258" s="72">
        <v>155.52636850537419</v>
      </c>
      <c r="L258" s="72">
        <v>1581.8907332021781</v>
      </c>
    </row>
    <row r="259" spans="1:12">
      <c r="A259" t="s">
        <v>361</v>
      </c>
      <c r="B259" s="63">
        <v>9</v>
      </c>
      <c r="C259" s="19" t="s">
        <v>362</v>
      </c>
      <c r="D259" s="18">
        <v>7788275.2593214288</v>
      </c>
      <c r="E259" s="18">
        <v>585382.02037253301</v>
      </c>
      <c r="F259" s="18">
        <v>1054442.9203499998</v>
      </c>
      <c r="G259" s="18">
        <v>9428100.2000439614</v>
      </c>
      <c r="I259" s="72">
        <v>1683.9514074208496</v>
      </c>
      <c r="J259" s="72">
        <v>126.56908548595308</v>
      </c>
      <c r="K259" s="72">
        <v>227.98765845405401</v>
      </c>
      <c r="L259" s="72">
        <v>2038.5081513608566</v>
      </c>
    </row>
    <row r="260" spans="1:12">
      <c r="A260" t="s">
        <v>207</v>
      </c>
      <c r="B260" s="63">
        <v>17</v>
      </c>
      <c r="C260" s="19" t="s">
        <v>208</v>
      </c>
      <c r="D260" s="18">
        <v>4483334.075810126</v>
      </c>
      <c r="E260" s="18">
        <v>1004798.5906561188</v>
      </c>
      <c r="F260" s="18">
        <v>614719.77254999999</v>
      </c>
      <c r="G260" s="18">
        <v>6102852.4390162444</v>
      </c>
      <c r="I260" s="72">
        <v>1201.6440835728024</v>
      </c>
      <c r="J260" s="72">
        <v>269.31079888933766</v>
      </c>
      <c r="K260" s="72">
        <v>164.76005696864112</v>
      </c>
      <c r="L260" s="72">
        <v>1635.7149394307812</v>
      </c>
    </row>
    <row r="261" spans="1:12">
      <c r="A261" t="s">
        <v>555</v>
      </c>
      <c r="B261" s="63">
        <v>2</v>
      </c>
      <c r="C261" s="19" t="s">
        <v>556</v>
      </c>
      <c r="D261" s="18">
        <v>2460151.5147391302</v>
      </c>
      <c r="E261" s="18">
        <v>192412.72452115547</v>
      </c>
      <c r="F261" s="18">
        <v>655038.0162500001</v>
      </c>
      <c r="G261" s="18">
        <v>3307602.2555102855</v>
      </c>
      <c r="I261" s="72">
        <v>1442.9041142164986</v>
      </c>
      <c r="J261" s="72">
        <v>112.85203784231992</v>
      </c>
      <c r="K261" s="72">
        <v>384.18651979472145</v>
      </c>
      <c r="L261" s="72">
        <v>1939.9426718535399</v>
      </c>
    </row>
    <row r="262" spans="1:12">
      <c r="A262" t="s">
        <v>161</v>
      </c>
      <c r="B262" s="63">
        <v>5</v>
      </c>
      <c r="C262" s="19" t="s">
        <v>162</v>
      </c>
      <c r="D262" s="18">
        <v>8995926.9710930232</v>
      </c>
      <c r="E262" s="18">
        <v>928774.61226128077</v>
      </c>
      <c r="F262" s="18">
        <v>1126397.1416499999</v>
      </c>
      <c r="G262" s="18">
        <v>11051098.725004304</v>
      </c>
      <c r="I262" s="72">
        <v>1539.3441086743708</v>
      </c>
      <c r="J262" s="72">
        <v>158.92789395299124</v>
      </c>
      <c r="K262" s="72">
        <v>192.74420630561258</v>
      </c>
      <c r="L262" s="72">
        <v>1891.0162089329747</v>
      </c>
    </row>
    <row r="263" spans="1:12">
      <c r="A263" t="s">
        <v>569</v>
      </c>
      <c r="B263" s="63">
        <v>6</v>
      </c>
      <c r="C263" s="19" t="s">
        <v>570</v>
      </c>
      <c r="D263" s="18">
        <v>428597531.58197367</v>
      </c>
      <c r="E263" s="18">
        <v>80165818.102055848</v>
      </c>
      <c r="F263" s="18">
        <v>48971321.182499997</v>
      </c>
      <c r="G263" s="18">
        <v>557734670.86652946</v>
      </c>
      <c r="I263" s="72">
        <v>1680.4451346087969</v>
      </c>
      <c r="J263" s="72">
        <v>314.3141270419755</v>
      </c>
      <c r="K263" s="72">
        <v>192.00674841207606</v>
      </c>
      <c r="L263" s="72">
        <v>2186.7660100628482</v>
      </c>
    </row>
    <row r="264" spans="1:12">
      <c r="A264" t="s">
        <v>19</v>
      </c>
      <c r="B264" s="63">
        <v>11</v>
      </c>
      <c r="C264" s="19" t="s">
        <v>20</v>
      </c>
      <c r="D264" s="18">
        <v>1660924.9595454545</v>
      </c>
      <c r="E264" s="18">
        <v>347707.83397044177</v>
      </c>
      <c r="F264" s="18">
        <v>289542.84460000001</v>
      </c>
      <c r="G264" s="18">
        <v>2298175.6381158964</v>
      </c>
      <c r="I264" s="72">
        <v>1176.292464267319</v>
      </c>
      <c r="J264" s="72">
        <v>246.25200706121939</v>
      </c>
      <c r="K264" s="72">
        <v>205.05867181303117</v>
      </c>
      <c r="L264" s="72">
        <v>1627.6031431415697</v>
      </c>
    </row>
    <row r="265" spans="1:12">
      <c r="A265" t="s">
        <v>517</v>
      </c>
      <c r="B265" s="63">
        <v>19</v>
      </c>
      <c r="C265" s="19" t="s">
        <v>518</v>
      </c>
      <c r="D265" s="18">
        <v>3913698.6716086953</v>
      </c>
      <c r="E265" s="18">
        <v>713196.27450280765</v>
      </c>
      <c r="F265" s="18">
        <v>532919.26639999996</v>
      </c>
      <c r="G265" s="18">
        <v>5159814.2125115031</v>
      </c>
      <c r="I265" s="72">
        <v>1382.4438967180131</v>
      </c>
      <c r="J265" s="72">
        <v>251.9237988353259</v>
      </c>
      <c r="K265" s="72">
        <v>188.2441774637937</v>
      </c>
      <c r="L265" s="72">
        <v>1822.6118730171329</v>
      </c>
    </row>
    <row r="266" spans="1:12">
      <c r="A266" t="s">
        <v>283</v>
      </c>
      <c r="B266" s="63">
        <v>14</v>
      </c>
      <c r="C266" s="19" t="s">
        <v>284</v>
      </c>
      <c r="D266" s="18">
        <v>6000951.8484742269</v>
      </c>
      <c r="E266" s="18">
        <v>716863.56020360137</v>
      </c>
      <c r="F266" s="18">
        <v>582013.04929999996</v>
      </c>
      <c r="G266" s="18">
        <v>7299828.4579778286</v>
      </c>
      <c r="I266" s="72">
        <v>1261.2341001417039</v>
      </c>
      <c r="J266" s="72">
        <v>150.66489285489732</v>
      </c>
      <c r="K266" s="72">
        <v>122.32304525010508</v>
      </c>
      <c r="L266" s="72">
        <v>1534.2220382467062</v>
      </c>
    </row>
    <row r="267" spans="1:12">
      <c r="A267" t="s">
        <v>113</v>
      </c>
      <c r="B267" s="63">
        <v>12</v>
      </c>
      <c r="C267" s="19" t="s">
        <v>114</v>
      </c>
      <c r="D267" s="18">
        <v>4823406.1218461534</v>
      </c>
      <c r="E267" s="18">
        <v>705816.47346760007</v>
      </c>
      <c r="F267" s="18">
        <v>584092.56124999991</v>
      </c>
      <c r="G267" s="18">
        <v>6113315.1565637542</v>
      </c>
      <c r="I267" s="72">
        <v>1186.2779443792801</v>
      </c>
      <c r="J267" s="72">
        <v>173.58988526010822</v>
      </c>
      <c r="K267" s="72">
        <v>143.65286799065419</v>
      </c>
      <c r="L267" s="72">
        <v>1503.5206976300428</v>
      </c>
    </row>
    <row r="268" spans="1:12">
      <c r="A268" t="s">
        <v>383</v>
      </c>
      <c r="B268" s="63">
        <v>16</v>
      </c>
      <c r="C268" s="19" t="s">
        <v>384</v>
      </c>
      <c r="D268" s="18">
        <v>3435535.5867473679</v>
      </c>
      <c r="E268" s="18">
        <v>537840.31488849095</v>
      </c>
      <c r="F268" s="18">
        <v>364611.60460000002</v>
      </c>
      <c r="G268" s="18">
        <v>4337987.5062358584</v>
      </c>
      <c r="I268" s="72">
        <v>1205.8741968225229</v>
      </c>
      <c r="J268" s="72">
        <v>188.78213930799964</v>
      </c>
      <c r="K268" s="72">
        <v>127.9788011934012</v>
      </c>
      <c r="L268" s="72">
        <v>1522.6351373239236</v>
      </c>
    </row>
    <row r="269" spans="1:12">
      <c r="A269" t="s">
        <v>143</v>
      </c>
      <c r="B269" s="63">
        <v>13</v>
      </c>
      <c r="C269" s="19" t="s">
        <v>144</v>
      </c>
      <c r="D269" s="18">
        <v>3216800.036585106</v>
      </c>
      <c r="E269" s="18">
        <v>532600.21055784379</v>
      </c>
      <c r="F269" s="18">
        <v>415035.68099999998</v>
      </c>
      <c r="G269" s="18">
        <v>4164435.9281429499</v>
      </c>
      <c r="I269" s="72">
        <v>1358.4459613957374</v>
      </c>
      <c r="J269" s="72">
        <v>224.91562945854889</v>
      </c>
      <c r="K269" s="72">
        <v>175.26844636824325</v>
      </c>
      <c r="L269" s="72">
        <v>1758.6300372225296</v>
      </c>
    </row>
    <row r="270" spans="1:12">
      <c r="A270" t="s">
        <v>225</v>
      </c>
      <c r="B270" s="63">
        <v>19</v>
      </c>
      <c r="C270" s="19" t="s">
        <v>226</v>
      </c>
      <c r="D270" s="18">
        <v>33437605.828178573</v>
      </c>
      <c r="E270" s="18">
        <v>5383691.4981580842</v>
      </c>
      <c r="F270" s="18">
        <v>3668330.6887500002</v>
      </c>
      <c r="G270" s="18">
        <v>42489628.015086658</v>
      </c>
      <c r="I270" s="72">
        <v>1590.9033127880186</v>
      </c>
      <c r="J270" s="72">
        <v>256.14670749634047</v>
      </c>
      <c r="K270" s="72">
        <v>174.53281419497574</v>
      </c>
      <c r="L270" s="72">
        <v>2021.5828344793347</v>
      </c>
    </row>
    <row r="271" spans="1:12">
      <c r="A271" t="s">
        <v>511</v>
      </c>
      <c r="B271" s="63">
        <v>2</v>
      </c>
      <c r="C271" s="19" t="s">
        <v>512</v>
      </c>
      <c r="D271" s="18">
        <v>325328164.82673913</v>
      </c>
      <c r="E271" s="18">
        <v>87366269.736034796</v>
      </c>
      <c r="F271" s="18">
        <v>40734033.943299994</v>
      </c>
      <c r="G271" s="18">
        <v>453428468.50607395</v>
      </c>
      <c r="I271" s="72">
        <v>1611.6285046132234</v>
      </c>
      <c r="J271" s="72">
        <v>432.79981837203843</v>
      </c>
      <c r="K271" s="72">
        <v>201.79049129013239</v>
      </c>
      <c r="L271" s="72">
        <v>2246.2188142753944</v>
      </c>
    </row>
    <row r="272" spans="1:12">
      <c r="A272" t="s">
        <v>579</v>
      </c>
      <c r="B272" s="63">
        <v>19</v>
      </c>
      <c r="C272" s="19" t="s">
        <v>580</v>
      </c>
      <c r="D272" s="18">
        <v>4338191.2617999995</v>
      </c>
      <c r="E272" s="18">
        <v>886132.61623560323</v>
      </c>
      <c r="F272" s="18">
        <v>655414.48265000002</v>
      </c>
      <c r="G272" s="18">
        <v>5879738.3606856028</v>
      </c>
      <c r="I272" s="72">
        <v>1333.5970678758067</v>
      </c>
      <c r="J272" s="72">
        <v>272.40473908257093</v>
      </c>
      <c r="K272" s="72">
        <v>201.48001311097448</v>
      </c>
      <c r="L272" s="72">
        <v>1807.4818200693521</v>
      </c>
    </row>
    <row r="273" spans="1:12">
      <c r="A273" t="s">
        <v>247</v>
      </c>
      <c r="B273" s="63">
        <v>11</v>
      </c>
      <c r="C273" s="19" t="s">
        <v>248</v>
      </c>
      <c r="D273" s="18">
        <v>2741502.7625744678</v>
      </c>
      <c r="E273" s="18">
        <v>637922.77299174247</v>
      </c>
      <c r="F273" s="18">
        <v>509770.09670000005</v>
      </c>
      <c r="G273" s="18">
        <v>3889195.6322662104</v>
      </c>
      <c r="I273" s="72">
        <v>1185.2584360460303</v>
      </c>
      <c r="J273" s="72">
        <v>275.7988642419985</v>
      </c>
      <c r="K273" s="72">
        <v>220.39347025508002</v>
      </c>
      <c r="L273" s="72">
        <v>1681.4507705431088</v>
      </c>
    </row>
    <row r="274" spans="1:12">
      <c r="A274" t="s">
        <v>549</v>
      </c>
      <c r="B274" s="63">
        <v>1</v>
      </c>
      <c r="C274" s="19" t="s">
        <v>550</v>
      </c>
      <c r="D274" s="18">
        <v>85071556.044760555</v>
      </c>
      <c r="E274" s="18">
        <v>7290097.2703657448</v>
      </c>
      <c r="F274" s="18">
        <v>8468171.4333500024</v>
      </c>
      <c r="G274" s="18">
        <v>100829824.7484763</v>
      </c>
      <c r="I274" s="72">
        <v>2057.9504582892387</v>
      </c>
      <c r="J274" s="72">
        <v>176.35341018834353</v>
      </c>
      <c r="K274" s="72">
        <v>204.85198687285313</v>
      </c>
      <c r="L274" s="72">
        <v>2439.1558553504356</v>
      </c>
    </row>
    <row r="275" spans="1:12">
      <c r="A275" t="s">
        <v>303</v>
      </c>
      <c r="B275" s="63">
        <v>17</v>
      </c>
      <c r="C275" s="19" t="s">
        <v>304</v>
      </c>
      <c r="D275" s="18">
        <v>8088404.6743636373</v>
      </c>
      <c r="E275" s="18">
        <v>423791.11344047083</v>
      </c>
      <c r="F275" s="18">
        <v>511589.04290000006</v>
      </c>
      <c r="G275" s="18">
        <v>9023784.8307041079</v>
      </c>
      <c r="I275" s="72">
        <v>1239.6022489446189</v>
      </c>
      <c r="J275" s="72">
        <v>64.948829646049163</v>
      </c>
      <c r="K275" s="72">
        <v>78.404451019157094</v>
      </c>
      <c r="L275" s="72">
        <v>1382.9555296098249</v>
      </c>
    </row>
    <row r="276" spans="1:12">
      <c r="A276" t="s">
        <v>337</v>
      </c>
      <c r="B276" s="63">
        <v>4</v>
      </c>
      <c r="C276" s="19" t="s">
        <v>338</v>
      </c>
      <c r="D276" s="18">
        <v>19993382.180089887</v>
      </c>
      <c r="E276" s="18">
        <v>1673430.2746700656</v>
      </c>
      <c r="F276" s="18">
        <v>1461080.2691499998</v>
      </c>
      <c r="G276" s="18">
        <v>23127892.723909952</v>
      </c>
      <c r="I276" s="72">
        <v>1595.2590904085125</v>
      </c>
      <c r="J276" s="72">
        <v>133.52192409399709</v>
      </c>
      <c r="K276" s="72">
        <v>116.57865388574163</v>
      </c>
      <c r="L276" s="72">
        <v>1845.3596683882511</v>
      </c>
    </row>
    <row r="277" spans="1:12">
      <c r="A277" t="s">
        <v>205</v>
      </c>
      <c r="B277" s="63">
        <v>6</v>
      </c>
      <c r="C277" s="19" t="s">
        <v>206</v>
      </c>
      <c r="D277" s="18">
        <v>5846027.134718447</v>
      </c>
      <c r="E277" s="18">
        <v>693691.2462798215</v>
      </c>
      <c r="F277" s="18">
        <v>827566.68755000015</v>
      </c>
      <c r="G277" s="18">
        <v>7367285.0685482686</v>
      </c>
      <c r="I277" s="72">
        <v>1279.7782694217265</v>
      </c>
      <c r="J277" s="72">
        <v>151.85885426440925</v>
      </c>
      <c r="K277" s="72">
        <v>181.1660874671629</v>
      </c>
      <c r="L277" s="72">
        <v>1612.8032111532987</v>
      </c>
    </row>
    <row r="278" spans="1:12">
      <c r="A278" t="s">
        <v>263</v>
      </c>
      <c r="B278" s="63">
        <v>17</v>
      </c>
      <c r="C278" s="19" t="s">
        <v>264</v>
      </c>
      <c r="D278" s="18">
        <v>2991215.2302857144</v>
      </c>
      <c r="E278" s="18">
        <v>599127.47354688542</v>
      </c>
      <c r="F278" s="18">
        <v>538759.02410000004</v>
      </c>
      <c r="G278" s="18">
        <v>4129101.7279325998</v>
      </c>
      <c r="I278" s="72">
        <v>1200.809004530596</v>
      </c>
      <c r="J278" s="72">
        <v>240.5168500790387</v>
      </c>
      <c r="K278" s="72">
        <v>216.28222565234847</v>
      </c>
      <c r="L278" s="72">
        <v>1657.6080802619831</v>
      </c>
    </row>
    <row r="279" spans="1:12">
      <c r="A279" t="s">
        <v>187</v>
      </c>
      <c r="B279" s="63">
        <v>19</v>
      </c>
      <c r="C279" s="19" t="s">
        <v>188</v>
      </c>
      <c r="D279" s="18">
        <v>1666994.0839285713</v>
      </c>
      <c r="E279" s="18">
        <v>91271.725474028775</v>
      </c>
      <c r="F279" s="18">
        <v>340688.70785000001</v>
      </c>
      <c r="G279" s="18">
        <v>2098954.5172526003</v>
      </c>
      <c r="I279" s="72">
        <v>1463.5593361971653</v>
      </c>
      <c r="J279" s="72">
        <v>80.133209371403666</v>
      </c>
      <c r="K279" s="72">
        <v>299.11212278314309</v>
      </c>
      <c r="L279" s="72">
        <v>1842.8046683517123</v>
      </c>
    </row>
    <row r="280" spans="1:12">
      <c r="A280" t="s">
        <v>93</v>
      </c>
      <c r="B280" s="63">
        <v>13</v>
      </c>
      <c r="C280" s="19" t="s">
        <v>94</v>
      </c>
      <c r="D280" s="18">
        <v>4584220.7415999994</v>
      </c>
      <c r="E280" s="18">
        <v>455893.59972966317</v>
      </c>
      <c r="F280" s="18">
        <v>454970.99264999997</v>
      </c>
      <c r="G280" s="18">
        <v>5495085.3339796625</v>
      </c>
      <c r="I280" s="72">
        <v>1268.1108552143844</v>
      </c>
      <c r="J280" s="72">
        <v>126.11164584499673</v>
      </c>
      <c r="K280" s="72">
        <v>125.85642950207468</v>
      </c>
      <c r="L280" s="72">
        <v>1520.0789305614558</v>
      </c>
    </row>
    <row r="281" spans="1:12">
      <c r="A281" t="s">
        <v>397</v>
      </c>
      <c r="B281" s="63">
        <v>15</v>
      </c>
      <c r="C281" s="19" t="s">
        <v>398</v>
      </c>
      <c r="D281" s="18">
        <v>10192231.167383719</v>
      </c>
      <c r="E281" s="18">
        <v>1934232.0479138009</v>
      </c>
      <c r="F281" s="18">
        <v>1813435.5832500001</v>
      </c>
      <c r="G281" s="18">
        <v>13939898.798547521</v>
      </c>
      <c r="I281" s="72">
        <v>1358.9641556511626</v>
      </c>
      <c r="J281" s="72">
        <v>257.8976063885068</v>
      </c>
      <c r="K281" s="72">
        <v>241.7914111</v>
      </c>
      <c r="L281" s="72">
        <v>1858.6531731396694</v>
      </c>
    </row>
    <row r="282" spans="1:12">
      <c r="A282" t="s">
        <v>343</v>
      </c>
      <c r="B282" s="63">
        <v>2</v>
      </c>
      <c r="C282" s="19" t="s">
        <v>344</v>
      </c>
      <c r="D282" s="18">
        <v>23499480.677337207</v>
      </c>
      <c r="E282" s="18">
        <v>6426209.0904960595</v>
      </c>
      <c r="F282" s="18">
        <v>3454147.7142500002</v>
      </c>
      <c r="G282" s="18">
        <v>33379837.482083268</v>
      </c>
      <c r="I282" s="72">
        <v>1573.1343337352528</v>
      </c>
      <c r="J282" s="72">
        <v>430.19206657491361</v>
      </c>
      <c r="K282" s="72">
        <v>231.23227435064936</v>
      </c>
      <c r="L282" s="72">
        <v>2234.558674660816</v>
      </c>
    </row>
    <row r="283" spans="1:12">
      <c r="A283" t="s">
        <v>457</v>
      </c>
      <c r="B283" s="63">
        <v>15</v>
      </c>
      <c r="C283" s="19" t="s">
        <v>458</v>
      </c>
      <c r="D283" s="18">
        <v>114758566.67753571</v>
      </c>
      <c r="E283" s="18">
        <v>17627917.349440016</v>
      </c>
      <c r="F283" s="18">
        <v>13306695.846299998</v>
      </c>
      <c r="G283" s="18">
        <v>145693179.87327573</v>
      </c>
      <c r="I283" s="72">
        <v>1664.2288804097643</v>
      </c>
      <c r="J283" s="72">
        <v>255.64007989790613</v>
      </c>
      <c r="K283" s="72">
        <v>192.97372014472995</v>
      </c>
      <c r="L283" s="72">
        <v>2112.8426804524006</v>
      </c>
    </row>
    <row r="284" spans="1:12">
      <c r="A284" t="s">
        <v>509</v>
      </c>
      <c r="B284" s="63">
        <v>6</v>
      </c>
      <c r="C284" s="19" t="s">
        <v>510</v>
      </c>
      <c r="D284" s="18">
        <v>33725298.536797747</v>
      </c>
      <c r="E284" s="18">
        <v>4515211.6728901379</v>
      </c>
      <c r="F284" s="18">
        <v>2728062.0732</v>
      </c>
      <c r="G284" s="18">
        <v>40968572.282887891</v>
      </c>
      <c r="I284" s="72">
        <v>1629.713856035457</v>
      </c>
      <c r="J284" s="72">
        <v>218.18941108002986</v>
      </c>
      <c r="K284" s="72">
        <v>131.82864952160045</v>
      </c>
      <c r="L284" s="72">
        <v>1979.7319166370876</v>
      </c>
    </row>
    <row r="285" spans="1:12">
      <c r="A285" t="s">
        <v>349</v>
      </c>
      <c r="B285" s="63">
        <v>11</v>
      </c>
      <c r="C285" s="19" t="s">
        <v>350</v>
      </c>
      <c r="D285" s="18">
        <v>29994239.041056816</v>
      </c>
      <c r="E285" s="18">
        <v>3466849.4067854579</v>
      </c>
      <c r="F285" s="18">
        <v>3310226.1924499995</v>
      </c>
      <c r="G285" s="18">
        <v>36771314.640292272</v>
      </c>
      <c r="I285" s="72">
        <v>1520.4663172837641</v>
      </c>
      <c r="J285" s="72">
        <v>175.74133962515629</v>
      </c>
      <c r="K285" s="72">
        <v>167.80180425051958</v>
      </c>
      <c r="L285" s="72">
        <v>1864.00946115944</v>
      </c>
    </row>
    <row r="286" spans="1:12">
      <c r="A286" t="s">
        <v>35</v>
      </c>
      <c r="B286" s="63">
        <v>2</v>
      </c>
      <c r="C286" s="19" t="s">
        <v>36</v>
      </c>
      <c r="D286" s="18">
        <v>2998104.3701999998</v>
      </c>
      <c r="E286" s="18">
        <v>273766.93147955806</v>
      </c>
      <c r="F286" s="18">
        <v>415614.2598</v>
      </c>
      <c r="G286" s="18">
        <v>3687485.5614795578</v>
      </c>
      <c r="I286" s="72">
        <v>1335.4585167928728</v>
      </c>
      <c r="J286" s="72">
        <v>121.94518105993677</v>
      </c>
      <c r="K286" s="72">
        <v>185.12884623608016</v>
      </c>
      <c r="L286" s="72">
        <v>1642.5325440888898</v>
      </c>
    </row>
    <row r="287" spans="1:12">
      <c r="A287" t="s">
        <v>501</v>
      </c>
      <c r="B287" s="63">
        <v>11</v>
      </c>
      <c r="C287" s="19" t="s">
        <v>502</v>
      </c>
      <c r="D287" s="18">
        <v>2133086.4150652173</v>
      </c>
      <c r="E287" s="18">
        <v>433092.50383589236</v>
      </c>
      <c r="F287" s="18">
        <v>340481.12719999999</v>
      </c>
      <c r="G287" s="18">
        <v>2906660.0461011096</v>
      </c>
      <c r="I287" s="72">
        <v>1125.6392691637031</v>
      </c>
      <c r="J287" s="72">
        <v>228.5448569054841</v>
      </c>
      <c r="K287" s="72">
        <v>179.67341804749339</v>
      </c>
      <c r="L287" s="72">
        <v>1533.8575441166806</v>
      </c>
    </row>
    <row r="288" spans="1:12">
      <c r="A288" t="s">
        <v>589</v>
      </c>
      <c r="B288" s="63">
        <v>6</v>
      </c>
      <c r="C288" s="19" t="s">
        <v>590</v>
      </c>
      <c r="D288" s="18">
        <v>7533744.9879677407</v>
      </c>
      <c r="E288" s="18">
        <v>449303.97714551736</v>
      </c>
      <c r="F288" s="18">
        <v>702752.62815000024</v>
      </c>
      <c r="G288" s="18">
        <v>8685801.5932632573</v>
      </c>
      <c r="I288" s="72">
        <v>1685.778695002851</v>
      </c>
      <c r="J288" s="72">
        <v>100.53792283408309</v>
      </c>
      <c r="K288" s="72">
        <v>157.25053214365636</v>
      </c>
      <c r="L288" s="72">
        <v>1943.5671499805901</v>
      </c>
    </row>
    <row r="289" spans="1:12" s="17" customFormat="1">
      <c r="A289" t="s">
        <v>103</v>
      </c>
      <c r="B289" s="63">
        <v>16</v>
      </c>
      <c r="C289" s="19" t="s">
        <v>104</v>
      </c>
      <c r="D289" s="18">
        <v>3674726.201204082</v>
      </c>
      <c r="E289" s="18">
        <v>541395.53160820331</v>
      </c>
      <c r="F289" s="18">
        <v>431997.51110000012</v>
      </c>
      <c r="G289" s="18">
        <v>4648119.2439122852</v>
      </c>
      <c r="I289" s="72">
        <v>1251.6097415545239</v>
      </c>
      <c r="J289" s="72">
        <v>184.39902302731721</v>
      </c>
      <c r="K289" s="72">
        <v>147.13811685967306</v>
      </c>
      <c r="L289" s="72">
        <v>1583.1468814415141</v>
      </c>
    </row>
    <row r="290" spans="1:12">
      <c r="A290" t="s">
        <v>423</v>
      </c>
      <c r="B290" s="63">
        <v>11</v>
      </c>
      <c r="C290" s="19" t="s">
        <v>424</v>
      </c>
      <c r="D290" s="18">
        <v>4386553.800214286</v>
      </c>
      <c r="E290" s="18">
        <v>2242606.1822821437</v>
      </c>
      <c r="F290" s="18">
        <v>708526.77080000017</v>
      </c>
      <c r="G290" s="18">
        <v>7337686.7532964293</v>
      </c>
      <c r="I290" s="72">
        <v>1295.114791914463</v>
      </c>
      <c r="J290" s="72">
        <v>662.12169538888213</v>
      </c>
      <c r="K290" s="72">
        <v>209.19007109536469</v>
      </c>
      <c r="L290" s="72">
        <v>2166.4265583987094</v>
      </c>
    </row>
    <row r="291" spans="1:12">
      <c r="A291" t="s">
        <v>51</v>
      </c>
      <c r="B291" s="63">
        <v>1</v>
      </c>
      <c r="C291" s="19" t="s">
        <v>52</v>
      </c>
      <c r="D291" s="18">
        <v>53867140.142307691</v>
      </c>
      <c r="E291" s="18">
        <v>3062890.4825844932</v>
      </c>
      <c r="F291" s="18">
        <v>4936152.2134000007</v>
      </c>
      <c r="G291" s="18">
        <v>61866182.838292181</v>
      </c>
      <c r="I291" s="72">
        <v>1869.6726993963309</v>
      </c>
      <c r="J291" s="72">
        <v>106.30975955657537</v>
      </c>
      <c r="K291" s="72">
        <v>171.32873601749336</v>
      </c>
      <c r="L291" s="72">
        <v>2147.3111949703994</v>
      </c>
    </row>
    <row r="292" spans="1:12">
      <c r="A292" t="s">
        <v>481</v>
      </c>
      <c r="B292" s="63">
        <v>13</v>
      </c>
      <c r="C292" s="19" t="s">
        <v>482</v>
      </c>
      <c r="D292" s="18">
        <v>7396856.4989999989</v>
      </c>
      <c r="E292" s="18">
        <v>2392530.8590490916</v>
      </c>
      <c r="F292" s="18">
        <v>1198576.0652499998</v>
      </c>
      <c r="G292" s="18">
        <v>10987963.423299091</v>
      </c>
      <c r="I292" s="72">
        <v>1258.6109407861152</v>
      </c>
      <c r="J292" s="72">
        <v>407.10070768233652</v>
      </c>
      <c r="K292" s="72">
        <v>203.94351969542279</v>
      </c>
      <c r="L292" s="72">
        <v>1869.6551681638746</v>
      </c>
    </row>
    <row r="293" spans="1:12">
      <c r="A293" t="s">
        <v>325</v>
      </c>
      <c r="B293" s="63">
        <v>14</v>
      </c>
      <c r="C293" s="19" t="s">
        <v>326</v>
      </c>
      <c r="D293" s="18">
        <v>3565810.0947187506</v>
      </c>
      <c r="E293" s="18">
        <v>631758.64399795001</v>
      </c>
      <c r="F293" s="18">
        <v>410597.41165000002</v>
      </c>
      <c r="G293" s="18">
        <v>4608166.1503667012</v>
      </c>
      <c r="I293" s="72">
        <v>1342.5489814453126</v>
      </c>
      <c r="J293" s="72">
        <v>237.86093524019202</v>
      </c>
      <c r="K293" s="72">
        <v>154.59239896460844</v>
      </c>
      <c r="L293" s="72">
        <v>1735.0023156501134</v>
      </c>
    </row>
    <row r="294" spans="1:12">
      <c r="A294" t="s">
        <v>63</v>
      </c>
      <c r="B294" s="63">
        <v>8</v>
      </c>
      <c r="C294" s="19" t="s">
        <v>64</v>
      </c>
      <c r="D294" s="18">
        <v>3891636.4757272727</v>
      </c>
      <c r="E294" s="18">
        <v>693150.16584799415</v>
      </c>
      <c r="F294" s="18">
        <v>808357.82714999991</v>
      </c>
      <c r="G294" s="18">
        <v>5393144.4687252669</v>
      </c>
      <c r="I294" s="72">
        <v>1329.5649045873838</v>
      </c>
      <c r="J294" s="72">
        <v>236.81249260266284</v>
      </c>
      <c r="K294" s="72">
        <v>276.17281419542189</v>
      </c>
      <c r="L294" s="72">
        <v>1842.5502113854686</v>
      </c>
    </row>
    <row r="295" spans="1:12">
      <c r="A295" t="s">
        <v>289</v>
      </c>
      <c r="B295" s="63">
        <v>6</v>
      </c>
      <c r="C295" s="19" t="s">
        <v>290</v>
      </c>
      <c r="D295" s="18">
        <v>8053934.7555</v>
      </c>
      <c r="E295" s="18">
        <v>1934860.907338284</v>
      </c>
      <c r="F295" s="18">
        <v>1323596.5141499999</v>
      </c>
      <c r="G295" s="18">
        <v>11312392.176988283</v>
      </c>
      <c r="I295" s="72">
        <v>1283.4955785657371</v>
      </c>
      <c r="J295" s="72">
        <v>308.34436770331217</v>
      </c>
      <c r="K295" s="72">
        <v>210.93171540239044</v>
      </c>
      <c r="L295" s="72">
        <v>1802.7716616714395</v>
      </c>
    </row>
    <row r="296" spans="1:12">
      <c r="A296" t="s">
        <v>189</v>
      </c>
      <c r="B296" s="63">
        <v>15</v>
      </c>
      <c r="C296" s="19" t="s">
        <v>190</v>
      </c>
      <c r="D296" s="18">
        <v>8896908.0894456524</v>
      </c>
      <c r="E296" s="18">
        <v>1261358.6618520836</v>
      </c>
      <c r="F296" s="18">
        <v>1243752.95095</v>
      </c>
      <c r="G296" s="18">
        <v>11402019.702247737</v>
      </c>
      <c r="I296" s="72">
        <v>1414.2279589009145</v>
      </c>
      <c r="J296" s="72">
        <v>200.50209217168711</v>
      </c>
      <c r="K296" s="72">
        <v>197.70353694961054</v>
      </c>
      <c r="L296" s="72">
        <v>1812.4335880222122</v>
      </c>
    </row>
    <row r="297" spans="1:12">
      <c r="A297" t="s">
        <v>571</v>
      </c>
      <c r="B297" s="63">
        <v>19</v>
      </c>
      <c r="C297" s="19" t="s">
        <v>572</v>
      </c>
      <c r="D297" s="18">
        <v>4962259.3724999996</v>
      </c>
      <c r="E297" s="18">
        <v>511914.52138020773</v>
      </c>
      <c r="F297" s="18">
        <v>638456.69975000003</v>
      </c>
      <c r="G297" s="18">
        <v>6112630.5936302068</v>
      </c>
      <c r="I297" s="72">
        <v>1317.9971772908366</v>
      </c>
      <c r="J297" s="72">
        <v>135.9666723453407</v>
      </c>
      <c r="K297" s="72">
        <v>169.57681268260293</v>
      </c>
      <c r="L297" s="72">
        <v>1623.5406623187801</v>
      </c>
    </row>
    <row r="298" spans="1:12">
      <c r="A298" t="s">
        <v>179</v>
      </c>
      <c r="B298" s="63">
        <v>17</v>
      </c>
      <c r="C298" s="19" t="s">
        <v>180</v>
      </c>
      <c r="D298" s="18">
        <v>21694152.757456306</v>
      </c>
      <c r="E298" s="18">
        <v>3506585.9851611005</v>
      </c>
      <c r="F298" s="18">
        <v>2252493.3101999997</v>
      </c>
      <c r="G298" s="18">
        <v>27453232.052817404</v>
      </c>
      <c r="I298" s="72">
        <v>1411.5526551796672</v>
      </c>
      <c r="J298" s="72">
        <v>228.1596711016397</v>
      </c>
      <c r="K298" s="72">
        <v>146.56082439976575</v>
      </c>
      <c r="L298" s="72">
        <v>1786.2731506810726</v>
      </c>
    </row>
    <row r="299" spans="1:12">
      <c r="A299" t="s">
        <v>249</v>
      </c>
      <c r="B299" s="63">
        <v>6</v>
      </c>
      <c r="C299" s="19" t="s">
        <v>250</v>
      </c>
      <c r="D299" s="18">
        <v>56914115.80735714</v>
      </c>
      <c r="E299" s="18">
        <v>6997184.1324232547</v>
      </c>
      <c r="F299" s="18">
        <v>5212353.5246000001</v>
      </c>
      <c r="G299" s="18">
        <v>69123653.464380398</v>
      </c>
      <c r="I299" s="72">
        <v>1689.9995785657018</v>
      </c>
      <c r="J299" s="72">
        <v>207.77338042056164</v>
      </c>
      <c r="K299" s="72">
        <v>154.77487675861863</v>
      </c>
      <c r="L299" s="72">
        <v>2052.5478357448824</v>
      </c>
    </row>
    <row r="300" spans="1:12">
      <c r="A300" t="s">
        <v>33</v>
      </c>
      <c r="B300" s="63">
        <v>5</v>
      </c>
      <c r="C300" s="19" t="s">
        <v>34</v>
      </c>
      <c r="D300" s="18">
        <v>3085468.817032258</v>
      </c>
      <c r="E300" s="18">
        <v>219400.91186802957</v>
      </c>
      <c r="F300" s="18">
        <v>277514.94565000001</v>
      </c>
      <c r="G300" s="18">
        <v>3582384.6745502879</v>
      </c>
      <c r="I300" s="72">
        <v>1398.0375247087711</v>
      </c>
      <c r="J300" s="72">
        <v>99.411378281843938</v>
      </c>
      <c r="K300" s="72">
        <v>125.743065541459</v>
      </c>
      <c r="L300" s="72">
        <v>1623.1919685320743</v>
      </c>
    </row>
    <row r="301" spans="1:12">
      <c r="A301" t="s">
        <v>355</v>
      </c>
      <c r="B301" s="63">
        <v>14</v>
      </c>
      <c r="C301" s="19" t="s">
        <v>356</v>
      </c>
      <c r="D301" s="18">
        <v>6933239.644277228</v>
      </c>
      <c r="E301" s="18">
        <v>1186726.4160354564</v>
      </c>
      <c r="F301" s="18">
        <v>1071167.7192500001</v>
      </c>
      <c r="G301" s="18">
        <v>9191133.7795626856</v>
      </c>
      <c r="I301" s="72">
        <v>1304.2211520461301</v>
      </c>
      <c r="J301" s="72">
        <v>223.23672235429953</v>
      </c>
      <c r="K301" s="72">
        <v>201.4988185195636</v>
      </c>
      <c r="L301" s="72">
        <v>1728.9566929199934</v>
      </c>
    </row>
    <row r="302" spans="1:12">
      <c r="A302" t="s">
        <v>221</v>
      </c>
      <c r="B302" s="63">
        <v>13</v>
      </c>
      <c r="C302" s="19" t="s">
        <v>222</v>
      </c>
      <c r="D302" s="18">
        <v>25959008.054010641</v>
      </c>
      <c r="E302" s="18">
        <v>6397596.321716412</v>
      </c>
      <c r="F302" s="18">
        <v>3450363.9674500003</v>
      </c>
      <c r="G302" s="18">
        <v>35806968.34317705</v>
      </c>
      <c r="I302" s="72">
        <v>1444.4943550170074</v>
      </c>
      <c r="J302" s="72">
        <v>355.99556628548282</v>
      </c>
      <c r="K302" s="72">
        <v>191.99621431472931</v>
      </c>
      <c r="L302" s="72">
        <v>1992.4861356172194</v>
      </c>
    </row>
  </sheetData>
  <autoFilter ref="A10:L302" xr:uid="{797F3C4D-7867-4120-BA4E-9DA8AFDF1F50}">
    <sortState xmlns:xlrd2="http://schemas.microsoft.com/office/spreadsheetml/2017/richdata2" ref="A11:L302">
      <sortCondition ref="A10:A302"/>
    </sortState>
  </autoFilter>
  <pageMargins left="0.7" right="0.7" top="0.75" bottom="0.75" header="0.3" footer="0.3"/>
  <pageSetup paperSize="9" orientation="portrait" r:id="rId1"/>
  <ignoredErrors>
    <ignoredError sqref="A11:A302"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F4CB-0E15-4D23-AA88-C52A83BDCBFA}">
  <sheetPr>
    <tabColor theme="4"/>
  </sheetPr>
  <dimension ref="A1:M302"/>
  <sheetViews>
    <sheetView workbookViewId="0">
      <pane xSplit="3" ySplit="10" topLeftCell="D11" activePane="bottomRight" state="frozen"/>
      <selection pane="topRight" activeCell="C1" sqref="C1"/>
      <selection pane="bottomLeft" activeCell="A9" sqref="A9"/>
      <selection pane="bottomRight" activeCell="D11" sqref="D11"/>
    </sheetView>
  </sheetViews>
  <sheetFormatPr defaultColWidth="9.140625" defaultRowHeight="15"/>
  <cols>
    <col min="1" max="1" width="9.42578125" style="19" customWidth="1"/>
    <col min="2" max="2" width="10.140625" style="19" customWidth="1"/>
    <col min="3" max="3" width="20.7109375" style="19" customWidth="1"/>
    <col min="4" max="4" width="22.42578125" style="19" bestFit="1" customWidth="1"/>
    <col min="5" max="5" width="25.85546875" style="19" bestFit="1" customWidth="1"/>
    <col min="6" max="6" width="18.140625" style="19" bestFit="1" customWidth="1"/>
    <col min="7" max="7" width="16.85546875" style="19" bestFit="1" customWidth="1"/>
    <col min="8" max="8" width="28.85546875" style="19" bestFit="1" customWidth="1"/>
    <col min="9" max="16384" width="9.140625" style="19"/>
  </cols>
  <sheetData>
    <row r="1" spans="1:8" ht="27.75">
      <c r="A1" s="53" t="s">
        <v>907</v>
      </c>
      <c r="B1" s="53"/>
    </row>
    <row r="2" spans="1:8">
      <c r="A2" s="19" t="s">
        <v>920</v>
      </c>
    </row>
    <row r="9" spans="1:8" ht="15.75" thickBot="1">
      <c r="D9" s="75" t="s">
        <v>909</v>
      </c>
      <c r="E9" s="46" t="s">
        <v>597</v>
      </c>
      <c r="F9" s="46" t="s">
        <v>598</v>
      </c>
      <c r="G9" s="47" t="s">
        <v>599</v>
      </c>
      <c r="H9" s="48" t="s">
        <v>3</v>
      </c>
    </row>
    <row r="10" spans="1:8" s="51" customFormat="1" ht="29.45" customHeight="1" thickBot="1">
      <c r="A10" s="67" t="s">
        <v>922</v>
      </c>
      <c r="B10" s="68" t="s">
        <v>921</v>
      </c>
      <c r="C10" s="69" t="s">
        <v>12</v>
      </c>
      <c r="D10" s="49">
        <f>SUM(D11:D302)</f>
        <v>5573310</v>
      </c>
      <c r="E10" s="49">
        <f>SUM(E11:E302)</f>
        <v>9468604282.8800011</v>
      </c>
      <c r="F10" s="50">
        <v>7.47</v>
      </c>
      <c r="G10" s="49">
        <f>SUM(G11:G302)</f>
        <v>126803444562.07295</v>
      </c>
      <c r="H10" s="49">
        <f>SUM(H11:H302)</f>
        <v>9472217308.78685</v>
      </c>
    </row>
    <row r="11" spans="1:8">
      <c r="A11" s="6" t="s">
        <v>253</v>
      </c>
      <c r="B11" s="65">
        <v>14</v>
      </c>
      <c r="C11" s="19" t="s">
        <v>254</v>
      </c>
      <c r="D11" s="18">
        <v>9113</v>
      </c>
      <c r="E11" s="18">
        <v>13161066.57</v>
      </c>
      <c r="F11" s="34">
        <v>9.1</v>
      </c>
      <c r="G11" s="18">
        <f t="shared" ref="G11:G74" si="0">E11*100/F11</f>
        <v>144627105.16483518</v>
      </c>
      <c r="H11" s="18">
        <f>G11*$F$10/100</f>
        <v>10803644.755813189</v>
      </c>
    </row>
    <row r="12" spans="1:8">
      <c r="A12" s="6" t="s">
        <v>123</v>
      </c>
      <c r="B12" s="65">
        <v>17</v>
      </c>
      <c r="C12" s="19" t="s">
        <v>124</v>
      </c>
      <c r="D12" s="18">
        <v>2437</v>
      </c>
      <c r="E12" s="18">
        <v>3689289.54</v>
      </c>
      <c r="F12" s="34">
        <v>9.3000000000000007</v>
      </c>
      <c r="G12" s="18">
        <f t="shared" si="0"/>
        <v>39669780</v>
      </c>
      <c r="H12" s="18">
        <f t="shared" ref="H12:H75" si="1">G12*$F$10/100</f>
        <v>2963332.5659999996</v>
      </c>
    </row>
    <row r="13" spans="1:8">
      <c r="A13" s="6" t="s">
        <v>173</v>
      </c>
      <c r="B13" s="65">
        <v>14</v>
      </c>
      <c r="C13" s="19" t="s">
        <v>174</v>
      </c>
      <c r="D13" s="18">
        <v>10933</v>
      </c>
      <c r="E13" s="18">
        <v>16545871.98</v>
      </c>
      <c r="F13" s="34">
        <v>9.6</v>
      </c>
      <c r="G13" s="18">
        <f t="shared" si="0"/>
        <v>172352833.125</v>
      </c>
      <c r="H13" s="18">
        <f t="shared" si="1"/>
        <v>12874756.6344375</v>
      </c>
    </row>
    <row r="14" spans="1:8">
      <c r="A14" s="6" t="s">
        <v>209</v>
      </c>
      <c r="B14" s="65">
        <v>7</v>
      </c>
      <c r="C14" s="19" t="s">
        <v>210</v>
      </c>
      <c r="D14" s="18">
        <v>7968</v>
      </c>
      <c r="E14" s="18">
        <v>12614540.039999999</v>
      </c>
      <c r="F14" s="34">
        <v>8.1</v>
      </c>
      <c r="G14" s="18">
        <f t="shared" si="0"/>
        <v>155735062.22222224</v>
      </c>
      <c r="H14" s="18">
        <f t="shared" si="1"/>
        <v>11633409.148000002</v>
      </c>
    </row>
    <row r="15" spans="1:8">
      <c r="A15" s="6" t="s">
        <v>39</v>
      </c>
      <c r="B15" s="65">
        <v>1</v>
      </c>
      <c r="C15" s="19" t="s">
        <v>40</v>
      </c>
      <c r="D15" s="18">
        <v>4700</v>
      </c>
      <c r="E15" s="18">
        <v>9501508.1500000004</v>
      </c>
      <c r="F15" s="34">
        <v>8.9</v>
      </c>
      <c r="G15" s="18">
        <f t="shared" si="0"/>
        <v>106758518.53932583</v>
      </c>
      <c r="H15" s="18">
        <f t="shared" si="1"/>
        <v>7974861.3348876396</v>
      </c>
    </row>
    <row r="16" spans="1:8">
      <c r="A16" s="6" t="s">
        <v>159</v>
      </c>
      <c r="B16" s="65">
        <v>2</v>
      </c>
      <c r="C16" s="19" t="s">
        <v>160</v>
      </c>
      <c r="D16" s="18">
        <v>3961</v>
      </c>
      <c r="E16" s="18">
        <v>7229722.5800000001</v>
      </c>
      <c r="F16" s="34">
        <v>8.9</v>
      </c>
      <c r="G16" s="18">
        <f t="shared" si="0"/>
        <v>81232837.97752808</v>
      </c>
      <c r="H16" s="18">
        <f t="shared" si="1"/>
        <v>6068092.9969213475</v>
      </c>
    </row>
    <row r="17" spans="1:8">
      <c r="A17" s="6" t="s">
        <v>563</v>
      </c>
      <c r="B17" s="65">
        <v>6</v>
      </c>
      <c r="C17" s="19" t="s">
        <v>564</v>
      </c>
      <c r="D17" s="18">
        <v>16405</v>
      </c>
      <c r="E17" s="18">
        <v>33376268.809999999</v>
      </c>
      <c r="F17" s="34">
        <v>9.9</v>
      </c>
      <c r="G17" s="18">
        <f t="shared" si="0"/>
        <v>337134028.38383836</v>
      </c>
      <c r="H17" s="18">
        <f t="shared" si="1"/>
        <v>25183911.920272723</v>
      </c>
    </row>
    <row r="18" spans="1:8">
      <c r="A18" s="6" t="s">
        <v>73</v>
      </c>
      <c r="B18" s="65">
        <v>10</v>
      </c>
      <c r="C18" s="19" t="s">
        <v>74</v>
      </c>
      <c r="D18" s="18">
        <v>1320</v>
      </c>
      <c r="E18" s="18">
        <v>1787767.84</v>
      </c>
      <c r="F18" s="34">
        <v>8.4</v>
      </c>
      <c r="G18" s="18">
        <f t="shared" si="0"/>
        <v>21282950.476190474</v>
      </c>
      <c r="H18" s="18">
        <f t="shared" si="1"/>
        <v>1589836.4005714282</v>
      </c>
    </row>
    <row r="19" spans="1:8">
      <c r="A19" s="6" t="s">
        <v>81</v>
      </c>
      <c r="B19" s="65">
        <v>19</v>
      </c>
      <c r="C19" s="19" t="s">
        <v>82</v>
      </c>
      <c r="D19" s="18">
        <v>1771</v>
      </c>
      <c r="E19" s="18">
        <v>2812259.36</v>
      </c>
      <c r="F19" s="34">
        <v>8.6</v>
      </c>
      <c r="G19" s="18">
        <f t="shared" si="0"/>
        <v>32700690.232558142</v>
      </c>
      <c r="H19" s="18">
        <f t="shared" si="1"/>
        <v>2442741.5603720932</v>
      </c>
    </row>
    <row r="20" spans="1:8">
      <c r="A20" s="6" t="s">
        <v>545</v>
      </c>
      <c r="B20" s="65">
        <v>1</v>
      </c>
      <c r="C20" s="19" t="s">
        <v>546</v>
      </c>
      <c r="D20" s="18">
        <v>314024</v>
      </c>
      <c r="E20" s="18">
        <v>504780084.33999997</v>
      </c>
      <c r="F20" s="34">
        <v>5.3</v>
      </c>
      <c r="G20" s="18">
        <f t="shared" si="0"/>
        <v>9524152534.7169819</v>
      </c>
      <c r="H20" s="18">
        <f t="shared" si="1"/>
        <v>711454194.34335852</v>
      </c>
    </row>
    <row r="21" spans="1:8">
      <c r="A21" s="6" t="s">
        <v>251</v>
      </c>
      <c r="B21" s="65">
        <v>4</v>
      </c>
      <c r="C21" s="19" t="s">
        <v>252</v>
      </c>
      <c r="D21" s="18">
        <v>11184</v>
      </c>
      <c r="E21" s="18">
        <v>20949059.530000001</v>
      </c>
      <c r="F21" s="34">
        <v>9</v>
      </c>
      <c r="G21" s="18">
        <f t="shared" si="0"/>
        <v>232767328.1111111</v>
      </c>
      <c r="H21" s="18">
        <f t="shared" si="1"/>
        <v>17387719.409899998</v>
      </c>
    </row>
    <row r="22" spans="1:8">
      <c r="A22" s="6" t="s">
        <v>359</v>
      </c>
      <c r="B22" s="65">
        <v>4</v>
      </c>
      <c r="C22" s="19" t="s">
        <v>360</v>
      </c>
      <c r="D22" s="18">
        <v>9143</v>
      </c>
      <c r="E22" s="18">
        <v>10928737.51</v>
      </c>
      <c r="F22" s="34">
        <v>5.4</v>
      </c>
      <c r="G22" s="18">
        <f t="shared" si="0"/>
        <v>202384027.96296296</v>
      </c>
      <c r="H22" s="18">
        <f t="shared" si="1"/>
        <v>15118086.888833333</v>
      </c>
    </row>
    <row r="23" spans="1:8">
      <c r="A23" s="6" t="s">
        <v>137</v>
      </c>
      <c r="B23" s="65">
        <v>14</v>
      </c>
      <c r="C23" s="19" t="s">
        <v>138</v>
      </c>
      <c r="D23" s="18">
        <v>2292</v>
      </c>
      <c r="E23" s="18">
        <v>3780915.9</v>
      </c>
      <c r="F23" s="34">
        <v>9.8000000000000007</v>
      </c>
      <c r="G23" s="18">
        <f t="shared" si="0"/>
        <v>38580774.489795916</v>
      </c>
      <c r="H23" s="18">
        <f t="shared" si="1"/>
        <v>2881983.8543877546</v>
      </c>
    </row>
    <row r="24" spans="1:8">
      <c r="A24" s="6" t="s">
        <v>237</v>
      </c>
      <c r="B24" s="65">
        <v>5</v>
      </c>
      <c r="C24" s="19" t="s">
        <v>238</v>
      </c>
      <c r="D24" s="18">
        <v>16469</v>
      </c>
      <c r="E24" s="18">
        <v>25662962.68</v>
      </c>
      <c r="F24" s="34">
        <v>8.1999999999999993</v>
      </c>
      <c r="G24" s="18">
        <f t="shared" si="0"/>
        <v>312962959.51219517</v>
      </c>
      <c r="H24" s="18">
        <f t="shared" si="1"/>
        <v>23378333.07556098</v>
      </c>
    </row>
    <row r="25" spans="1:8">
      <c r="A25" s="6" t="s">
        <v>339</v>
      </c>
      <c r="B25" s="65">
        <v>17</v>
      </c>
      <c r="C25" s="19" t="s">
        <v>340</v>
      </c>
      <c r="D25" s="18">
        <v>6558</v>
      </c>
      <c r="E25" s="18">
        <v>11306251.24</v>
      </c>
      <c r="F25" s="34">
        <v>10.199999999999999</v>
      </c>
      <c r="G25" s="18">
        <f t="shared" si="0"/>
        <v>110845600.39215687</v>
      </c>
      <c r="H25" s="18">
        <f t="shared" si="1"/>
        <v>8280166.3492941177</v>
      </c>
    </row>
    <row r="26" spans="1:8">
      <c r="A26" s="6" t="s">
        <v>453</v>
      </c>
      <c r="B26" s="65">
        <v>17</v>
      </c>
      <c r="C26" s="19" t="s">
        <v>454</v>
      </c>
      <c r="D26" s="18">
        <v>6473</v>
      </c>
      <c r="E26" s="18">
        <v>9993643.9000000004</v>
      </c>
      <c r="F26" s="34">
        <v>9.4</v>
      </c>
      <c r="G26" s="18">
        <f t="shared" si="0"/>
        <v>106315360.63829787</v>
      </c>
      <c r="H26" s="18">
        <f t="shared" si="1"/>
        <v>7941757.4396808501</v>
      </c>
    </row>
    <row r="27" spans="1:8">
      <c r="A27" s="6" t="s">
        <v>561</v>
      </c>
      <c r="B27" s="65">
        <v>17</v>
      </c>
      <c r="C27" s="19" t="s">
        <v>562</v>
      </c>
      <c r="D27" s="18">
        <v>948</v>
      </c>
      <c r="E27" s="18">
        <v>1485491.86</v>
      </c>
      <c r="F27" s="34">
        <v>7.9</v>
      </c>
      <c r="G27" s="18">
        <f t="shared" si="0"/>
        <v>18803694.430379745</v>
      </c>
      <c r="H27" s="18">
        <f t="shared" si="1"/>
        <v>1404635.9739493667</v>
      </c>
    </row>
    <row r="28" spans="1:8">
      <c r="A28" s="6" t="s">
        <v>199</v>
      </c>
      <c r="B28" s="65">
        <v>16</v>
      </c>
      <c r="C28" s="19" t="s">
        <v>200</v>
      </c>
      <c r="D28" s="18">
        <v>1013</v>
      </c>
      <c r="E28" s="18">
        <v>1675882.8</v>
      </c>
      <c r="F28" s="34">
        <v>10.8</v>
      </c>
      <c r="G28" s="18">
        <f t="shared" si="0"/>
        <v>15517433.333333332</v>
      </c>
      <c r="H28" s="18">
        <f t="shared" si="1"/>
        <v>1159152.2699999998</v>
      </c>
    </row>
    <row r="29" spans="1:8">
      <c r="A29" s="6" t="s">
        <v>335</v>
      </c>
      <c r="B29" s="65">
        <v>8</v>
      </c>
      <c r="C29" s="19" t="s">
        <v>336</v>
      </c>
      <c r="D29" s="18">
        <v>19534</v>
      </c>
      <c r="E29" s="18">
        <v>39255556.420000002</v>
      </c>
      <c r="F29" s="34">
        <v>9.4</v>
      </c>
      <c r="G29" s="18">
        <f t="shared" si="0"/>
        <v>417612302.34042549</v>
      </c>
      <c r="H29" s="18">
        <f t="shared" si="1"/>
        <v>31195638.984829783</v>
      </c>
    </row>
    <row r="30" spans="1:8">
      <c r="A30" s="6" t="s">
        <v>71</v>
      </c>
      <c r="B30" s="65">
        <v>13</v>
      </c>
      <c r="C30" s="19" t="s">
        <v>72</v>
      </c>
      <c r="D30" s="18">
        <v>4549</v>
      </c>
      <c r="E30" s="18">
        <v>7164743.3700000001</v>
      </c>
      <c r="F30" s="34">
        <v>9.4</v>
      </c>
      <c r="G30" s="18">
        <f t="shared" si="0"/>
        <v>76220674.148936167</v>
      </c>
      <c r="H30" s="18">
        <f t="shared" si="1"/>
        <v>5693684.3589255325</v>
      </c>
    </row>
    <row r="31" spans="1:8">
      <c r="A31" s="6" t="s">
        <v>467</v>
      </c>
      <c r="B31" s="65">
        <v>1</v>
      </c>
      <c r="C31" s="19" t="s">
        <v>468</v>
      </c>
      <c r="D31" s="18">
        <v>7721</v>
      </c>
      <c r="E31" s="18">
        <v>16731446.49</v>
      </c>
      <c r="F31" s="34">
        <v>9.1</v>
      </c>
      <c r="G31" s="18">
        <f t="shared" si="0"/>
        <v>183862049.34065935</v>
      </c>
      <c r="H31" s="18">
        <f t="shared" si="1"/>
        <v>13734495.085747253</v>
      </c>
    </row>
    <row r="32" spans="1:8">
      <c r="A32" s="6" t="s">
        <v>507</v>
      </c>
      <c r="B32" s="65">
        <v>4</v>
      </c>
      <c r="C32" s="19" t="s">
        <v>508</v>
      </c>
      <c r="D32" s="18">
        <v>6703</v>
      </c>
      <c r="E32" s="18">
        <v>12375829.48</v>
      </c>
      <c r="F32" s="34">
        <v>8.9</v>
      </c>
      <c r="G32" s="18">
        <f t="shared" si="0"/>
        <v>139054263.8202247</v>
      </c>
      <c r="H32" s="18">
        <f t="shared" si="1"/>
        <v>10387353.507370785</v>
      </c>
    </row>
    <row r="33" spans="1:8">
      <c r="A33" s="6" t="s">
        <v>559</v>
      </c>
      <c r="B33" s="65">
        <v>7</v>
      </c>
      <c r="C33" s="19" t="s">
        <v>560</v>
      </c>
      <c r="D33" s="18">
        <v>2531</v>
      </c>
      <c r="E33" s="18">
        <v>3666370.58</v>
      </c>
      <c r="F33" s="34">
        <v>8.9</v>
      </c>
      <c r="G33" s="18">
        <f t="shared" si="0"/>
        <v>41195175.056179777</v>
      </c>
      <c r="H33" s="18">
        <f t="shared" si="1"/>
        <v>3077279.5766966287</v>
      </c>
    </row>
    <row r="34" spans="1:8">
      <c r="A34" s="6" t="s">
        <v>523</v>
      </c>
      <c r="B34" s="65">
        <v>5</v>
      </c>
      <c r="C34" s="19" t="s">
        <v>524</v>
      </c>
      <c r="D34" s="18">
        <v>9371</v>
      </c>
      <c r="E34" s="18">
        <v>17437189.940000001</v>
      </c>
      <c r="F34" s="34">
        <v>8.1</v>
      </c>
      <c r="G34" s="18">
        <f t="shared" si="0"/>
        <v>215273949.87654325</v>
      </c>
      <c r="H34" s="18">
        <f t="shared" si="1"/>
        <v>16080964.055777781</v>
      </c>
    </row>
    <row r="35" spans="1:8">
      <c r="A35" s="6" t="s">
        <v>323</v>
      </c>
      <c r="B35" s="65">
        <v>5</v>
      </c>
      <c r="C35" s="19" t="s">
        <v>324</v>
      </c>
      <c r="D35" s="18">
        <v>7998</v>
      </c>
      <c r="E35" s="18">
        <v>15314871.970000001</v>
      </c>
      <c r="F35" s="34">
        <v>8.9</v>
      </c>
      <c r="G35" s="18">
        <f t="shared" si="0"/>
        <v>172077213.14606741</v>
      </c>
      <c r="H35" s="18">
        <f t="shared" si="1"/>
        <v>12854167.822011234</v>
      </c>
    </row>
    <row r="36" spans="1:8">
      <c r="A36" s="6" t="s">
        <v>117</v>
      </c>
      <c r="B36" s="65">
        <v>12</v>
      </c>
      <c r="C36" s="19" t="s">
        <v>118</v>
      </c>
      <c r="D36" s="18">
        <v>3001</v>
      </c>
      <c r="E36" s="18">
        <v>4295548.6500000004</v>
      </c>
      <c r="F36" s="34">
        <v>8.8000000000000007</v>
      </c>
      <c r="G36" s="18">
        <f t="shared" si="0"/>
        <v>48813052.840909094</v>
      </c>
      <c r="H36" s="18">
        <f t="shared" si="1"/>
        <v>3646335.0472159092</v>
      </c>
    </row>
    <row r="37" spans="1:8">
      <c r="A37" s="6" t="s">
        <v>527</v>
      </c>
      <c r="B37" s="65">
        <v>1</v>
      </c>
      <c r="C37" s="19" t="s">
        <v>528</v>
      </c>
      <c r="D37" s="18">
        <v>674500</v>
      </c>
      <c r="E37" s="18">
        <v>1017752998.4</v>
      </c>
      <c r="F37" s="34">
        <v>5.3</v>
      </c>
      <c r="G37" s="18">
        <f t="shared" si="0"/>
        <v>19202886762.264153</v>
      </c>
      <c r="H37" s="18">
        <f t="shared" si="1"/>
        <v>1434455641.1411321</v>
      </c>
    </row>
    <row r="38" spans="1:8">
      <c r="A38" s="6" t="s">
        <v>497</v>
      </c>
      <c r="B38" s="65">
        <v>1</v>
      </c>
      <c r="C38" s="19" t="s">
        <v>498</v>
      </c>
      <c r="D38" s="18">
        <v>247443</v>
      </c>
      <c r="E38" s="18">
        <v>379928890.80000001</v>
      </c>
      <c r="F38" s="34">
        <v>6.4</v>
      </c>
      <c r="G38" s="18">
        <f t="shared" si="0"/>
        <v>5936388918.75</v>
      </c>
      <c r="H38" s="18">
        <f t="shared" si="1"/>
        <v>443448252.23062497</v>
      </c>
    </row>
    <row r="39" spans="1:8">
      <c r="A39" s="6" t="s">
        <v>75</v>
      </c>
      <c r="B39" s="65">
        <v>10</v>
      </c>
      <c r="C39" s="19" t="s">
        <v>76</v>
      </c>
      <c r="D39" s="18">
        <v>2062</v>
      </c>
      <c r="E39" s="18">
        <v>2723661.44</v>
      </c>
      <c r="F39" s="34">
        <v>7.4</v>
      </c>
      <c r="G39" s="18">
        <f t="shared" si="0"/>
        <v>36806235.675675675</v>
      </c>
      <c r="H39" s="18">
        <f t="shared" si="1"/>
        <v>2749425.8049729727</v>
      </c>
    </row>
    <row r="40" spans="1:8">
      <c r="A40" s="6" t="s">
        <v>147</v>
      </c>
      <c r="B40" s="65">
        <v>7</v>
      </c>
      <c r="C40" s="19" t="s">
        <v>148</v>
      </c>
      <c r="D40" s="18">
        <v>22885</v>
      </c>
      <c r="E40" s="18">
        <v>42265471.859999999</v>
      </c>
      <c r="F40" s="34">
        <v>8.3000000000000007</v>
      </c>
      <c r="G40" s="18">
        <f t="shared" si="0"/>
        <v>509222552.53012043</v>
      </c>
      <c r="H40" s="18">
        <f t="shared" si="1"/>
        <v>38038924.673999995</v>
      </c>
    </row>
    <row r="41" spans="1:8">
      <c r="A41" s="6" t="s">
        <v>107</v>
      </c>
      <c r="B41" s="65">
        <v>4</v>
      </c>
      <c r="C41" s="19" t="s">
        <v>108</v>
      </c>
      <c r="D41" s="18">
        <v>9646</v>
      </c>
      <c r="E41" s="18">
        <v>16292629.9</v>
      </c>
      <c r="F41" s="34">
        <v>9</v>
      </c>
      <c r="G41" s="18">
        <f t="shared" si="0"/>
        <v>181029221.1111111</v>
      </c>
      <c r="H41" s="18">
        <f t="shared" si="1"/>
        <v>13522882.816999998</v>
      </c>
    </row>
    <row r="42" spans="1:8">
      <c r="A42" s="6" t="s">
        <v>231</v>
      </c>
      <c r="B42" s="65">
        <v>5</v>
      </c>
      <c r="C42" s="19" t="s">
        <v>232</v>
      </c>
      <c r="D42" s="18">
        <v>2125</v>
      </c>
      <c r="E42" s="18">
        <v>3575767.12</v>
      </c>
      <c r="F42" s="34">
        <v>9.3000000000000007</v>
      </c>
      <c r="G42" s="18">
        <f t="shared" si="0"/>
        <v>38449108.817204297</v>
      </c>
      <c r="H42" s="18">
        <f t="shared" si="1"/>
        <v>2872148.428645161</v>
      </c>
    </row>
    <row r="43" spans="1:8">
      <c r="A43" s="6" t="s">
        <v>121</v>
      </c>
      <c r="B43" s="65">
        <v>18</v>
      </c>
      <c r="C43" s="19" t="s">
        <v>122</v>
      </c>
      <c r="D43" s="18">
        <v>2063</v>
      </c>
      <c r="E43" s="18">
        <v>2938939</v>
      </c>
      <c r="F43" s="34">
        <v>9</v>
      </c>
      <c r="G43" s="18">
        <f t="shared" si="0"/>
        <v>32654877.777777776</v>
      </c>
      <c r="H43" s="18">
        <f t="shared" si="1"/>
        <v>2439319.3699999996</v>
      </c>
    </row>
    <row r="44" spans="1:8">
      <c r="A44" s="6" t="s">
        <v>317</v>
      </c>
      <c r="B44" s="65">
        <v>1</v>
      </c>
      <c r="C44" s="19" t="s">
        <v>318</v>
      </c>
      <c r="D44" s="18">
        <v>46901</v>
      </c>
      <c r="E44" s="18">
        <v>87652126.150000006</v>
      </c>
      <c r="F44" s="34">
        <v>7.6</v>
      </c>
      <c r="G44" s="18">
        <f t="shared" si="0"/>
        <v>1153317449.3421054</v>
      </c>
      <c r="H44" s="18">
        <f t="shared" si="1"/>
        <v>86152813.465855271</v>
      </c>
    </row>
    <row r="45" spans="1:8">
      <c r="A45" s="6" t="s">
        <v>537</v>
      </c>
      <c r="B45" s="65">
        <v>6</v>
      </c>
      <c r="C45" s="19" t="s">
        <v>538</v>
      </c>
      <c r="D45" s="18">
        <v>10319</v>
      </c>
      <c r="E45" s="18">
        <v>19059189.16</v>
      </c>
      <c r="F45" s="34">
        <v>9.4</v>
      </c>
      <c r="G45" s="18">
        <f t="shared" si="0"/>
        <v>202757331.4893617</v>
      </c>
      <c r="H45" s="18">
        <f t="shared" si="1"/>
        <v>15145972.662255319</v>
      </c>
    </row>
    <row r="46" spans="1:8">
      <c r="A46" s="6" t="s">
        <v>269</v>
      </c>
      <c r="B46" s="65">
        <v>5</v>
      </c>
      <c r="C46" s="19" t="s">
        <v>270</v>
      </c>
      <c r="D46" s="18">
        <v>68319</v>
      </c>
      <c r="E46" s="18">
        <v>128835074.33</v>
      </c>
      <c r="F46" s="34">
        <v>8.4</v>
      </c>
      <c r="G46" s="18">
        <f t="shared" si="0"/>
        <v>1533750884.8809524</v>
      </c>
      <c r="H46" s="18">
        <f t="shared" si="1"/>
        <v>114571191.10060713</v>
      </c>
    </row>
    <row r="47" spans="1:8">
      <c r="A47" s="6" t="s">
        <v>285</v>
      </c>
      <c r="B47" s="65">
        <v>7</v>
      </c>
      <c r="C47" s="19" t="s">
        <v>286</v>
      </c>
      <c r="D47" s="18">
        <v>17953</v>
      </c>
      <c r="E47" s="18">
        <v>29163364.309999999</v>
      </c>
      <c r="F47" s="34">
        <v>8.1999999999999993</v>
      </c>
      <c r="G47" s="18">
        <f t="shared" si="0"/>
        <v>355650784.26829273</v>
      </c>
      <c r="H47" s="18">
        <f t="shared" si="1"/>
        <v>26567113.584841467</v>
      </c>
    </row>
    <row r="48" spans="1:8">
      <c r="A48" s="6" t="s">
        <v>433</v>
      </c>
      <c r="B48" s="65">
        <v>17</v>
      </c>
      <c r="C48" s="19" t="s">
        <v>434</v>
      </c>
      <c r="D48" s="18">
        <v>9766</v>
      </c>
      <c r="E48" s="18">
        <v>15593359.539999999</v>
      </c>
      <c r="F48" s="34">
        <v>8.9</v>
      </c>
      <c r="G48" s="18">
        <f t="shared" si="0"/>
        <v>175206286.96629211</v>
      </c>
      <c r="H48" s="18">
        <f t="shared" si="1"/>
        <v>13087909.636382019</v>
      </c>
    </row>
    <row r="49" spans="1:8">
      <c r="A49" s="6" t="s">
        <v>215</v>
      </c>
      <c r="B49" s="65">
        <v>11</v>
      </c>
      <c r="C49" s="19" t="s">
        <v>216</v>
      </c>
      <c r="D49" s="18">
        <v>20618</v>
      </c>
      <c r="E49" s="18">
        <v>30829818.399999999</v>
      </c>
      <c r="F49" s="34">
        <v>7.9</v>
      </c>
      <c r="G49" s="18">
        <f t="shared" si="0"/>
        <v>390250865.82278478</v>
      </c>
      <c r="H49" s="18">
        <f t="shared" si="1"/>
        <v>29151739.676962022</v>
      </c>
    </row>
    <row r="50" spans="1:8">
      <c r="A50" s="6" t="s">
        <v>125</v>
      </c>
      <c r="B50" s="65">
        <v>7</v>
      </c>
      <c r="C50" s="19" t="s">
        <v>126</v>
      </c>
      <c r="D50" s="18">
        <v>6444</v>
      </c>
      <c r="E50" s="18">
        <v>10443726.32</v>
      </c>
      <c r="F50" s="34">
        <v>8.6</v>
      </c>
      <c r="G50" s="18">
        <f t="shared" si="0"/>
        <v>121438678.13953489</v>
      </c>
      <c r="H50" s="18">
        <f t="shared" si="1"/>
        <v>9071469.2570232563</v>
      </c>
    </row>
    <row r="51" spans="1:8">
      <c r="A51" s="6" t="s">
        <v>577</v>
      </c>
      <c r="B51" s="65">
        <v>6</v>
      </c>
      <c r="C51" s="19" t="s">
        <v>578</v>
      </c>
      <c r="D51" s="18">
        <v>6850</v>
      </c>
      <c r="E51" s="18">
        <v>11216663.58</v>
      </c>
      <c r="F51" s="34">
        <v>9.4</v>
      </c>
      <c r="G51" s="18">
        <f t="shared" si="0"/>
        <v>119326208.29787233</v>
      </c>
      <c r="H51" s="18">
        <f t="shared" si="1"/>
        <v>8913667.7598510627</v>
      </c>
    </row>
    <row r="52" spans="1:8">
      <c r="A52" s="6" t="s">
        <v>191</v>
      </c>
      <c r="B52" s="65">
        <v>14</v>
      </c>
      <c r="C52" s="19" t="s">
        <v>192</v>
      </c>
      <c r="D52" s="18">
        <v>12343</v>
      </c>
      <c r="E52" s="18">
        <v>20049117.66</v>
      </c>
      <c r="F52" s="34">
        <v>8.4</v>
      </c>
      <c r="G52" s="18">
        <f t="shared" si="0"/>
        <v>238679972.14285713</v>
      </c>
      <c r="H52" s="18">
        <f t="shared" si="1"/>
        <v>17829393.919071425</v>
      </c>
    </row>
    <row r="53" spans="1:8">
      <c r="A53" s="6" t="s">
        <v>69</v>
      </c>
      <c r="B53" s="65">
        <v>12</v>
      </c>
      <c r="C53" s="19" t="s">
        <v>70</v>
      </c>
      <c r="D53" s="18">
        <v>4406</v>
      </c>
      <c r="E53" s="18">
        <v>6085243.9500000002</v>
      </c>
      <c r="F53" s="34">
        <v>8.4</v>
      </c>
      <c r="G53" s="18">
        <f t="shared" si="0"/>
        <v>72443380.357142851</v>
      </c>
      <c r="H53" s="18">
        <f t="shared" si="1"/>
        <v>5411520.512678571</v>
      </c>
    </row>
    <row r="54" spans="1:8">
      <c r="A54" s="6" t="s">
        <v>515</v>
      </c>
      <c r="B54" s="65">
        <v>19</v>
      </c>
      <c r="C54" s="19" t="s">
        <v>516</v>
      </c>
      <c r="D54" s="18">
        <v>7127</v>
      </c>
      <c r="E54" s="18">
        <v>10019188.359999999</v>
      </c>
      <c r="F54" s="34">
        <v>6.4</v>
      </c>
      <c r="G54" s="18">
        <f t="shared" si="0"/>
        <v>156549818.125</v>
      </c>
      <c r="H54" s="18">
        <f t="shared" si="1"/>
        <v>11694271.4139375</v>
      </c>
    </row>
    <row r="55" spans="1:8">
      <c r="A55" s="6" t="s">
        <v>491</v>
      </c>
      <c r="B55" s="65">
        <v>1</v>
      </c>
      <c r="C55" s="19" t="s">
        <v>492</v>
      </c>
      <c r="D55" s="18">
        <v>5379</v>
      </c>
      <c r="E55" s="18">
        <v>11063334.369999999</v>
      </c>
      <c r="F55" s="34">
        <v>8.1</v>
      </c>
      <c r="G55" s="18">
        <f t="shared" si="0"/>
        <v>136584374.93827161</v>
      </c>
      <c r="H55" s="18">
        <f t="shared" si="1"/>
        <v>10202852.80788889</v>
      </c>
    </row>
    <row r="56" spans="1:8">
      <c r="A56" s="6" t="s">
        <v>197</v>
      </c>
      <c r="B56" s="65">
        <v>14</v>
      </c>
      <c r="C56" s="19" t="s">
        <v>198</v>
      </c>
      <c r="D56" s="18">
        <v>1814</v>
      </c>
      <c r="E56" s="18">
        <v>2969048.09</v>
      </c>
      <c r="F56" s="34">
        <v>9.8000000000000007</v>
      </c>
      <c r="G56" s="18">
        <f t="shared" si="0"/>
        <v>30296409.081632651</v>
      </c>
      <c r="H56" s="18">
        <f t="shared" si="1"/>
        <v>2263141.7583979587</v>
      </c>
    </row>
    <row r="57" spans="1:8">
      <c r="A57" s="6" t="s">
        <v>427</v>
      </c>
      <c r="B57" s="65">
        <v>14</v>
      </c>
      <c r="C57" s="19" t="s">
        <v>428</v>
      </c>
      <c r="D57" s="18">
        <v>4357</v>
      </c>
      <c r="E57" s="18">
        <v>7671246.2300000004</v>
      </c>
      <c r="F57" s="34">
        <v>9.5</v>
      </c>
      <c r="G57" s="18">
        <f t="shared" si="0"/>
        <v>80749960.315789476</v>
      </c>
      <c r="H57" s="18">
        <f t="shared" si="1"/>
        <v>6032022.0355894733</v>
      </c>
    </row>
    <row r="58" spans="1:8">
      <c r="A58" s="6" t="s">
        <v>183</v>
      </c>
      <c r="B58" s="65">
        <v>9</v>
      </c>
      <c r="C58" s="19" t="s">
        <v>184</v>
      </c>
      <c r="D58" s="18">
        <v>24919</v>
      </c>
      <c r="E58" s="18">
        <v>44786023.770000003</v>
      </c>
      <c r="F58" s="34">
        <v>8.6</v>
      </c>
      <c r="G58" s="18">
        <f t="shared" si="0"/>
        <v>520767718.25581396</v>
      </c>
      <c r="H58" s="18">
        <f t="shared" si="1"/>
        <v>38901348.553709298</v>
      </c>
    </row>
    <row r="59" spans="1:8">
      <c r="A59" s="6" t="s">
        <v>459</v>
      </c>
      <c r="B59" s="65">
        <v>5</v>
      </c>
      <c r="C59" s="19" t="s">
        <v>460</v>
      </c>
      <c r="D59" s="18">
        <v>16123</v>
      </c>
      <c r="E59" s="18">
        <v>29839059.780000001</v>
      </c>
      <c r="F59" s="34">
        <v>8.4</v>
      </c>
      <c r="G59" s="18">
        <f t="shared" si="0"/>
        <v>355226902.14285713</v>
      </c>
      <c r="H59" s="18">
        <f t="shared" si="1"/>
        <v>26535449.590071425</v>
      </c>
    </row>
    <row r="60" spans="1:8">
      <c r="A60" s="6" t="s">
        <v>287</v>
      </c>
      <c r="B60" s="65">
        <v>12</v>
      </c>
      <c r="C60" s="19" t="s">
        <v>288</v>
      </c>
      <c r="D60" s="18">
        <v>78062</v>
      </c>
      <c r="E60" s="18">
        <v>116359715.59999999</v>
      </c>
      <c r="F60" s="34">
        <v>7.9</v>
      </c>
      <c r="G60" s="18">
        <f t="shared" si="0"/>
        <v>1472907792.4050632</v>
      </c>
      <c r="H60" s="18">
        <f t="shared" si="1"/>
        <v>110026212.09265822</v>
      </c>
    </row>
    <row r="61" spans="1:8">
      <c r="A61" s="6" t="s">
        <v>155</v>
      </c>
      <c r="B61" s="65">
        <v>5</v>
      </c>
      <c r="C61" s="19" t="s">
        <v>156</v>
      </c>
      <c r="D61" s="18">
        <v>4916</v>
      </c>
      <c r="E61" s="18">
        <v>8789020.0399999991</v>
      </c>
      <c r="F61" s="34">
        <v>8.6999999999999993</v>
      </c>
      <c r="G61" s="18">
        <f t="shared" si="0"/>
        <v>101023218.8505747</v>
      </c>
      <c r="H61" s="18">
        <f t="shared" si="1"/>
        <v>7546434.4481379297</v>
      </c>
    </row>
    <row r="62" spans="1:8">
      <c r="A62" s="6" t="s">
        <v>573</v>
      </c>
      <c r="B62" s="65">
        <v>11</v>
      </c>
      <c r="C62" s="19" t="s">
        <v>574</v>
      </c>
      <c r="D62" s="18">
        <v>4590</v>
      </c>
      <c r="E62" s="18">
        <v>7500897.9000000004</v>
      </c>
      <c r="F62" s="34">
        <v>8.6</v>
      </c>
      <c r="G62" s="18">
        <f t="shared" si="0"/>
        <v>87219743.02325581</v>
      </c>
      <c r="H62" s="18">
        <f t="shared" si="1"/>
        <v>6515314.803837209</v>
      </c>
    </row>
    <row r="63" spans="1:8">
      <c r="A63" s="6" t="s">
        <v>65</v>
      </c>
      <c r="B63" s="65">
        <v>13</v>
      </c>
      <c r="C63" s="19" t="s">
        <v>66</v>
      </c>
      <c r="D63" s="18">
        <v>4079</v>
      </c>
      <c r="E63" s="18">
        <v>6178234.9299999997</v>
      </c>
      <c r="F63" s="34">
        <v>9</v>
      </c>
      <c r="G63" s="18">
        <f t="shared" si="0"/>
        <v>68647054.777777776</v>
      </c>
      <c r="H63" s="18">
        <f t="shared" si="1"/>
        <v>5127934.9918999998</v>
      </c>
    </row>
    <row r="64" spans="1:8">
      <c r="A64" s="6" t="s">
        <v>119</v>
      </c>
      <c r="B64" s="65">
        <v>12</v>
      </c>
      <c r="C64" s="19" t="s">
        <v>120</v>
      </c>
      <c r="D64" s="18">
        <v>4259</v>
      </c>
      <c r="E64" s="18">
        <v>5600144.2000000002</v>
      </c>
      <c r="F64" s="34">
        <v>8.5</v>
      </c>
      <c r="G64" s="18">
        <f t="shared" si="0"/>
        <v>65884049.411764704</v>
      </c>
      <c r="H64" s="18">
        <f t="shared" si="1"/>
        <v>4921538.4910588237</v>
      </c>
    </row>
    <row r="65" spans="1:8">
      <c r="A65" s="6" t="s">
        <v>455</v>
      </c>
      <c r="B65" s="65">
        <v>6</v>
      </c>
      <c r="C65" s="19" t="s">
        <v>456</v>
      </c>
      <c r="D65" s="18">
        <v>1708</v>
      </c>
      <c r="E65" s="18">
        <v>2612607.08</v>
      </c>
      <c r="F65" s="34">
        <v>8.4</v>
      </c>
      <c r="G65" s="18">
        <f t="shared" si="0"/>
        <v>31102465.238095235</v>
      </c>
      <c r="H65" s="18">
        <f t="shared" si="1"/>
        <v>2323354.1532857139</v>
      </c>
    </row>
    <row r="66" spans="1:8">
      <c r="A66" s="6" t="s">
        <v>381</v>
      </c>
      <c r="B66" s="65">
        <v>10</v>
      </c>
      <c r="C66" s="19" t="s">
        <v>382</v>
      </c>
      <c r="D66" s="18">
        <v>5734</v>
      </c>
      <c r="E66" s="18">
        <v>7907342.9699999997</v>
      </c>
      <c r="F66" s="34">
        <v>8.1</v>
      </c>
      <c r="G66" s="18">
        <f t="shared" si="0"/>
        <v>97621518.148148149</v>
      </c>
      <c r="H66" s="18">
        <f t="shared" si="1"/>
        <v>7292327.4056666661</v>
      </c>
    </row>
    <row r="67" spans="1:8">
      <c r="A67" s="6" t="s">
        <v>387</v>
      </c>
      <c r="B67" s="65">
        <v>13</v>
      </c>
      <c r="C67" s="19" t="s">
        <v>388</v>
      </c>
      <c r="D67" s="18">
        <v>147746</v>
      </c>
      <c r="E67" s="18">
        <v>244051672.41</v>
      </c>
      <c r="F67" s="34">
        <v>8</v>
      </c>
      <c r="G67" s="18">
        <f t="shared" si="0"/>
        <v>3050645905.125</v>
      </c>
      <c r="H67" s="18">
        <f t="shared" si="1"/>
        <v>227883249.11283749</v>
      </c>
    </row>
    <row r="68" spans="1:8">
      <c r="A68" s="6" t="s">
        <v>591</v>
      </c>
      <c r="B68" s="65">
        <v>4</v>
      </c>
      <c r="C68" s="19" t="s">
        <v>592</v>
      </c>
      <c r="D68" s="18">
        <v>1682</v>
      </c>
      <c r="E68" s="18">
        <v>2792884.17</v>
      </c>
      <c r="F68" s="34">
        <v>9.9</v>
      </c>
      <c r="G68" s="18">
        <f t="shared" si="0"/>
        <v>28210951.212121211</v>
      </c>
      <c r="H68" s="18">
        <f t="shared" si="1"/>
        <v>2107358.0555454544</v>
      </c>
    </row>
    <row r="69" spans="1:8">
      <c r="A69" s="6" t="s">
        <v>277</v>
      </c>
      <c r="B69" s="65">
        <v>13</v>
      </c>
      <c r="C69" s="19" t="s">
        <v>278</v>
      </c>
      <c r="D69" s="18">
        <v>19182</v>
      </c>
      <c r="E69" s="18">
        <v>36427183.969999999</v>
      </c>
      <c r="F69" s="34">
        <v>9.4</v>
      </c>
      <c r="G69" s="18">
        <f t="shared" si="0"/>
        <v>387523233.72340423</v>
      </c>
      <c r="H69" s="18">
        <f t="shared" si="1"/>
        <v>28947985.559138294</v>
      </c>
    </row>
    <row r="70" spans="1:8">
      <c r="A70" s="6" t="s">
        <v>417</v>
      </c>
      <c r="B70" s="65">
        <v>1</v>
      </c>
      <c r="C70" s="19" t="s">
        <v>418</v>
      </c>
      <c r="D70" s="18">
        <v>46490</v>
      </c>
      <c r="E70" s="18">
        <v>90116092.890000001</v>
      </c>
      <c r="F70" s="34">
        <v>7.6</v>
      </c>
      <c r="G70" s="18">
        <f t="shared" si="0"/>
        <v>1185738064.3421054</v>
      </c>
      <c r="H70" s="18">
        <f t="shared" si="1"/>
        <v>88574633.406355262</v>
      </c>
    </row>
    <row r="71" spans="1:8">
      <c r="A71" s="6" t="s">
        <v>429</v>
      </c>
      <c r="B71" s="65">
        <v>2</v>
      </c>
      <c r="C71" s="19" t="s">
        <v>430</v>
      </c>
      <c r="D71" s="18">
        <v>36339</v>
      </c>
      <c r="E71" s="18">
        <v>71133160.219999999</v>
      </c>
      <c r="F71" s="34">
        <v>7.6</v>
      </c>
      <c r="G71" s="18">
        <f t="shared" si="0"/>
        <v>935962634.47368431</v>
      </c>
      <c r="H71" s="18">
        <f t="shared" si="1"/>
        <v>69916408.79518421</v>
      </c>
    </row>
    <row r="72" spans="1:8">
      <c r="A72" s="6" t="s">
        <v>203</v>
      </c>
      <c r="B72" s="65">
        <v>11</v>
      </c>
      <c r="C72" s="19" t="s">
        <v>204</v>
      </c>
      <c r="D72" s="18">
        <v>2628</v>
      </c>
      <c r="E72" s="18">
        <v>4046953.77</v>
      </c>
      <c r="F72" s="34">
        <v>9.8000000000000007</v>
      </c>
      <c r="G72" s="18">
        <f t="shared" si="0"/>
        <v>41295446.632653058</v>
      </c>
      <c r="H72" s="18">
        <f t="shared" si="1"/>
        <v>3084769.8634591834</v>
      </c>
    </row>
    <row r="73" spans="1:8">
      <c r="A73" s="6" t="s">
        <v>401</v>
      </c>
      <c r="B73" s="65">
        <v>18</v>
      </c>
      <c r="C73" s="19" t="s">
        <v>402</v>
      </c>
      <c r="D73" s="18">
        <v>36513</v>
      </c>
      <c r="E73" s="18">
        <v>62439465.18</v>
      </c>
      <c r="F73" s="34">
        <v>8.4</v>
      </c>
      <c r="G73" s="18">
        <f t="shared" si="0"/>
        <v>743326966.42857134</v>
      </c>
      <c r="H73" s="18">
        <f t="shared" si="1"/>
        <v>55526524.392214276</v>
      </c>
    </row>
    <row r="74" spans="1:8">
      <c r="A74" s="6" t="s">
        <v>469</v>
      </c>
      <c r="B74" s="65">
        <v>17</v>
      </c>
      <c r="C74" s="19" t="s">
        <v>470</v>
      </c>
      <c r="D74" s="18">
        <v>12372</v>
      </c>
      <c r="E74" s="18">
        <v>18155140.98</v>
      </c>
      <c r="F74" s="34">
        <v>8.3000000000000007</v>
      </c>
      <c r="G74" s="18">
        <f t="shared" si="0"/>
        <v>218736638.31325299</v>
      </c>
      <c r="H74" s="18">
        <f t="shared" si="1"/>
        <v>16339626.881999997</v>
      </c>
    </row>
    <row r="75" spans="1:8">
      <c r="A75" s="6" t="s">
        <v>473</v>
      </c>
      <c r="B75" s="65">
        <v>6</v>
      </c>
      <c r="C75" s="19" t="s">
        <v>474</v>
      </c>
      <c r="D75" s="18">
        <v>33473</v>
      </c>
      <c r="E75" s="18">
        <v>73865506.150000006</v>
      </c>
      <c r="F75" s="34">
        <v>9.4</v>
      </c>
      <c r="G75" s="18">
        <f t="shared" ref="G75:G138" si="2">E75*100/F75</f>
        <v>785803256.91489375</v>
      </c>
      <c r="H75" s="18">
        <f t="shared" si="1"/>
        <v>58699503.29154256</v>
      </c>
    </row>
    <row r="76" spans="1:8">
      <c r="A76" s="6" t="s">
        <v>97</v>
      </c>
      <c r="B76" s="65">
        <v>10</v>
      </c>
      <c r="C76" s="19" t="s">
        <v>98</v>
      </c>
      <c r="D76" s="18">
        <v>5114</v>
      </c>
      <c r="E76" s="18">
        <v>8288933.9100000001</v>
      </c>
      <c r="F76" s="34">
        <v>9.4</v>
      </c>
      <c r="G76" s="18">
        <f t="shared" si="2"/>
        <v>88180147.978723407</v>
      </c>
      <c r="H76" s="18">
        <f t="shared" ref="H76:H139" si="3">G76*$F$10/100</f>
        <v>6587057.054010638</v>
      </c>
    </row>
    <row r="77" spans="1:8">
      <c r="A77" s="6" t="s">
        <v>319</v>
      </c>
      <c r="B77" s="65">
        <v>4</v>
      </c>
      <c r="C77" s="19" t="s">
        <v>320</v>
      </c>
      <c r="D77" s="18">
        <v>12394</v>
      </c>
      <c r="E77" s="18">
        <v>20198311.960000001</v>
      </c>
      <c r="F77" s="34">
        <v>9.1</v>
      </c>
      <c r="G77" s="18">
        <f t="shared" si="2"/>
        <v>221959472.08791208</v>
      </c>
      <c r="H77" s="18">
        <f t="shared" si="3"/>
        <v>16580372.564967031</v>
      </c>
    </row>
    <row r="78" spans="1:8">
      <c r="A78" s="6" t="s">
        <v>43</v>
      </c>
      <c r="B78" s="65">
        <v>13</v>
      </c>
      <c r="C78" s="19" t="s">
        <v>44</v>
      </c>
      <c r="D78" s="18">
        <v>1217</v>
      </c>
      <c r="E78" s="18">
        <v>1704358.47</v>
      </c>
      <c r="F78" s="34">
        <v>9.1999999999999993</v>
      </c>
      <c r="G78" s="18">
        <f t="shared" si="2"/>
        <v>18525635.543478262</v>
      </c>
      <c r="H78" s="18">
        <f t="shared" si="3"/>
        <v>1383864.9750978262</v>
      </c>
    </row>
    <row r="79" spans="1:8">
      <c r="A79" s="6" t="s">
        <v>109</v>
      </c>
      <c r="B79" s="65">
        <v>16</v>
      </c>
      <c r="C79" s="19" t="s">
        <v>110</v>
      </c>
      <c r="D79" s="18">
        <v>5246</v>
      </c>
      <c r="E79" s="18">
        <v>8414447.2899999991</v>
      </c>
      <c r="F79" s="34">
        <v>8.9</v>
      </c>
      <c r="G79" s="18">
        <f t="shared" si="2"/>
        <v>94544351.57303369</v>
      </c>
      <c r="H79" s="18">
        <f t="shared" si="3"/>
        <v>7062463.0625056159</v>
      </c>
    </row>
    <row r="80" spans="1:8">
      <c r="A80" s="6" t="s">
        <v>593</v>
      </c>
      <c r="B80" s="65">
        <v>14</v>
      </c>
      <c r="C80" s="19" t="s">
        <v>594</v>
      </c>
      <c r="D80" s="18">
        <v>1188</v>
      </c>
      <c r="E80" s="18">
        <v>1886815.82</v>
      </c>
      <c r="F80" s="34">
        <v>9.8000000000000007</v>
      </c>
      <c r="G80" s="18">
        <f t="shared" si="2"/>
        <v>19253222.653061222</v>
      </c>
      <c r="H80" s="18">
        <f t="shared" si="3"/>
        <v>1438215.7321836734</v>
      </c>
    </row>
    <row r="81" spans="1:8">
      <c r="A81" s="6" t="s">
        <v>347</v>
      </c>
      <c r="B81" s="65">
        <v>1</v>
      </c>
      <c r="C81" s="19" t="s">
        <v>348</v>
      </c>
      <c r="D81" s="18">
        <v>8581</v>
      </c>
      <c r="E81" s="18">
        <v>14608475.119999999</v>
      </c>
      <c r="F81" s="34">
        <v>8.6</v>
      </c>
      <c r="G81" s="18">
        <f t="shared" si="2"/>
        <v>169865989.76744187</v>
      </c>
      <c r="H81" s="18">
        <f t="shared" si="3"/>
        <v>12688989.435627906</v>
      </c>
    </row>
    <row r="82" spans="1:8">
      <c r="A82" s="6" t="s">
        <v>89</v>
      </c>
      <c r="B82" s="65">
        <v>13</v>
      </c>
      <c r="C82" s="19" t="s">
        <v>90</v>
      </c>
      <c r="D82" s="18">
        <v>3625</v>
      </c>
      <c r="E82" s="18">
        <v>5130998.46</v>
      </c>
      <c r="F82" s="34">
        <v>8.8000000000000007</v>
      </c>
      <c r="G82" s="18">
        <f t="shared" si="2"/>
        <v>58306800.68181818</v>
      </c>
      <c r="H82" s="18">
        <f t="shared" si="3"/>
        <v>4355518.0109318178</v>
      </c>
    </row>
    <row r="83" spans="1:8">
      <c r="A83" s="6" t="s">
        <v>61</v>
      </c>
      <c r="B83" s="65">
        <v>4</v>
      </c>
      <c r="C83" s="19" t="s">
        <v>62</v>
      </c>
      <c r="D83" s="18">
        <v>2216</v>
      </c>
      <c r="E83" s="18">
        <v>3141745.66</v>
      </c>
      <c r="F83" s="34">
        <v>8.9</v>
      </c>
      <c r="G83" s="18">
        <f t="shared" si="2"/>
        <v>35300513.033707865</v>
      </c>
      <c r="H83" s="18">
        <f t="shared" si="3"/>
        <v>2636948.3236179776</v>
      </c>
    </row>
    <row r="84" spans="1:8">
      <c r="A84" s="6" t="s">
        <v>461</v>
      </c>
      <c r="B84" s="65">
        <v>15</v>
      </c>
      <c r="C84" s="19" t="s">
        <v>462</v>
      </c>
      <c r="D84" s="18">
        <v>1208</v>
      </c>
      <c r="E84" s="18">
        <v>2654714.63</v>
      </c>
      <c r="F84" s="34">
        <v>10.3</v>
      </c>
      <c r="G84" s="18">
        <f t="shared" si="2"/>
        <v>25773928.446601938</v>
      </c>
      <c r="H84" s="18">
        <f t="shared" si="3"/>
        <v>1925312.4549611646</v>
      </c>
    </row>
    <row r="85" spans="1:8">
      <c r="A85" s="6" t="s">
        <v>505</v>
      </c>
      <c r="B85" s="65">
        <v>14</v>
      </c>
      <c r="C85" s="19" t="s">
        <v>506</v>
      </c>
      <c r="D85" s="18">
        <v>12618</v>
      </c>
      <c r="E85" s="18">
        <v>20353614.280000001</v>
      </c>
      <c r="F85" s="34">
        <v>9.4</v>
      </c>
      <c r="G85" s="18">
        <f t="shared" si="2"/>
        <v>216527811.4893617</v>
      </c>
      <c r="H85" s="18">
        <f t="shared" si="3"/>
        <v>16174627.518255319</v>
      </c>
    </row>
    <row r="86" spans="1:8">
      <c r="A86" s="6" t="s">
        <v>521</v>
      </c>
      <c r="B86" s="65">
        <v>14</v>
      </c>
      <c r="C86" s="19" t="s">
        <v>522</v>
      </c>
      <c r="D86" s="18">
        <v>15165</v>
      </c>
      <c r="E86" s="18">
        <v>24598688.739999998</v>
      </c>
      <c r="F86" s="34">
        <v>9.1</v>
      </c>
      <c r="G86" s="18">
        <f t="shared" si="2"/>
        <v>270315260.87912089</v>
      </c>
      <c r="H86" s="18">
        <f t="shared" si="3"/>
        <v>20192549.987670328</v>
      </c>
    </row>
    <row r="87" spans="1:8">
      <c r="A87" s="6" t="s">
        <v>391</v>
      </c>
      <c r="B87" s="65">
        <v>1</v>
      </c>
      <c r="C87" s="19" t="s">
        <v>392</v>
      </c>
      <c r="D87" s="18">
        <v>10270</v>
      </c>
      <c r="E87" s="18">
        <v>20231236.579999998</v>
      </c>
      <c r="F87" s="34">
        <v>4.4000000000000004</v>
      </c>
      <c r="G87" s="18">
        <f t="shared" si="2"/>
        <v>459800831.36363626</v>
      </c>
      <c r="H87" s="18">
        <f t="shared" si="3"/>
        <v>34347122.102863625</v>
      </c>
    </row>
    <row r="88" spans="1:8">
      <c r="A88" s="6" t="s">
        <v>273</v>
      </c>
      <c r="B88" s="65">
        <v>16</v>
      </c>
      <c r="C88" s="19" t="s">
        <v>274</v>
      </c>
      <c r="D88" s="18">
        <v>4137</v>
      </c>
      <c r="E88" s="18">
        <v>6854806.96</v>
      </c>
      <c r="F88" s="34">
        <v>9.4</v>
      </c>
      <c r="G88" s="18">
        <f t="shared" si="2"/>
        <v>72923478.297872335</v>
      </c>
      <c r="H88" s="18">
        <f t="shared" si="3"/>
        <v>5447383.8288510628</v>
      </c>
    </row>
    <row r="89" spans="1:8">
      <c r="A89" s="6" t="s">
        <v>451</v>
      </c>
      <c r="B89" s="65">
        <v>11</v>
      </c>
      <c r="C89" s="19" t="s">
        <v>452</v>
      </c>
      <c r="D89" s="18">
        <v>2035</v>
      </c>
      <c r="E89" s="18">
        <v>2714483.26</v>
      </c>
      <c r="F89" s="34">
        <v>7.9</v>
      </c>
      <c r="G89" s="18">
        <f t="shared" si="2"/>
        <v>34360547.594936706</v>
      </c>
      <c r="H89" s="18">
        <f t="shared" si="3"/>
        <v>2566732.9053417719</v>
      </c>
    </row>
    <row r="90" spans="1:8">
      <c r="A90" s="6" t="s">
        <v>185</v>
      </c>
      <c r="B90" s="65">
        <v>19</v>
      </c>
      <c r="C90" s="19" t="s">
        <v>186</v>
      </c>
      <c r="D90" s="18">
        <v>19371</v>
      </c>
      <c r="E90" s="18">
        <v>38396741.079999998</v>
      </c>
      <c r="F90" s="34">
        <v>9.6</v>
      </c>
      <c r="G90" s="18">
        <f t="shared" si="2"/>
        <v>399966052.91666669</v>
      </c>
      <c r="H90" s="18">
        <f t="shared" si="3"/>
        <v>29877464.152874999</v>
      </c>
    </row>
    <row r="91" spans="1:8">
      <c r="A91" s="6" t="s">
        <v>85</v>
      </c>
      <c r="B91" s="65">
        <v>19</v>
      </c>
      <c r="C91" s="19" t="s">
        <v>86</v>
      </c>
      <c r="D91" s="18">
        <v>7691</v>
      </c>
      <c r="E91" s="18">
        <v>15163388.789999999</v>
      </c>
      <c r="F91" s="34">
        <v>8.6</v>
      </c>
      <c r="G91" s="18">
        <f t="shared" si="2"/>
        <v>176318474.30232558</v>
      </c>
      <c r="H91" s="18">
        <f t="shared" si="3"/>
        <v>13170990.030383721</v>
      </c>
    </row>
    <row r="92" spans="1:8">
      <c r="A92" s="6" t="s">
        <v>115</v>
      </c>
      <c r="B92" s="65">
        <v>17</v>
      </c>
      <c r="C92" s="19" t="s">
        <v>116</v>
      </c>
      <c r="D92" s="18">
        <v>19514</v>
      </c>
      <c r="E92" s="18">
        <v>35074180.450000003</v>
      </c>
      <c r="F92" s="34">
        <v>7.9</v>
      </c>
      <c r="G92" s="18">
        <f t="shared" si="2"/>
        <v>443976967.72151905</v>
      </c>
      <c r="H92" s="18">
        <f t="shared" si="3"/>
        <v>33165079.488797475</v>
      </c>
    </row>
    <row r="93" spans="1:8">
      <c r="A93" s="6" t="s">
        <v>385</v>
      </c>
      <c r="B93" s="65">
        <v>1</v>
      </c>
      <c r="C93" s="19" t="s">
        <v>386</v>
      </c>
      <c r="D93" s="18">
        <v>38211</v>
      </c>
      <c r="E93" s="18">
        <v>64312933.350000001</v>
      </c>
      <c r="F93" s="34">
        <v>6.9</v>
      </c>
      <c r="G93" s="18">
        <f t="shared" si="2"/>
        <v>932071497.82608688</v>
      </c>
      <c r="H93" s="18">
        <f t="shared" si="3"/>
        <v>69625740.887608692</v>
      </c>
    </row>
    <row r="94" spans="1:8">
      <c r="A94" s="6" t="s">
        <v>309</v>
      </c>
      <c r="B94" s="65">
        <v>13</v>
      </c>
      <c r="C94" s="19" t="s">
        <v>310</v>
      </c>
      <c r="D94" s="18">
        <v>9184</v>
      </c>
      <c r="E94" s="18">
        <v>15276409.01</v>
      </c>
      <c r="F94" s="34">
        <v>9.1</v>
      </c>
      <c r="G94" s="18">
        <f t="shared" si="2"/>
        <v>167872626.48351648</v>
      </c>
      <c r="H94" s="18">
        <f t="shared" si="3"/>
        <v>12540085.198318683</v>
      </c>
    </row>
    <row r="95" spans="1:8">
      <c r="A95" s="6" t="s">
        <v>373</v>
      </c>
      <c r="B95" s="65">
        <v>6</v>
      </c>
      <c r="C95" s="19" t="s">
        <v>374</v>
      </c>
      <c r="D95" s="18">
        <v>1749</v>
      </c>
      <c r="E95" s="18">
        <v>2421126.9900000002</v>
      </c>
      <c r="F95" s="34">
        <v>8.9</v>
      </c>
      <c r="G95" s="18">
        <f t="shared" si="2"/>
        <v>27203674.044943821</v>
      </c>
      <c r="H95" s="18">
        <f t="shared" si="3"/>
        <v>2032114.4511573035</v>
      </c>
    </row>
    <row r="96" spans="1:8">
      <c r="A96" s="6" t="s">
        <v>357</v>
      </c>
      <c r="B96" s="65">
        <v>13</v>
      </c>
      <c r="C96" s="19" t="s">
        <v>358</v>
      </c>
      <c r="D96" s="18">
        <v>1523</v>
      </c>
      <c r="E96" s="18">
        <v>2103523.11</v>
      </c>
      <c r="F96" s="34">
        <v>9.5</v>
      </c>
      <c r="G96" s="18">
        <f t="shared" si="2"/>
        <v>22142348.52631579</v>
      </c>
      <c r="H96" s="18">
        <f t="shared" si="3"/>
        <v>1654033.4349157894</v>
      </c>
    </row>
    <row r="97" spans="1:8">
      <c r="A97" s="6" t="s">
        <v>477</v>
      </c>
      <c r="B97" s="65">
        <v>1</v>
      </c>
      <c r="C97" s="19" t="s">
        <v>478</v>
      </c>
      <c r="D97" s="18">
        <v>41154</v>
      </c>
      <c r="E97" s="18">
        <v>83232501.700000003</v>
      </c>
      <c r="F97" s="34">
        <v>7.1</v>
      </c>
      <c r="G97" s="18">
        <f t="shared" si="2"/>
        <v>1172288756.3380282</v>
      </c>
      <c r="H97" s="18">
        <f t="shared" si="3"/>
        <v>87569970.098450705</v>
      </c>
    </row>
    <row r="98" spans="1:8">
      <c r="A98" s="6" t="s">
        <v>513</v>
      </c>
      <c r="B98" s="65">
        <v>12</v>
      </c>
      <c r="C98" s="19" t="s">
        <v>514</v>
      </c>
      <c r="D98" s="18">
        <v>9689</v>
      </c>
      <c r="E98" s="18">
        <v>12591536.119999999</v>
      </c>
      <c r="F98" s="34">
        <v>8.1</v>
      </c>
      <c r="G98" s="18">
        <f t="shared" si="2"/>
        <v>155451063.20987654</v>
      </c>
      <c r="H98" s="18">
        <f t="shared" si="3"/>
        <v>11612194.421777777</v>
      </c>
    </row>
    <row r="99" spans="1:8">
      <c r="A99" s="6" t="s">
        <v>539</v>
      </c>
      <c r="B99" s="65">
        <v>19</v>
      </c>
      <c r="C99" s="19" t="s">
        <v>540</v>
      </c>
      <c r="D99" s="18">
        <v>6822</v>
      </c>
      <c r="E99" s="18">
        <v>11403569.5</v>
      </c>
      <c r="F99" s="34">
        <v>7.6</v>
      </c>
      <c r="G99" s="18">
        <f t="shared" si="2"/>
        <v>150046967.10526317</v>
      </c>
      <c r="H99" s="18">
        <f t="shared" si="3"/>
        <v>11208508.442763159</v>
      </c>
    </row>
    <row r="100" spans="1:8">
      <c r="A100" s="6" t="s">
        <v>193</v>
      </c>
      <c r="B100" s="65">
        <v>11</v>
      </c>
      <c r="C100" s="19" t="s">
        <v>194</v>
      </c>
      <c r="D100" s="18">
        <v>7475</v>
      </c>
      <c r="E100" s="18">
        <v>11197026.67</v>
      </c>
      <c r="F100" s="34">
        <v>9.5</v>
      </c>
      <c r="G100" s="18">
        <f t="shared" si="2"/>
        <v>117863438.63157895</v>
      </c>
      <c r="H100" s="18">
        <f t="shared" si="3"/>
        <v>8804398.8657789472</v>
      </c>
    </row>
    <row r="101" spans="1:8">
      <c r="A101" s="6" t="s">
        <v>99</v>
      </c>
      <c r="B101" s="65">
        <v>13</v>
      </c>
      <c r="C101" s="19" t="s">
        <v>100</v>
      </c>
      <c r="D101" s="18">
        <v>1035</v>
      </c>
      <c r="E101" s="18">
        <v>1339088.3500000001</v>
      </c>
      <c r="F101" s="34">
        <v>9.1</v>
      </c>
      <c r="G101" s="18">
        <f t="shared" si="2"/>
        <v>14715256.593406595</v>
      </c>
      <c r="H101" s="18">
        <f t="shared" si="3"/>
        <v>1099229.6675274726</v>
      </c>
    </row>
    <row r="102" spans="1:8">
      <c r="A102" s="6" t="s">
        <v>313</v>
      </c>
      <c r="B102" s="65">
        <v>4</v>
      </c>
      <c r="C102" s="19" t="s">
        <v>314</v>
      </c>
      <c r="D102" s="18">
        <v>6766</v>
      </c>
      <c r="E102" s="18">
        <v>11644961.85</v>
      </c>
      <c r="F102" s="34">
        <v>9.1999999999999993</v>
      </c>
      <c r="G102" s="18">
        <f t="shared" si="2"/>
        <v>126575672.2826087</v>
      </c>
      <c r="H102" s="18">
        <f t="shared" si="3"/>
        <v>9455202.7195108701</v>
      </c>
    </row>
    <row r="103" spans="1:8">
      <c r="A103" s="6" t="s">
        <v>409</v>
      </c>
      <c r="B103" s="65">
        <v>16</v>
      </c>
      <c r="C103" s="19" t="s">
        <v>410</v>
      </c>
      <c r="D103" s="18">
        <v>48295</v>
      </c>
      <c r="E103" s="18">
        <v>87499617.670000002</v>
      </c>
      <c r="F103" s="34">
        <v>8.9</v>
      </c>
      <c r="G103" s="18">
        <f t="shared" si="2"/>
        <v>983141771.57303369</v>
      </c>
      <c r="H103" s="18">
        <f t="shared" si="3"/>
        <v>73440690.336505607</v>
      </c>
    </row>
    <row r="104" spans="1:8">
      <c r="A104" s="6" t="s">
        <v>419</v>
      </c>
      <c r="B104" s="65">
        <v>19</v>
      </c>
      <c r="C104" s="19" t="s">
        <v>420</v>
      </c>
      <c r="D104" s="18">
        <v>4011</v>
      </c>
      <c r="E104" s="18">
        <v>6059502.1399999997</v>
      </c>
      <c r="F104" s="34">
        <v>7.9</v>
      </c>
      <c r="G104" s="18">
        <f t="shared" si="2"/>
        <v>76702558.734177217</v>
      </c>
      <c r="H104" s="18">
        <f t="shared" si="3"/>
        <v>5729681.1374430386</v>
      </c>
    </row>
    <row r="105" spans="1:8">
      <c r="A105" s="6" t="s">
        <v>229</v>
      </c>
      <c r="B105" s="65">
        <v>13</v>
      </c>
      <c r="C105" s="19" t="s">
        <v>230</v>
      </c>
      <c r="D105" s="18">
        <v>2499</v>
      </c>
      <c r="E105" s="18">
        <v>3991327.83</v>
      </c>
      <c r="F105" s="34">
        <v>9.8000000000000007</v>
      </c>
      <c r="G105" s="18">
        <f t="shared" si="2"/>
        <v>40727835</v>
      </c>
      <c r="H105" s="18">
        <f t="shared" si="3"/>
        <v>3042369.2744999998</v>
      </c>
    </row>
    <row r="106" spans="1:8">
      <c r="A106" s="6" t="s">
        <v>351</v>
      </c>
      <c r="B106" s="65">
        <v>12</v>
      </c>
      <c r="C106" s="19" t="s">
        <v>352</v>
      </c>
      <c r="D106" s="18">
        <v>15136</v>
      </c>
      <c r="E106" s="18">
        <v>26597275.960000001</v>
      </c>
      <c r="F106" s="34">
        <v>8.4</v>
      </c>
      <c r="G106" s="18">
        <f t="shared" si="2"/>
        <v>316634237.61904758</v>
      </c>
      <c r="H106" s="18">
        <f t="shared" si="3"/>
        <v>23652577.550142854</v>
      </c>
    </row>
    <row r="107" spans="1:8">
      <c r="A107" s="6" t="s">
        <v>239</v>
      </c>
      <c r="B107" s="65">
        <v>15</v>
      </c>
      <c r="C107" s="19" t="s">
        <v>240</v>
      </c>
      <c r="D107" s="18">
        <v>2015</v>
      </c>
      <c r="E107" s="18">
        <v>3119363.78</v>
      </c>
      <c r="F107" s="34">
        <v>9.3000000000000007</v>
      </c>
      <c r="G107" s="18">
        <f t="shared" si="2"/>
        <v>33541546.021505374</v>
      </c>
      <c r="H107" s="18">
        <f t="shared" si="3"/>
        <v>2505553.4878064515</v>
      </c>
    </row>
    <row r="108" spans="1:8">
      <c r="A108" s="6" t="s">
        <v>333</v>
      </c>
      <c r="B108" s="65">
        <v>2</v>
      </c>
      <c r="C108" s="19" t="s">
        <v>334</v>
      </c>
      <c r="D108" s="18">
        <v>2207</v>
      </c>
      <c r="E108" s="18">
        <v>2884032.18</v>
      </c>
      <c r="F108" s="34">
        <v>7.4</v>
      </c>
      <c r="G108" s="18">
        <f t="shared" si="2"/>
        <v>38973407.837837838</v>
      </c>
      <c r="H108" s="18">
        <f t="shared" si="3"/>
        <v>2911313.5654864865</v>
      </c>
    </row>
    <row r="109" spans="1:8">
      <c r="A109" s="6" t="s">
        <v>167</v>
      </c>
      <c r="B109" s="65">
        <v>8</v>
      </c>
      <c r="C109" s="19" t="s">
        <v>168</v>
      </c>
      <c r="D109" s="18">
        <v>50500</v>
      </c>
      <c r="E109" s="18">
        <v>103327495.90000001</v>
      </c>
      <c r="F109" s="34">
        <v>9.4</v>
      </c>
      <c r="G109" s="18">
        <f t="shared" si="2"/>
        <v>1099228679.7872341</v>
      </c>
      <c r="H109" s="18">
        <f t="shared" si="3"/>
        <v>82112382.38010639</v>
      </c>
    </row>
    <row r="110" spans="1:8">
      <c r="A110" s="6" t="s">
        <v>163</v>
      </c>
      <c r="B110" s="65">
        <v>8</v>
      </c>
      <c r="C110" s="19" t="s">
        <v>164</v>
      </c>
      <c r="D110" s="18">
        <v>78880</v>
      </c>
      <c r="E110" s="18">
        <v>150968677.28999999</v>
      </c>
      <c r="F110" s="34">
        <v>8.9</v>
      </c>
      <c r="G110" s="18">
        <f t="shared" si="2"/>
        <v>1696277272.9213483</v>
      </c>
      <c r="H110" s="18">
        <f t="shared" si="3"/>
        <v>126711912.28722471</v>
      </c>
    </row>
    <row r="111" spans="1:8">
      <c r="A111" s="6" t="s">
        <v>235</v>
      </c>
      <c r="B111" s="65">
        <v>15</v>
      </c>
      <c r="C111" s="19" t="s">
        <v>236</v>
      </c>
      <c r="D111" s="18">
        <v>6199</v>
      </c>
      <c r="E111" s="18">
        <v>10615611.779999999</v>
      </c>
      <c r="F111" s="34">
        <v>8.9</v>
      </c>
      <c r="G111" s="18">
        <f t="shared" si="2"/>
        <v>119276536.85393256</v>
      </c>
      <c r="H111" s="18">
        <f t="shared" si="3"/>
        <v>8909957.302988762</v>
      </c>
    </row>
    <row r="112" spans="1:8">
      <c r="A112" s="6" t="s">
        <v>369</v>
      </c>
      <c r="B112" s="65">
        <v>15</v>
      </c>
      <c r="C112" s="19" t="s">
        <v>370</v>
      </c>
      <c r="D112" s="18">
        <v>6368</v>
      </c>
      <c r="E112" s="18">
        <v>10537743.15</v>
      </c>
      <c r="F112" s="34">
        <v>8.9</v>
      </c>
      <c r="G112" s="18">
        <f t="shared" si="2"/>
        <v>118401608.42696629</v>
      </c>
      <c r="H112" s="18">
        <f t="shared" si="3"/>
        <v>8844600.1494943816</v>
      </c>
    </row>
    <row r="113" spans="1:8">
      <c r="A113" s="6" t="s">
        <v>169</v>
      </c>
      <c r="B113" s="65">
        <v>18</v>
      </c>
      <c r="C113" s="19" t="s">
        <v>170</v>
      </c>
      <c r="D113" s="18">
        <v>7582</v>
      </c>
      <c r="E113" s="18">
        <v>12107758.58</v>
      </c>
      <c r="F113" s="34">
        <v>9.4</v>
      </c>
      <c r="G113" s="18">
        <f t="shared" si="2"/>
        <v>128805942.34042552</v>
      </c>
      <c r="H113" s="18">
        <f t="shared" si="3"/>
        <v>9621803.892829787</v>
      </c>
    </row>
    <row r="114" spans="1:8">
      <c r="A114" s="6" t="s">
        <v>441</v>
      </c>
      <c r="B114" s="65">
        <v>6</v>
      </c>
      <c r="C114" s="19" t="s">
        <v>442</v>
      </c>
      <c r="D114" s="18">
        <v>2092</v>
      </c>
      <c r="E114" s="18">
        <v>3205031.56</v>
      </c>
      <c r="F114" s="34">
        <v>9.1</v>
      </c>
      <c r="G114" s="18">
        <f t="shared" si="2"/>
        <v>35220127.032967031</v>
      </c>
      <c r="H114" s="18">
        <f t="shared" si="3"/>
        <v>2630943.489362637</v>
      </c>
    </row>
    <row r="115" spans="1:8">
      <c r="A115" s="6" t="s">
        <v>529</v>
      </c>
      <c r="B115" s="65">
        <v>11</v>
      </c>
      <c r="C115" s="19" t="s">
        <v>530</v>
      </c>
      <c r="D115" s="18">
        <v>124021</v>
      </c>
      <c r="E115" s="18">
        <v>215970189.38999999</v>
      </c>
      <c r="F115" s="34">
        <v>8.1</v>
      </c>
      <c r="G115" s="18">
        <f t="shared" si="2"/>
        <v>2666298634.4444447</v>
      </c>
      <c r="H115" s="18">
        <f t="shared" si="3"/>
        <v>199172507.993</v>
      </c>
    </row>
    <row r="116" spans="1:8">
      <c r="A116" s="6" t="s">
        <v>67</v>
      </c>
      <c r="B116" s="65">
        <v>14</v>
      </c>
      <c r="C116" s="19" t="s">
        <v>68</v>
      </c>
      <c r="D116" s="18">
        <v>3381</v>
      </c>
      <c r="E116" s="18">
        <v>4950036.6399999997</v>
      </c>
      <c r="F116" s="34">
        <v>8.4</v>
      </c>
      <c r="G116" s="18">
        <f t="shared" si="2"/>
        <v>58929007.619047612</v>
      </c>
      <c r="H116" s="18">
        <f t="shared" si="3"/>
        <v>4401996.8691428564</v>
      </c>
    </row>
    <row r="117" spans="1:8">
      <c r="A117" s="6" t="s">
        <v>181</v>
      </c>
      <c r="B117" s="65">
        <v>14</v>
      </c>
      <c r="C117" s="19" t="s">
        <v>182</v>
      </c>
      <c r="D117" s="18">
        <v>19759</v>
      </c>
      <c r="E117" s="18">
        <v>29353923.93</v>
      </c>
      <c r="F117" s="34">
        <v>8.4</v>
      </c>
      <c r="G117" s="18">
        <f t="shared" si="2"/>
        <v>349451475.35714287</v>
      </c>
      <c r="H117" s="18">
        <f t="shared" si="3"/>
        <v>26104025.209178571</v>
      </c>
    </row>
    <row r="118" spans="1:8">
      <c r="A118" s="6" t="s">
        <v>379</v>
      </c>
      <c r="B118" s="65">
        <v>2</v>
      </c>
      <c r="C118" s="19" t="s">
        <v>380</v>
      </c>
      <c r="D118" s="18">
        <v>949</v>
      </c>
      <c r="E118" s="18">
        <v>1241771.49</v>
      </c>
      <c r="F118" s="34">
        <v>5.3</v>
      </c>
      <c r="G118" s="18">
        <f t="shared" si="2"/>
        <v>23429650.754716981</v>
      </c>
      <c r="H118" s="18">
        <f t="shared" si="3"/>
        <v>1750194.9113773585</v>
      </c>
    </row>
    <row r="119" spans="1:8">
      <c r="A119" s="6" t="s">
        <v>447</v>
      </c>
      <c r="B119" s="65">
        <v>17</v>
      </c>
      <c r="C119" s="19" t="s">
        <v>448</v>
      </c>
      <c r="D119" s="18">
        <v>15019</v>
      </c>
      <c r="E119" s="18">
        <v>20067431.699999999</v>
      </c>
      <c r="F119" s="34">
        <v>7.4</v>
      </c>
      <c r="G119" s="18">
        <f t="shared" si="2"/>
        <v>271181509.45945942</v>
      </c>
      <c r="H119" s="18">
        <f t="shared" si="3"/>
        <v>20257258.756621618</v>
      </c>
    </row>
    <row r="120" spans="1:8">
      <c r="A120" s="6" t="s">
        <v>389</v>
      </c>
      <c r="B120" s="65">
        <v>12</v>
      </c>
      <c r="C120" s="19" t="s">
        <v>390</v>
      </c>
      <c r="D120" s="18">
        <v>6409</v>
      </c>
      <c r="E120" s="18">
        <v>9532128.6099999994</v>
      </c>
      <c r="F120" s="34">
        <v>8.9</v>
      </c>
      <c r="G120" s="18">
        <f t="shared" si="2"/>
        <v>107102568.65168539</v>
      </c>
      <c r="H120" s="18">
        <f t="shared" si="3"/>
        <v>8000561.8782808986</v>
      </c>
    </row>
    <row r="121" spans="1:8">
      <c r="A121" s="6" t="s">
        <v>25</v>
      </c>
      <c r="B121" s="65">
        <v>13</v>
      </c>
      <c r="C121" s="19" t="s">
        <v>26</v>
      </c>
      <c r="D121" s="18">
        <v>1174</v>
      </c>
      <c r="E121" s="18">
        <v>1757550.46</v>
      </c>
      <c r="F121" s="34">
        <v>9.9</v>
      </c>
      <c r="G121" s="18">
        <f t="shared" si="2"/>
        <v>17753034.94949495</v>
      </c>
      <c r="H121" s="18">
        <f t="shared" si="3"/>
        <v>1326151.7107272728</v>
      </c>
    </row>
    <row r="122" spans="1:8">
      <c r="A122" s="6" t="s">
        <v>175</v>
      </c>
      <c r="B122" s="65">
        <v>7</v>
      </c>
      <c r="C122" s="19" t="s">
        <v>176</v>
      </c>
      <c r="D122" s="18">
        <v>4114</v>
      </c>
      <c r="E122" s="18">
        <v>7428132.4400000004</v>
      </c>
      <c r="F122" s="34">
        <v>9.4</v>
      </c>
      <c r="G122" s="18">
        <f t="shared" si="2"/>
        <v>79022685.53191489</v>
      </c>
      <c r="H122" s="18">
        <f t="shared" si="3"/>
        <v>5902994.6092340425</v>
      </c>
    </row>
    <row r="123" spans="1:8">
      <c r="A123" s="6" t="s">
        <v>145</v>
      </c>
      <c r="B123" s="65">
        <v>17</v>
      </c>
      <c r="C123" s="19" t="s">
        <v>146</v>
      </c>
      <c r="D123" s="18">
        <v>2440</v>
      </c>
      <c r="E123" s="18">
        <v>3366199.12</v>
      </c>
      <c r="F123" s="34">
        <v>9.5</v>
      </c>
      <c r="G123" s="18">
        <f t="shared" si="2"/>
        <v>35433674.947368421</v>
      </c>
      <c r="H123" s="18">
        <f t="shared" si="3"/>
        <v>2646895.5185684208</v>
      </c>
    </row>
    <row r="124" spans="1:8">
      <c r="A124" s="6" t="s">
        <v>543</v>
      </c>
      <c r="B124" s="65">
        <v>19</v>
      </c>
      <c r="C124" s="19" t="s">
        <v>544</v>
      </c>
      <c r="D124" s="18">
        <v>7030</v>
      </c>
      <c r="E124" s="18">
        <v>11842335</v>
      </c>
      <c r="F124" s="34">
        <v>8.9</v>
      </c>
      <c r="G124" s="18">
        <f t="shared" si="2"/>
        <v>133059943.82022472</v>
      </c>
      <c r="H124" s="18">
        <f t="shared" si="3"/>
        <v>9939577.803370785</v>
      </c>
    </row>
    <row r="125" spans="1:8">
      <c r="A125" s="6" t="s">
        <v>139</v>
      </c>
      <c r="B125" s="65">
        <v>2</v>
      </c>
      <c r="C125" s="19" t="s">
        <v>140</v>
      </c>
      <c r="D125" s="18">
        <v>6462</v>
      </c>
      <c r="E125" s="18">
        <v>8842521.75</v>
      </c>
      <c r="F125" s="34">
        <v>7.1</v>
      </c>
      <c r="G125" s="18">
        <f t="shared" si="2"/>
        <v>124542559.85915494</v>
      </c>
      <c r="H125" s="18">
        <f t="shared" si="3"/>
        <v>9303329.2214788739</v>
      </c>
    </row>
    <row r="126" spans="1:8">
      <c r="A126" s="6" t="s">
        <v>227</v>
      </c>
      <c r="B126" s="65">
        <v>7</v>
      </c>
      <c r="C126" s="19" t="s">
        <v>228</v>
      </c>
      <c r="D126" s="18">
        <v>120693</v>
      </c>
      <c r="E126" s="18">
        <v>206392848.28999999</v>
      </c>
      <c r="F126" s="34">
        <v>8.1</v>
      </c>
      <c r="G126" s="18">
        <f t="shared" si="2"/>
        <v>2548059855.4320989</v>
      </c>
      <c r="H126" s="18">
        <f t="shared" si="3"/>
        <v>190340071.20077777</v>
      </c>
    </row>
    <row r="127" spans="1:8">
      <c r="A127" s="6" t="s">
        <v>21</v>
      </c>
      <c r="B127" s="65">
        <v>15</v>
      </c>
      <c r="C127" s="19" t="s">
        <v>22</v>
      </c>
      <c r="D127" s="18">
        <v>7682</v>
      </c>
      <c r="E127" s="18">
        <v>16065659.09</v>
      </c>
      <c r="F127" s="34">
        <v>9.6</v>
      </c>
      <c r="G127" s="18">
        <f t="shared" si="2"/>
        <v>167350615.52083334</v>
      </c>
      <c r="H127" s="18">
        <f t="shared" si="3"/>
        <v>12501090.979406249</v>
      </c>
    </row>
    <row r="128" spans="1:8">
      <c r="A128" s="6" t="s">
        <v>291</v>
      </c>
      <c r="B128" s="65">
        <v>2</v>
      </c>
      <c r="C128" s="19" t="s">
        <v>292</v>
      </c>
      <c r="D128" s="18">
        <v>8441</v>
      </c>
      <c r="E128" s="18">
        <v>12962713.130000001</v>
      </c>
      <c r="F128" s="34">
        <v>8.1</v>
      </c>
      <c r="G128" s="18">
        <f t="shared" si="2"/>
        <v>160033495.43209878</v>
      </c>
      <c r="H128" s="18">
        <f t="shared" si="3"/>
        <v>11954502.108777778</v>
      </c>
    </row>
    <row r="129" spans="1:8">
      <c r="A129" s="6" t="s">
        <v>79</v>
      </c>
      <c r="B129" s="65">
        <v>11</v>
      </c>
      <c r="C129" s="19" t="s">
        <v>80</v>
      </c>
      <c r="D129" s="18">
        <v>8975</v>
      </c>
      <c r="E129" s="18">
        <v>14763795.99</v>
      </c>
      <c r="F129" s="34">
        <v>9.4</v>
      </c>
      <c r="G129" s="18">
        <f t="shared" si="2"/>
        <v>157061659.46808511</v>
      </c>
      <c r="H129" s="18">
        <f t="shared" si="3"/>
        <v>11732505.962265957</v>
      </c>
    </row>
    <row r="130" spans="1:8">
      <c r="A130" s="6" t="s">
        <v>393</v>
      </c>
      <c r="B130" s="65">
        <v>14</v>
      </c>
      <c r="C130" s="19" t="s">
        <v>394</v>
      </c>
      <c r="D130" s="18">
        <v>2789</v>
      </c>
      <c r="E130" s="18">
        <v>4139259.22</v>
      </c>
      <c r="F130" s="34">
        <v>9.4</v>
      </c>
      <c r="G130" s="18">
        <f t="shared" si="2"/>
        <v>44034672.55319149</v>
      </c>
      <c r="H130" s="18">
        <f t="shared" si="3"/>
        <v>3289390.0397234042</v>
      </c>
    </row>
    <row r="131" spans="1:8">
      <c r="A131" s="6" t="s">
        <v>421</v>
      </c>
      <c r="B131" s="65">
        <v>9</v>
      </c>
      <c r="C131" s="19" t="s">
        <v>422</v>
      </c>
      <c r="D131" s="18">
        <v>72988</v>
      </c>
      <c r="E131" s="18">
        <v>125876896.34999999</v>
      </c>
      <c r="F131" s="34">
        <v>8.3000000000000007</v>
      </c>
      <c r="G131" s="18">
        <f t="shared" si="2"/>
        <v>1516589112.6506023</v>
      </c>
      <c r="H131" s="18">
        <f t="shared" si="3"/>
        <v>113289206.715</v>
      </c>
    </row>
    <row r="132" spans="1:8">
      <c r="A132" s="6" t="s">
        <v>15</v>
      </c>
      <c r="B132" s="65">
        <v>1</v>
      </c>
      <c r="C132" s="19" t="s">
        <v>16</v>
      </c>
      <c r="D132" s="18">
        <v>2449</v>
      </c>
      <c r="E132" s="18">
        <v>4050331.98</v>
      </c>
      <c r="F132" s="34">
        <v>8.9</v>
      </c>
      <c r="G132" s="18">
        <f t="shared" si="2"/>
        <v>45509348.089887641</v>
      </c>
      <c r="H132" s="18">
        <f t="shared" si="3"/>
        <v>3399548.302314607</v>
      </c>
    </row>
    <row r="133" spans="1:8">
      <c r="A133" s="6" t="s">
        <v>281</v>
      </c>
      <c r="B133" s="65">
        <v>14</v>
      </c>
      <c r="C133" s="19" t="s">
        <v>282</v>
      </c>
      <c r="D133" s="18">
        <v>14024</v>
      </c>
      <c r="E133" s="18">
        <v>24087441.100000001</v>
      </c>
      <c r="F133" s="34">
        <v>8.9</v>
      </c>
      <c r="G133" s="18">
        <f t="shared" si="2"/>
        <v>270645405.6179775</v>
      </c>
      <c r="H133" s="18">
        <f t="shared" si="3"/>
        <v>20217211.799662918</v>
      </c>
    </row>
    <row r="134" spans="1:8">
      <c r="A134" s="6" t="s">
        <v>223</v>
      </c>
      <c r="B134" s="65">
        <v>13</v>
      </c>
      <c r="C134" s="19" t="s">
        <v>224</v>
      </c>
      <c r="D134" s="18">
        <v>18762</v>
      </c>
      <c r="E134" s="18">
        <v>36678166.299999997</v>
      </c>
      <c r="F134" s="34">
        <v>9.9</v>
      </c>
      <c r="G134" s="18">
        <f t="shared" si="2"/>
        <v>370486528.28282821</v>
      </c>
      <c r="H134" s="18">
        <f t="shared" si="3"/>
        <v>27675343.662727267</v>
      </c>
    </row>
    <row r="135" spans="1:8">
      <c r="A135" s="6" t="s">
        <v>53</v>
      </c>
      <c r="B135" s="65">
        <v>9</v>
      </c>
      <c r="C135" s="19" t="s">
        <v>54</v>
      </c>
      <c r="D135" s="18">
        <v>2862</v>
      </c>
      <c r="E135" s="18">
        <v>5516576.1600000001</v>
      </c>
      <c r="F135" s="34">
        <v>9.9</v>
      </c>
      <c r="G135" s="18">
        <f t="shared" si="2"/>
        <v>55722991.515151516</v>
      </c>
      <c r="H135" s="18">
        <f t="shared" si="3"/>
        <v>4162507.4661818184</v>
      </c>
    </row>
    <row r="136" spans="1:8">
      <c r="A136" s="6" t="s">
        <v>399</v>
      </c>
      <c r="B136" s="65">
        <v>6</v>
      </c>
      <c r="C136" s="19" t="s">
        <v>400</v>
      </c>
      <c r="D136" s="18">
        <v>24711</v>
      </c>
      <c r="E136" s="18">
        <v>50624233.009999998</v>
      </c>
      <c r="F136" s="34">
        <v>8.4</v>
      </c>
      <c r="G136" s="18">
        <f t="shared" si="2"/>
        <v>602669440.59523809</v>
      </c>
      <c r="H136" s="18">
        <f t="shared" si="3"/>
        <v>45019407.212464288</v>
      </c>
    </row>
    <row r="137" spans="1:8">
      <c r="A137" s="6" t="s">
        <v>127</v>
      </c>
      <c r="B137" s="65">
        <v>11</v>
      </c>
      <c r="C137" s="19" t="s">
        <v>128</v>
      </c>
      <c r="D137" s="18">
        <v>9049</v>
      </c>
      <c r="E137" s="18">
        <v>14884777.949999999</v>
      </c>
      <c r="F137" s="34">
        <v>8.4</v>
      </c>
      <c r="G137" s="18">
        <f t="shared" si="2"/>
        <v>177199737.5</v>
      </c>
      <c r="H137" s="18">
        <f t="shared" si="3"/>
        <v>13236820.391249999</v>
      </c>
    </row>
    <row r="138" spans="1:8">
      <c r="A138" s="6" t="s">
        <v>57</v>
      </c>
      <c r="B138" s="65">
        <v>16</v>
      </c>
      <c r="C138" s="19" t="s">
        <v>58</v>
      </c>
      <c r="D138" s="18">
        <v>682</v>
      </c>
      <c r="E138" s="18">
        <v>1074771.26</v>
      </c>
      <c r="F138" s="34">
        <v>9.4</v>
      </c>
      <c r="G138" s="18">
        <f t="shared" si="2"/>
        <v>11433736.808510639</v>
      </c>
      <c r="H138" s="18">
        <f t="shared" si="3"/>
        <v>854100.13959574478</v>
      </c>
    </row>
    <row r="139" spans="1:8">
      <c r="A139" s="6" t="s">
        <v>129</v>
      </c>
      <c r="B139" s="65">
        <v>12</v>
      </c>
      <c r="C139" s="19" t="s">
        <v>130</v>
      </c>
      <c r="D139" s="18">
        <v>10228</v>
      </c>
      <c r="E139" s="18">
        <v>15082174.039999999</v>
      </c>
      <c r="F139" s="34">
        <v>8.4</v>
      </c>
      <c r="G139" s="18">
        <f t="shared" ref="G139:G201" si="4">E139*100/F139</f>
        <v>179549690.95238096</v>
      </c>
      <c r="H139" s="18">
        <f t="shared" si="3"/>
        <v>13412361.914142856</v>
      </c>
    </row>
    <row r="140" spans="1:8">
      <c r="A140" s="6" t="s">
        <v>257</v>
      </c>
      <c r="B140" s="65">
        <v>2</v>
      </c>
      <c r="C140" s="19" t="s">
        <v>258</v>
      </c>
      <c r="D140" s="18">
        <v>20637</v>
      </c>
      <c r="E140" s="18">
        <v>34657278.359999999</v>
      </c>
      <c r="F140" s="34">
        <v>6.9</v>
      </c>
      <c r="G140" s="18">
        <f t="shared" si="4"/>
        <v>502279396.52173913</v>
      </c>
      <c r="H140" s="18">
        <f t="shared" ref="H140:H202" si="5">G140*$F$10/100</f>
        <v>37520270.920173913</v>
      </c>
    </row>
    <row r="141" spans="1:8">
      <c r="A141" s="6" t="s">
        <v>157</v>
      </c>
      <c r="B141" s="65">
        <v>17</v>
      </c>
      <c r="C141" s="19" t="s">
        <v>158</v>
      </c>
      <c r="D141" s="18">
        <v>10256</v>
      </c>
      <c r="E141" s="18">
        <v>17553379.329999998</v>
      </c>
      <c r="F141" s="34">
        <v>8.9</v>
      </c>
      <c r="G141" s="18">
        <f t="shared" si="4"/>
        <v>197228981.23595503</v>
      </c>
      <c r="H141" s="18">
        <f t="shared" si="5"/>
        <v>14733004.898325838</v>
      </c>
    </row>
    <row r="142" spans="1:8">
      <c r="A142" s="6" t="s">
        <v>311</v>
      </c>
      <c r="B142" s="65">
        <v>12</v>
      </c>
      <c r="C142" s="19" t="s">
        <v>312</v>
      </c>
      <c r="D142" s="18">
        <v>11969</v>
      </c>
      <c r="E142" s="18">
        <v>20220496</v>
      </c>
      <c r="F142" s="34">
        <v>8.9</v>
      </c>
      <c r="G142" s="18">
        <f t="shared" si="4"/>
        <v>227196584.26966292</v>
      </c>
      <c r="H142" s="18">
        <f t="shared" si="5"/>
        <v>16971584.844943818</v>
      </c>
    </row>
    <row r="143" spans="1:8">
      <c r="A143" s="6" t="s">
        <v>305</v>
      </c>
      <c r="B143" s="65">
        <v>2</v>
      </c>
      <c r="C143" s="19" t="s">
        <v>306</v>
      </c>
      <c r="D143" s="18">
        <v>15420</v>
      </c>
      <c r="E143" s="18">
        <v>23625956.199999999</v>
      </c>
      <c r="F143" s="34">
        <v>8.4</v>
      </c>
      <c r="G143" s="18">
        <f t="shared" si="4"/>
        <v>281261383.33333331</v>
      </c>
      <c r="H143" s="18">
        <f t="shared" si="5"/>
        <v>21010225.334999997</v>
      </c>
    </row>
    <row r="144" spans="1:8">
      <c r="A144" s="6" t="s">
        <v>201</v>
      </c>
      <c r="B144" s="65">
        <v>5</v>
      </c>
      <c r="C144" s="19" t="s">
        <v>202</v>
      </c>
      <c r="D144" s="18">
        <v>7692</v>
      </c>
      <c r="E144" s="18">
        <v>13913147.75</v>
      </c>
      <c r="F144" s="34">
        <v>8.9</v>
      </c>
      <c r="G144" s="18">
        <f t="shared" si="4"/>
        <v>156327502.80898875</v>
      </c>
      <c r="H144" s="18">
        <f t="shared" si="5"/>
        <v>11677664.459831459</v>
      </c>
    </row>
    <row r="145" spans="1:8">
      <c r="A145" s="6" t="s">
        <v>445</v>
      </c>
      <c r="B145" s="65">
        <v>1</v>
      </c>
      <c r="C145" s="19" t="s">
        <v>446</v>
      </c>
      <c r="D145" s="18">
        <v>14458</v>
      </c>
      <c r="E145" s="18">
        <v>23452408.510000002</v>
      </c>
      <c r="F145" s="34">
        <v>7.6</v>
      </c>
      <c r="G145" s="18">
        <f t="shared" si="4"/>
        <v>308584322.5</v>
      </c>
      <c r="H145" s="18">
        <f t="shared" si="5"/>
        <v>23051248.890749998</v>
      </c>
    </row>
    <row r="146" spans="1:8">
      <c r="A146" s="6" t="s">
        <v>471</v>
      </c>
      <c r="B146" s="65">
        <v>13</v>
      </c>
      <c r="C146" s="19" t="s">
        <v>472</v>
      </c>
      <c r="D146" s="18">
        <v>702</v>
      </c>
      <c r="E146" s="18">
        <v>900107.8</v>
      </c>
      <c r="F146" s="34">
        <v>6.4</v>
      </c>
      <c r="G146" s="18">
        <f t="shared" si="4"/>
        <v>14064184.375</v>
      </c>
      <c r="H146" s="18">
        <f t="shared" si="5"/>
        <v>1050594.5728124999</v>
      </c>
    </row>
    <row r="147" spans="1:8">
      <c r="A147" s="6" t="s">
        <v>321</v>
      </c>
      <c r="B147" s="65">
        <v>17</v>
      </c>
      <c r="C147" s="19" t="s">
        <v>322</v>
      </c>
      <c r="D147" s="18">
        <v>2033</v>
      </c>
      <c r="E147" s="18">
        <v>3072138.14</v>
      </c>
      <c r="F147" s="34">
        <v>8.9</v>
      </c>
      <c r="G147" s="18">
        <f t="shared" si="4"/>
        <v>34518406.067415729</v>
      </c>
      <c r="H147" s="18">
        <f t="shared" si="5"/>
        <v>2578524.933235955</v>
      </c>
    </row>
    <row r="148" spans="1:8">
      <c r="A148" s="6" t="s">
        <v>503</v>
      </c>
      <c r="B148" s="65">
        <v>15</v>
      </c>
      <c r="C148" s="19" t="s">
        <v>504</v>
      </c>
      <c r="D148" s="18">
        <v>5843</v>
      </c>
      <c r="E148" s="18">
        <v>8900301.9299999997</v>
      </c>
      <c r="F148" s="34">
        <v>8.3000000000000007</v>
      </c>
      <c r="G148" s="18">
        <f t="shared" si="4"/>
        <v>107232553.37349397</v>
      </c>
      <c r="H148" s="18">
        <f t="shared" si="5"/>
        <v>8010271.7369999997</v>
      </c>
    </row>
    <row r="149" spans="1:8">
      <c r="A149" s="6" t="s">
        <v>315</v>
      </c>
      <c r="B149" s="65">
        <v>9</v>
      </c>
      <c r="C149" s="19" t="s">
        <v>316</v>
      </c>
      <c r="D149" s="18">
        <v>4396</v>
      </c>
      <c r="E149" s="18">
        <v>7135898.29</v>
      </c>
      <c r="F149" s="34">
        <v>8.8000000000000007</v>
      </c>
      <c r="G149" s="18">
        <f t="shared" si="4"/>
        <v>81089753.295454532</v>
      </c>
      <c r="H149" s="18">
        <f t="shared" si="5"/>
        <v>6057404.571170453</v>
      </c>
    </row>
    <row r="150" spans="1:8">
      <c r="A150" s="6" t="s">
        <v>59</v>
      </c>
      <c r="B150" s="65">
        <v>1</v>
      </c>
      <c r="C150" s="19" t="s">
        <v>60</v>
      </c>
      <c r="D150" s="18">
        <v>45645</v>
      </c>
      <c r="E150" s="18">
        <v>86368196.480000004</v>
      </c>
      <c r="F150" s="34">
        <v>7.9</v>
      </c>
      <c r="G150" s="18">
        <f t="shared" si="4"/>
        <v>1093268309.8734176</v>
      </c>
      <c r="H150" s="18">
        <f t="shared" si="5"/>
        <v>81667142.747544289</v>
      </c>
    </row>
    <row r="151" spans="1:8">
      <c r="A151" s="6" t="s">
        <v>411</v>
      </c>
      <c r="B151" s="65">
        <v>2</v>
      </c>
      <c r="C151" s="19" t="s">
        <v>412</v>
      </c>
      <c r="D151" s="18">
        <v>14999</v>
      </c>
      <c r="E151" s="18">
        <v>28179741.940000001</v>
      </c>
      <c r="F151" s="34">
        <v>7.9</v>
      </c>
      <c r="G151" s="18">
        <f t="shared" si="4"/>
        <v>356705594.17721516</v>
      </c>
      <c r="H151" s="18">
        <f t="shared" si="5"/>
        <v>26645907.88503797</v>
      </c>
    </row>
    <row r="152" spans="1:8">
      <c r="A152" s="6" t="s">
        <v>363</v>
      </c>
      <c r="B152" s="65">
        <v>15</v>
      </c>
      <c r="C152" s="19" t="s">
        <v>364</v>
      </c>
      <c r="D152" s="18">
        <v>5456</v>
      </c>
      <c r="E152" s="18">
        <v>9645557.9299999997</v>
      </c>
      <c r="F152" s="34">
        <v>8.9</v>
      </c>
      <c r="G152" s="18">
        <f t="shared" si="4"/>
        <v>108377055.39325842</v>
      </c>
      <c r="H152" s="18">
        <f t="shared" si="5"/>
        <v>8095766.037876403</v>
      </c>
    </row>
    <row r="153" spans="1:8">
      <c r="A153" s="6" t="s">
        <v>37</v>
      </c>
      <c r="B153" s="65">
        <v>2</v>
      </c>
      <c r="C153" s="19" t="s">
        <v>38</v>
      </c>
      <c r="D153" s="18">
        <v>1930</v>
      </c>
      <c r="E153" s="18">
        <v>3051062.36</v>
      </c>
      <c r="F153" s="34">
        <v>8.5</v>
      </c>
      <c r="G153" s="18">
        <f t="shared" si="4"/>
        <v>35894851.294117644</v>
      </c>
      <c r="H153" s="18">
        <f t="shared" si="5"/>
        <v>2681345.3916705879</v>
      </c>
    </row>
    <row r="154" spans="1:8">
      <c r="A154" s="6" t="s">
        <v>479</v>
      </c>
      <c r="B154" s="65">
        <v>2</v>
      </c>
      <c r="C154" s="19" t="s">
        <v>480</v>
      </c>
      <c r="D154" s="18">
        <v>9619</v>
      </c>
      <c r="E154" s="18">
        <v>19413967.43</v>
      </c>
      <c r="F154" s="34">
        <v>8.1</v>
      </c>
      <c r="G154" s="18">
        <f t="shared" si="4"/>
        <v>239678610.24691358</v>
      </c>
      <c r="H154" s="18">
        <f t="shared" si="5"/>
        <v>17903992.185444444</v>
      </c>
    </row>
    <row r="155" spans="1:8">
      <c r="A155" s="6" t="s">
        <v>415</v>
      </c>
      <c r="B155" s="65">
        <v>17</v>
      </c>
      <c r="C155" s="19" t="s">
        <v>416</v>
      </c>
      <c r="D155" s="18">
        <v>1055</v>
      </c>
      <c r="E155" s="18">
        <v>1401752.07</v>
      </c>
      <c r="F155" s="34">
        <v>10</v>
      </c>
      <c r="G155" s="18">
        <f t="shared" si="4"/>
        <v>14017520.699999999</v>
      </c>
      <c r="H155" s="18">
        <f t="shared" si="5"/>
        <v>1047108.79629</v>
      </c>
    </row>
    <row r="156" spans="1:8">
      <c r="A156" s="6" t="s">
        <v>435</v>
      </c>
      <c r="B156" s="65">
        <v>4</v>
      </c>
      <c r="C156" s="19" t="s">
        <v>436</v>
      </c>
      <c r="D156" s="18">
        <v>2966</v>
      </c>
      <c r="E156" s="18">
        <v>4093614.07</v>
      </c>
      <c r="F156" s="34">
        <v>7.9</v>
      </c>
      <c r="G156" s="18">
        <f t="shared" si="4"/>
        <v>51817899.620253161</v>
      </c>
      <c r="H156" s="18">
        <f t="shared" si="5"/>
        <v>3870797.1016329108</v>
      </c>
    </row>
    <row r="157" spans="1:8">
      <c r="A157" s="6" t="s">
        <v>55</v>
      </c>
      <c r="B157" s="65">
        <v>8</v>
      </c>
      <c r="C157" s="19" t="s">
        <v>56</v>
      </c>
      <c r="D157" s="18">
        <v>1752</v>
      </c>
      <c r="E157" s="18">
        <v>2486543.02</v>
      </c>
      <c r="F157" s="34">
        <v>8.9</v>
      </c>
      <c r="G157" s="18">
        <f t="shared" si="4"/>
        <v>27938685.617977526</v>
      </c>
      <c r="H157" s="18">
        <f t="shared" si="5"/>
        <v>2087019.8156629212</v>
      </c>
    </row>
    <row r="158" spans="1:8">
      <c r="A158" s="6" t="s">
        <v>341</v>
      </c>
      <c r="B158" s="65">
        <v>10</v>
      </c>
      <c r="C158" s="19" t="s">
        <v>342</v>
      </c>
      <c r="D158" s="18">
        <v>51919</v>
      </c>
      <c r="E158" s="18">
        <v>100206627.65000001</v>
      </c>
      <c r="F158" s="34">
        <v>9.4</v>
      </c>
      <c r="G158" s="18">
        <f t="shared" si="4"/>
        <v>1066027953.7234042</v>
      </c>
      <c r="H158" s="18">
        <f t="shared" si="5"/>
        <v>79632288.143138289</v>
      </c>
    </row>
    <row r="159" spans="1:8">
      <c r="A159" s="6" t="s">
        <v>255</v>
      </c>
      <c r="B159" s="65">
        <v>17</v>
      </c>
      <c r="C159" s="19" t="s">
        <v>256</v>
      </c>
      <c r="D159" s="18">
        <v>8827</v>
      </c>
      <c r="E159" s="18">
        <v>15021391.119999999</v>
      </c>
      <c r="F159" s="34">
        <v>9.4</v>
      </c>
      <c r="G159" s="18">
        <f t="shared" si="4"/>
        <v>159802033.19148937</v>
      </c>
      <c r="H159" s="18">
        <f t="shared" si="5"/>
        <v>11937211.879404256</v>
      </c>
    </row>
    <row r="160" spans="1:8">
      <c r="A160" s="6" t="s">
        <v>27</v>
      </c>
      <c r="B160" s="65">
        <v>13</v>
      </c>
      <c r="C160" s="19" t="s">
        <v>28</v>
      </c>
      <c r="D160" s="18">
        <v>1430</v>
      </c>
      <c r="E160" s="18">
        <v>2210059</v>
      </c>
      <c r="F160" s="34">
        <v>9.8000000000000007</v>
      </c>
      <c r="G160" s="18">
        <f t="shared" si="4"/>
        <v>22551622.44897959</v>
      </c>
      <c r="H160" s="18">
        <f t="shared" si="5"/>
        <v>1684606.1969387752</v>
      </c>
    </row>
    <row r="161" spans="1:8">
      <c r="A161" s="6" t="s">
        <v>565</v>
      </c>
      <c r="B161" s="65">
        <v>19</v>
      </c>
      <c r="C161" s="19" t="s">
        <v>566</v>
      </c>
      <c r="D161" s="18">
        <v>2325</v>
      </c>
      <c r="E161" s="18">
        <v>4071972.11</v>
      </c>
      <c r="F161" s="34">
        <v>8.9</v>
      </c>
      <c r="G161" s="18">
        <f t="shared" si="4"/>
        <v>45752495.61797753</v>
      </c>
      <c r="H161" s="18">
        <f t="shared" si="5"/>
        <v>3417711.4226629217</v>
      </c>
    </row>
    <row r="162" spans="1:8">
      <c r="A162" s="6" t="s">
        <v>371</v>
      </c>
      <c r="B162" s="65">
        <v>15</v>
      </c>
      <c r="C162" s="19" t="s">
        <v>372</v>
      </c>
      <c r="D162" s="18">
        <v>19763</v>
      </c>
      <c r="E162" s="18">
        <v>38257405.380000003</v>
      </c>
      <c r="F162" s="34">
        <v>8.4</v>
      </c>
      <c r="G162" s="18">
        <f t="shared" si="4"/>
        <v>455445302.14285719</v>
      </c>
      <c r="H162" s="18">
        <f t="shared" si="5"/>
        <v>34021764.070071429</v>
      </c>
    </row>
    <row r="163" spans="1:8">
      <c r="A163" s="6" t="s">
        <v>331</v>
      </c>
      <c r="B163" s="65">
        <v>13</v>
      </c>
      <c r="C163" s="19" t="s">
        <v>332</v>
      </c>
      <c r="D163" s="18">
        <v>10551</v>
      </c>
      <c r="E163" s="18">
        <v>17032168.440000001</v>
      </c>
      <c r="F163" s="34">
        <v>6.9</v>
      </c>
      <c r="G163" s="18">
        <f t="shared" si="4"/>
        <v>246843020.86956525</v>
      </c>
      <c r="H163" s="18">
        <f t="shared" si="5"/>
        <v>18439173.658956524</v>
      </c>
    </row>
    <row r="164" spans="1:8">
      <c r="A164" s="6" t="s">
        <v>213</v>
      </c>
      <c r="B164" s="65">
        <v>2</v>
      </c>
      <c r="C164" s="19" t="s">
        <v>214</v>
      </c>
      <c r="D164" s="18">
        <v>7515</v>
      </c>
      <c r="E164" s="18">
        <v>13812556.07</v>
      </c>
      <c r="F164" s="34">
        <v>9.1</v>
      </c>
      <c r="G164" s="18">
        <f t="shared" si="4"/>
        <v>151786330.43956044</v>
      </c>
      <c r="H164" s="18">
        <f t="shared" si="5"/>
        <v>11338438.883835165</v>
      </c>
    </row>
    <row r="165" spans="1:8">
      <c r="A165" s="6" t="s">
        <v>13</v>
      </c>
      <c r="B165" s="65">
        <v>1</v>
      </c>
      <c r="C165" s="19" t="s">
        <v>14</v>
      </c>
      <c r="D165" s="18">
        <v>1715</v>
      </c>
      <c r="E165" s="18">
        <v>3182783.79</v>
      </c>
      <c r="F165" s="34">
        <v>9.9</v>
      </c>
      <c r="G165" s="18">
        <f t="shared" si="4"/>
        <v>32149331.212121211</v>
      </c>
      <c r="H165" s="18">
        <f t="shared" si="5"/>
        <v>2401555.0415454544</v>
      </c>
    </row>
    <row r="166" spans="1:8">
      <c r="A166" s="6" t="s">
        <v>395</v>
      </c>
      <c r="B166" s="65">
        <v>1</v>
      </c>
      <c r="C166" s="19" t="s">
        <v>396</v>
      </c>
      <c r="D166" s="18">
        <v>20957</v>
      </c>
      <c r="E166" s="18">
        <v>39192987.659999996</v>
      </c>
      <c r="F166" s="34">
        <v>8.3000000000000007</v>
      </c>
      <c r="G166" s="18">
        <f t="shared" si="4"/>
        <v>472204670.60240954</v>
      </c>
      <c r="H166" s="18">
        <f t="shared" si="5"/>
        <v>35273688.893999994</v>
      </c>
    </row>
    <row r="167" spans="1:8">
      <c r="A167" s="6" t="s">
        <v>131</v>
      </c>
      <c r="B167" s="65">
        <v>10</v>
      </c>
      <c r="C167" s="19" t="s">
        <v>132</v>
      </c>
      <c r="D167" s="18">
        <v>7099</v>
      </c>
      <c r="E167" s="18">
        <v>10378121.890000001</v>
      </c>
      <c r="F167" s="34">
        <v>8.1</v>
      </c>
      <c r="G167" s="18">
        <f t="shared" si="4"/>
        <v>128124961.60493828</v>
      </c>
      <c r="H167" s="18">
        <f t="shared" si="5"/>
        <v>9570934.6318888888</v>
      </c>
    </row>
    <row r="168" spans="1:8">
      <c r="A168" s="6" t="s">
        <v>519</v>
      </c>
      <c r="B168" s="65">
        <v>6</v>
      </c>
      <c r="C168" s="19" t="s">
        <v>520</v>
      </c>
      <c r="D168" s="18">
        <v>9271</v>
      </c>
      <c r="E168" s="18">
        <v>17949572.25</v>
      </c>
      <c r="F168" s="34">
        <v>9.9</v>
      </c>
      <c r="G168" s="18">
        <f t="shared" si="4"/>
        <v>181308810.60606059</v>
      </c>
      <c r="H168" s="18">
        <f t="shared" si="5"/>
        <v>13543768.152272725</v>
      </c>
    </row>
    <row r="169" spans="1:8">
      <c r="A169" s="6" t="s">
        <v>489</v>
      </c>
      <c r="B169" s="65">
        <v>2</v>
      </c>
      <c r="C169" s="19" t="s">
        <v>490</v>
      </c>
      <c r="D169" s="18">
        <v>19999</v>
      </c>
      <c r="E169" s="18">
        <v>34001105.5</v>
      </c>
      <c r="F169" s="34">
        <v>6.4</v>
      </c>
      <c r="G169" s="18">
        <f t="shared" si="4"/>
        <v>531267273.4375</v>
      </c>
      <c r="H169" s="18">
        <f t="shared" si="5"/>
        <v>39685665.325781249</v>
      </c>
    </row>
    <row r="170" spans="1:8">
      <c r="A170" s="6" t="s">
        <v>47</v>
      </c>
      <c r="B170" s="65">
        <v>4</v>
      </c>
      <c r="C170" s="19" t="s">
        <v>48</v>
      </c>
      <c r="D170" s="18">
        <v>4966</v>
      </c>
      <c r="E170" s="18">
        <v>9205769.5999999996</v>
      </c>
      <c r="F170" s="34">
        <v>9.1</v>
      </c>
      <c r="G170" s="18">
        <f t="shared" si="4"/>
        <v>101162303.29670329</v>
      </c>
      <c r="H170" s="18">
        <f t="shared" si="5"/>
        <v>7556824.0562637355</v>
      </c>
    </row>
    <row r="171" spans="1:8">
      <c r="A171" s="6" t="s">
        <v>535</v>
      </c>
      <c r="B171" s="65">
        <v>17</v>
      </c>
      <c r="C171" s="19" t="s">
        <v>536</v>
      </c>
      <c r="D171" s="18">
        <v>10454</v>
      </c>
      <c r="E171" s="18">
        <v>17116786.43</v>
      </c>
      <c r="F171" s="34">
        <v>9.9</v>
      </c>
      <c r="G171" s="18">
        <f t="shared" si="4"/>
        <v>172896832.62626261</v>
      </c>
      <c r="H171" s="18">
        <f t="shared" si="5"/>
        <v>12915393.397181816</v>
      </c>
    </row>
    <row r="172" spans="1:8">
      <c r="A172" s="6" t="s">
        <v>531</v>
      </c>
      <c r="B172" s="65">
        <v>6</v>
      </c>
      <c r="C172" s="19" t="s">
        <v>532</v>
      </c>
      <c r="D172" s="18">
        <v>35647</v>
      </c>
      <c r="E172" s="18">
        <v>68572145.879999995</v>
      </c>
      <c r="F172" s="34">
        <v>8.4</v>
      </c>
      <c r="G172" s="18">
        <f t="shared" si="4"/>
        <v>816335070</v>
      </c>
      <c r="H172" s="18">
        <f t="shared" si="5"/>
        <v>60980229.728999995</v>
      </c>
    </row>
    <row r="173" spans="1:8">
      <c r="A173" s="6" t="s">
        <v>293</v>
      </c>
      <c r="B173" s="65">
        <v>2</v>
      </c>
      <c r="C173" s="19" t="s">
        <v>294</v>
      </c>
      <c r="D173" s="18">
        <v>4695</v>
      </c>
      <c r="E173" s="18">
        <v>9305153.0800000001</v>
      </c>
      <c r="F173" s="34">
        <v>9.1</v>
      </c>
      <c r="G173" s="18">
        <f t="shared" si="4"/>
        <v>102254429.45054945</v>
      </c>
      <c r="H173" s="18">
        <f t="shared" si="5"/>
        <v>7638405.8799560443</v>
      </c>
    </row>
    <row r="174" spans="1:8">
      <c r="A174" s="6" t="s">
        <v>367</v>
      </c>
      <c r="B174" s="65">
        <v>12</v>
      </c>
      <c r="C174" s="19" t="s">
        <v>368</v>
      </c>
      <c r="D174" s="18">
        <v>9130</v>
      </c>
      <c r="E174" s="18">
        <v>13284545.35</v>
      </c>
      <c r="F174" s="34">
        <v>8.9</v>
      </c>
      <c r="G174" s="18">
        <f t="shared" si="4"/>
        <v>149264554.49438202</v>
      </c>
      <c r="H174" s="18">
        <f t="shared" si="5"/>
        <v>11150062.220730336</v>
      </c>
    </row>
    <row r="175" spans="1:8">
      <c r="A175" s="6" t="s">
        <v>475</v>
      </c>
      <c r="B175" s="65">
        <v>1</v>
      </c>
      <c r="C175" s="19" t="s">
        <v>476</v>
      </c>
      <c r="D175" s="18">
        <v>44785</v>
      </c>
      <c r="E175" s="18">
        <v>86893040.730000004</v>
      </c>
      <c r="F175" s="34">
        <v>7.5</v>
      </c>
      <c r="G175" s="18">
        <f t="shared" si="4"/>
        <v>1158573876.4000001</v>
      </c>
      <c r="H175" s="18">
        <f t="shared" si="5"/>
        <v>86545468.567080006</v>
      </c>
    </row>
    <row r="176" spans="1:8">
      <c r="A176" s="6" t="s">
        <v>547</v>
      </c>
      <c r="B176" s="65">
        <v>15</v>
      </c>
      <c r="C176" s="19" t="s">
        <v>548</v>
      </c>
      <c r="D176" s="18">
        <v>9621</v>
      </c>
      <c r="E176" s="18">
        <v>14159009.42</v>
      </c>
      <c r="F176" s="34">
        <v>8.4</v>
      </c>
      <c r="G176" s="18">
        <f t="shared" si="4"/>
        <v>168559635.95238096</v>
      </c>
      <c r="H176" s="18">
        <f t="shared" si="5"/>
        <v>12591404.805642858</v>
      </c>
    </row>
    <row r="177" spans="1:8">
      <c r="A177" s="6" t="s">
        <v>165</v>
      </c>
      <c r="B177" s="65">
        <v>7</v>
      </c>
      <c r="C177" s="19" t="s">
        <v>166</v>
      </c>
      <c r="D177" s="18">
        <v>15669</v>
      </c>
      <c r="E177" s="18">
        <v>26714568.739999998</v>
      </c>
      <c r="F177" s="34">
        <v>8.6999999999999993</v>
      </c>
      <c r="G177" s="18">
        <f t="shared" si="4"/>
        <v>307064008.50574714</v>
      </c>
      <c r="H177" s="18">
        <f t="shared" si="5"/>
        <v>22937681.435379311</v>
      </c>
    </row>
    <row r="178" spans="1:8">
      <c r="A178" s="6" t="s">
        <v>219</v>
      </c>
      <c r="B178" s="65">
        <v>2</v>
      </c>
      <c r="C178" s="19" t="s">
        <v>220</v>
      </c>
      <c r="D178" s="18">
        <v>1315</v>
      </c>
      <c r="E178" s="18">
        <v>1968193.38</v>
      </c>
      <c r="F178" s="34">
        <v>8.4</v>
      </c>
      <c r="G178" s="18">
        <f t="shared" si="4"/>
        <v>23430873.571428571</v>
      </c>
      <c r="H178" s="18">
        <f t="shared" si="5"/>
        <v>1750286.2557857141</v>
      </c>
    </row>
    <row r="179" spans="1:8">
      <c r="A179" s="6" t="s">
        <v>279</v>
      </c>
      <c r="B179" s="65">
        <v>6</v>
      </c>
      <c r="C179" s="19" t="s">
        <v>280</v>
      </c>
      <c r="D179" s="18">
        <v>8839</v>
      </c>
      <c r="E179" s="18">
        <v>16182799.960000001</v>
      </c>
      <c r="F179" s="34">
        <v>9.4</v>
      </c>
      <c r="G179" s="18">
        <f t="shared" si="4"/>
        <v>172157446.38297871</v>
      </c>
      <c r="H179" s="18">
        <f t="shared" si="5"/>
        <v>12860161.24480851</v>
      </c>
    </row>
    <row r="180" spans="1:8">
      <c r="A180" s="6" t="s">
        <v>407</v>
      </c>
      <c r="B180" s="65">
        <v>17</v>
      </c>
      <c r="C180" s="19" t="s">
        <v>408</v>
      </c>
      <c r="D180" s="18">
        <v>6978</v>
      </c>
      <c r="E180" s="18">
        <v>12363781.359999999</v>
      </c>
      <c r="F180" s="34">
        <v>10</v>
      </c>
      <c r="G180" s="18">
        <f t="shared" si="4"/>
        <v>123637813.59999999</v>
      </c>
      <c r="H180" s="18">
        <f t="shared" si="5"/>
        <v>9235744.6759199984</v>
      </c>
    </row>
    <row r="181" spans="1:8">
      <c r="A181" s="6" t="s">
        <v>431</v>
      </c>
      <c r="B181" s="65">
        <v>17</v>
      </c>
      <c r="C181" s="19" t="s">
        <v>432</v>
      </c>
      <c r="D181" s="18">
        <v>214633</v>
      </c>
      <c r="E181" s="18">
        <v>373404929.42000002</v>
      </c>
      <c r="F181" s="34">
        <v>7.9</v>
      </c>
      <c r="G181" s="18">
        <f t="shared" si="4"/>
        <v>4726644676.2025318</v>
      </c>
      <c r="H181" s="18">
        <f t="shared" si="5"/>
        <v>353080357.31232911</v>
      </c>
    </row>
    <row r="182" spans="1:8">
      <c r="A182" s="6" t="s">
        <v>91</v>
      </c>
      <c r="B182" s="65">
        <v>7</v>
      </c>
      <c r="C182" s="19" t="s">
        <v>92</v>
      </c>
      <c r="D182" s="18">
        <v>2726</v>
      </c>
      <c r="E182" s="18">
        <v>3898517.57</v>
      </c>
      <c r="F182" s="34">
        <v>8.4</v>
      </c>
      <c r="G182" s="18">
        <f t="shared" si="4"/>
        <v>46410923.452380948</v>
      </c>
      <c r="H182" s="18">
        <f t="shared" si="5"/>
        <v>3466895.9818928568</v>
      </c>
    </row>
    <row r="183" spans="1:8">
      <c r="A183" s="6" t="s">
        <v>487</v>
      </c>
      <c r="B183" s="65">
        <v>2</v>
      </c>
      <c r="C183" s="19" t="s">
        <v>488</v>
      </c>
      <c r="D183" s="18">
        <v>11236</v>
      </c>
      <c r="E183" s="18">
        <v>20799640.100000001</v>
      </c>
      <c r="F183" s="34">
        <v>8.1999999999999993</v>
      </c>
      <c r="G183" s="18">
        <f t="shared" si="4"/>
        <v>253654147.56097567</v>
      </c>
      <c r="H183" s="18">
        <f t="shared" si="5"/>
        <v>18947964.822804883</v>
      </c>
    </row>
    <row r="184" spans="1:8">
      <c r="A184" s="6" t="s">
        <v>41</v>
      </c>
      <c r="B184" s="65">
        <v>18</v>
      </c>
      <c r="C184" s="19" t="s">
        <v>42</v>
      </c>
      <c r="D184" s="18">
        <v>3037</v>
      </c>
      <c r="E184" s="18">
        <v>4865527.8099999996</v>
      </c>
      <c r="F184" s="34">
        <v>9.4</v>
      </c>
      <c r="G184" s="18">
        <f t="shared" si="4"/>
        <v>51760934.14893616</v>
      </c>
      <c r="H184" s="18">
        <f t="shared" si="5"/>
        <v>3866541.7809255309</v>
      </c>
    </row>
    <row r="185" spans="1:8">
      <c r="A185" s="6" t="s">
        <v>101</v>
      </c>
      <c r="B185" s="65">
        <v>9</v>
      </c>
      <c r="C185" s="19" t="s">
        <v>102</v>
      </c>
      <c r="D185" s="18">
        <v>4366</v>
      </c>
      <c r="E185" s="18">
        <v>7089427.0800000001</v>
      </c>
      <c r="F185" s="34">
        <v>9.5</v>
      </c>
      <c r="G185" s="18">
        <f t="shared" si="4"/>
        <v>74625548.210526317</v>
      </c>
      <c r="H185" s="18">
        <f t="shared" si="5"/>
        <v>5574528.4513263153</v>
      </c>
    </row>
    <row r="186" spans="1:8">
      <c r="A186" s="6" t="s">
        <v>261</v>
      </c>
      <c r="B186" s="65">
        <v>6</v>
      </c>
      <c r="C186" s="19" t="s">
        <v>262</v>
      </c>
      <c r="D186" s="18">
        <v>6123</v>
      </c>
      <c r="E186" s="18">
        <v>10055287.449999999</v>
      </c>
      <c r="F186" s="34">
        <v>9.4</v>
      </c>
      <c r="G186" s="18">
        <f t="shared" si="4"/>
        <v>106971143.08510637</v>
      </c>
      <c r="H186" s="18">
        <f t="shared" si="5"/>
        <v>7990744.3884574464</v>
      </c>
    </row>
    <row r="187" spans="1:8">
      <c r="A187" s="6" t="s">
        <v>245</v>
      </c>
      <c r="B187" s="65">
        <v>19</v>
      </c>
      <c r="C187" s="19" t="s">
        <v>246</v>
      </c>
      <c r="D187" s="18">
        <v>912</v>
      </c>
      <c r="E187" s="18">
        <v>1636777.28</v>
      </c>
      <c r="F187" s="34">
        <v>9.1</v>
      </c>
      <c r="G187" s="18">
        <f t="shared" si="4"/>
        <v>17986563.516483516</v>
      </c>
      <c r="H187" s="18">
        <f t="shared" si="5"/>
        <v>1343596.2946813188</v>
      </c>
    </row>
    <row r="188" spans="1:8">
      <c r="A188" s="6" t="s">
        <v>499</v>
      </c>
      <c r="B188" s="65">
        <v>16</v>
      </c>
      <c r="C188" s="19" t="s">
        <v>500</v>
      </c>
      <c r="D188" s="18">
        <v>2578</v>
      </c>
      <c r="E188" s="18">
        <v>3424885.31</v>
      </c>
      <c r="F188" s="34">
        <v>9.3000000000000007</v>
      </c>
      <c r="G188" s="18">
        <f t="shared" si="4"/>
        <v>36826723.763440855</v>
      </c>
      <c r="H188" s="18">
        <f t="shared" si="5"/>
        <v>2750956.2651290316</v>
      </c>
    </row>
    <row r="189" spans="1:8">
      <c r="A189" s="6" t="s">
        <v>45</v>
      </c>
      <c r="B189" s="65">
        <v>13</v>
      </c>
      <c r="C189" s="19" t="s">
        <v>46</v>
      </c>
      <c r="D189" s="18">
        <v>3596</v>
      </c>
      <c r="E189" s="18">
        <v>6523995.9299999997</v>
      </c>
      <c r="F189" s="34">
        <v>9.9</v>
      </c>
      <c r="G189" s="18">
        <f t="shared" si="4"/>
        <v>65898948.787878789</v>
      </c>
      <c r="H189" s="18">
        <f t="shared" si="5"/>
        <v>4922651.4744545454</v>
      </c>
    </row>
    <row r="190" spans="1:8">
      <c r="A190" s="6" t="s">
        <v>557</v>
      </c>
      <c r="B190" s="65">
        <v>10</v>
      </c>
      <c r="C190" s="19" t="s">
        <v>558</v>
      </c>
      <c r="D190" s="18">
        <v>17050</v>
      </c>
      <c r="E190" s="18">
        <v>30484539.449999999</v>
      </c>
      <c r="F190" s="34">
        <v>9.4</v>
      </c>
      <c r="G190" s="18">
        <f t="shared" si="4"/>
        <v>324303611.17021275</v>
      </c>
      <c r="H190" s="18">
        <f t="shared" si="5"/>
        <v>24225479.754414894</v>
      </c>
    </row>
    <row r="191" spans="1:8">
      <c r="A191" s="6" t="s">
        <v>95</v>
      </c>
      <c r="B191" s="65">
        <v>11</v>
      </c>
      <c r="C191" s="19" t="s">
        <v>96</v>
      </c>
      <c r="D191" s="18">
        <v>4073</v>
      </c>
      <c r="E191" s="18">
        <v>5456470.4100000001</v>
      </c>
      <c r="F191" s="34">
        <v>9.1</v>
      </c>
      <c r="G191" s="18">
        <f t="shared" si="4"/>
        <v>59961213.296703301</v>
      </c>
      <c r="H191" s="18">
        <f t="shared" si="5"/>
        <v>4479102.633263736</v>
      </c>
    </row>
    <row r="192" spans="1:8">
      <c r="A192" s="6" t="s">
        <v>595</v>
      </c>
      <c r="B192" s="65">
        <v>15</v>
      </c>
      <c r="C192" s="19" t="s">
        <v>596</v>
      </c>
      <c r="D192" s="18">
        <v>19475</v>
      </c>
      <c r="E192" s="18">
        <v>36600081.119999997</v>
      </c>
      <c r="F192" s="34">
        <v>9</v>
      </c>
      <c r="G192" s="18">
        <f t="shared" si="4"/>
        <v>406667567.99999994</v>
      </c>
      <c r="H192" s="18">
        <f t="shared" si="5"/>
        <v>30378067.329599995</v>
      </c>
    </row>
    <row r="193" spans="1:8">
      <c r="A193" s="6" t="s">
        <v>345</v>
      </c>
      <c r="B193" s="65">
        <v>15</v>
      </c>
      <c r="C193" s="19" t="s">
        <v>346</v>
      </c>
      <c r="D193" s="18">
        <v>11225</v>
      </c>
      <c r="E193" s="18">
        <v>18399066.329999998</v>
      </c>
      <c r="F193" s="34">
        <v>9</v>
      </c>
      <c r="G193" s="18">
        <f t="shared" si="4"/>
        <v>204434070.33333331</v>
      </c>
      <c r="H193" s="18">
        <f t="shared" si="5"/>
        <v>15271225.053899998</v>
      </c>
    </row>
    <row r="194" spans="1:8">
      <c r="A194" s="6" t="s">
        <v>271</v>
      </c>
      <c r="B194" s="65">
        <v>13</v>
      </c>
      <c r="C194" s="19" t="s">
        <v>272</v>
      </c>
      <c r="D194" s="18">
        <v>3739</v>
      </c>
      <c r="E194" s="18">
        <v>4930640.41</v>
      </c>
      <c r="F194" s="34">
        <v>8.4</v>
      </c>
      <c r="G194" s="18">
        <f t="shared" si="4"/>
        <v>58698100.119047619</v>
      </c>
      <c r="H194" s="18">
        <f t="shared" si="5"/>
        <v>4384748.0788928568</v>
      </c>
    </row>
    <row r="195" spans="1:8">
      <c r="A195" s="6" t="s">
        <v>485</v>
      </c>
      <c r="B195" s="65">
        <v>6</v>
      </c>
      <c r="C195" s="19" t="s">
        <v>486</v>
      </c>
      <c r="D195" s="18">
        <v>20763</v>
      </c>
      <c r="E195" s="18">
        <v>44851441.609999999</v>
      </c>
      <c r="F195" s="34">
        <v>7.9</v>
      </c>
      <c r="G195" s="18">
        <f t="shared" si="4"/>
        <v>567739767.21518981</v>
      </c>
      <c r="H195" s="18">
        <f t="shared" si="5"/>
        <v>42410160.610974677</v>
      </c>
    </row>
    <row r="196" spans="1:8">
      <c r="A196" s="6" t="s">
        <v>377</v>
      </c>
      <c r="B196" s="65">
        <v>12</v>
      </c>
      <c r="C196" s="19" t="s">
        <v>378</v>
      </c>
      <c r="D196" s="18">
        <v>4064</v>
      </c>
      <c r="E196" s="18">
        <v>5131628.13</v>
      </c>
      <c r="F196" s="34">
        <v>8.5</v>
      </c>
      <c r="G196" s="18">
        <f t="shared" si="4"/>
        <v>60372095.647058822</v>
      </c>
      <c r="H196" s="18">
        <f t="shared" si="5"/>
        <v>4509795.5448352937</v>
      </c>
    </row>
    <row r="197" spans="1:8">
      <c r="A197" s="6" t="s">
        <v>31</v>
      </c>
      <c r="B197" s="65">
        <v>4</v>
      </c>
      <c r="C197" s="19" t="s">
        <v>32</v>
      </c>
      <c r="D197" s="18">
        <v>1943</v>
      </c>
      <c r="E197" s="18">
        <v>3314861.15</v>
      </c>
      <c r="F197" s="34">
        <v>9.9</v>
      </c>
      <c r="G197" s="18">
        <f t="shared" si="4"/>
        <v>33483445.95959596</v>
      </c>
      <c r="H197" s="18">
        <f t="shared" si="5"/>
        <v>2501213.4131818181</v>
      </c>
    </row>
    <row r="198" spans="1:8">
      <c r="A198" s="6" t="s">
        <v>307</v>
      </c>
      <c r="B198" s="65">
        <v>4</v>
      </c>
      <c r="C198" s="19" t="s">
        <v>308</v>
      </c>
      <c r="D198" s="18">
        <v>83106</v>
      </c>
      <c r="E198" s="18">
        <v>144443296.94</v>
      </c>
      <c r="F198" s="34">
        <v>8.4</v>
      </c>
      <c r="G198" s="18">
        <f t="shared" si="4"/>
        <v>1719563058.8095238</v>
      </c>
      <c r="H198" s="18">
        <f t="shared" si="5"/>
        <v>128451360.49307142</v>
      </c>
    </row>
    <row r="199" spans="1:8">
      <c r="A199" s="6" t="s">
        <v>29</v>
      </c>
      <c r="B199" s="65">
        <v>1</v>
      </c>
      <c r="C199" s="19" t="s">
        <v>30</v>
      </c>
      <c r="D199" s="18">
        <v>4973</v>
      </c>
      <c r="E199" s="18">
        <v>9423496.8000000007</v>
      </c>
      <c r="F199" s="34">
        <v>7.9</v>
      </c>
      <c r="G199" s="18">
        <f t="shared" si="4"/>
        <v>119284769.62025318</v>
      </c>
      <c r="H199" s="18">
        <f t="shared" si="5"/>
        <v>8910572.290632911</v>
      </c>
    </row>
    <row r="200" spans="1:8">
      <c r="A200" s="6" t="s">
        <v>211</v>
      </c>
      <c r="B200" s="65">
        <v>19</v>
      </c>
      <c r="C200" s="19" t="s">
        <v>212</v>
      </c>
      <c r="D200" s="18">
        <v>2923</v>
      </c>
      <c r="E200" s="18">
        <v>4215008.55</v>
      </c>
      <c r="F200" s="34">
        <v>9.1</v>
      </c>
      <c r="G200" s="18">
        <f t="shared" si="4"/>
        <v>46318775.274725273</v>
      </c>
      <c r="H200" s="18">
        <f t="shared" si="5"/>
        <v>3460012.5130219776</v>
      </c>
    </row>
    <row r="201" spans="1:8">
      <c r="A201" s="6" t="s">
        <v>241</v>
      </c>
      <c r="B201" s="65">
        <v>17</v>
      </c>
      <c r="C201" s="19" t="s">
        <v>242</v>
      </c>
      <c r="D201" s="18">
        <v>7479</v>
      </c>
      <c r="E201" s="18">
        <v>9945496.8900000006</v>
      </c>
      <c r="F201" s="34">
        <v>9</v>
      </c>
      <c r="G201" s="18">
        <f t="shared" si="4"/>
        <v>110505521</v>
      </c>
      <c r="H201" s="18">
        <f t="shared" si="5"/>
        <v>8254762.4187000003</v>
      </c>
    </row>
    <row r="202" spans="1:8">
      <c r="A202" s="6" t="s">
        <v>353</v>
      </c>
      <c r="B202" s="65">
        <v>1</v>
      </c>
      <c r="C202" s="19" t="s">
        <v>354</v>
      </c>
      <c r="D202" s="18">
        <v>1781</v>
      </c>
      <c r="E202" s="18">
        <v>3161768.41</v>
      </c>
      <c r="F202" s="34">
        <v>8.9</v>
      </c>
      <c r="G202" s="18">
        <f t="shared" ref="G202:G265" si="6">E202*100/F202</f>
        <v>35525487.752808988</v>
      </c>
      <c r="H202" s="18">
        <f t="shared" si="5"/>
        <v>2653753.9351348314</v>
      </c>
    </row>
    <row r="203" spans="1:8">
      <c r="A203" s="6" t="s">
        <v>275</v>
      </c>
      <c r="B203" s="65">
        <v>6</v>
      </c>
      <c r="C203" s="19" t="s">
        <v>276</v>
      </c>
      <c r="D203" s="18">
        <v>2650</v>
      </c>
      <c r="E203" s="18">
        <v>3807431.56</v>
      </c>
      <c r="F203" s="34">
        <v>9</v>
      </c>
      <c r="G203" s="18">
        <f t="shared" si="6"/>
        <v>42304795.111111112</v>
      </c>
      <c r="H203" s="18">
        <f t="shared" ref="H203:H266" si="7">G203*$F$10/100</f>
        <v>3160168.1948000002</v>
      </c>
    </row>
    <row r="204" spans="1:8">
      <c r="A204" s="6" t="s">
        <v>133</v>
      </c>
      <c r="B204" s="65">
        <v>18</v>
      </c>
      <c r="C204" s="19" t="s">
        <v>134</v>
      </c>
      <c r="D204" s="18">
        <v>2359</v>
      </c>
      <c r="E204" s="18">
        <v>3293821.96</v>
      </c>
      <c r="F204" s="34">
        <v>8.9</v>
      </c>
      <c r="G204" s="18">
        <f t="shared" si="6"/>
        <v>37009235.505617976</v>
      </c>
      <c r="H204" s="18">
        <f t="shared" si="7"/>
        <v>2764589.8922696626</v>
      </c>
    </row>
    <row r="205" spans="1:8">
      <c r="A205" s="6" t="s">
        <v>465</v>
      </c>
      <c r="B205" s="65">
        <v>10</v>
      </c>
      <c r="C205" s="19" t="s">
        <v>466</v>
      </c>
      <c r="D205" s="18">
        <v>2108</v>
      </c>
      <c r="E205" s="18">
        <v>2741028.25</v>
      </c>
      <c r="F205" s="34">
        <v>6.6</v>
      </c>
      <c r="G205" s="18">
        <f t="shared" si="6"/>
        <v>41530731.060606062</v>
      </c>
      <c r="H205" s="18">
        <f t="shared" si="7"/>
        <v>3102345.6102272724</v>
      </c>
    </row>
    <row r="206" spans="1:8">
      <c r="A206" s="6" t="s">
        <v>217</v>
      </c>
      <c r="B206" s="65">
        <v>8</v>
      </c>
      <c r="C206" s="19" t="s">
        <v>218</v>
      </c>
      <c r="D206" s="18">
        <v>5065</v>
      </c>
      <c r="E206" s="18">
        <v>9393863.5399999991</v>
      </c>
      <c r="F206" s="34">
        <v>8.1</v>
      </c>
      <c r="G206" s="18">
        <f t="shared" si="6"/>
        <v>115973623.95061727</v>
      </c>
      <c r="H206" s="18">
        <f t="shared" si="7"/>
        <v>8663229.7091111094</v>
      </c>
    </row>
    <row r="207" spans="1:8">
      <c r="A207" s="6" t="s">
        <v>375</v>
      </c>
      <c r="B207" s="65">
        <v>17</v>
      </c>
      <c r="C207" s="19" t="s">
        <v>376</v>
      </c>
      <c r="D207" s="18">
        <v>2980</v>
      </c>
      <c r="E207" s="18">
        <v>4601816.12</v>
      </c>
      <c r="F207" s="34">
        <v>7.9</v>
      </c>
      <c r="G207" s="18">
        <f t="shared" si="6"/>
        <v>58250836.962025315</v>
      </c>
      <c r="H207" s="18">
        <f t="shared" si="7"/>
        <v>4351337.5210632905</v>
      </c>
    </row>
    <row r="208" spans="1:8">
      <c r="A208" s="6" t="s">
        <v>149</v>
      </c>
      <c r="B208" s="65">
        <v>17</v>
      </c>
      <c r="C208" s="19" t="s">
        <v>150</v>
      </c>
      <c r="D208" s="18">
        <v>4756</v>
      </c>
      <c r="E208" s="18">
        <v>7273016.0899999999</v>
      </c>
      <c r="F208" s="34">
        <v>9.1</v>
      </c>
      <c r="G208" s="18">
        <f t="shared" si="6"/>
        <v>79923253.736263737</v>
      </c>
      <c r="H208" s="18">
        <f t="shared" si="7"/>
        <v>5970267.0540989004</v>
      </c>
    </row>
    <row r="209" spans="1:8">
      <c r="A209" s="6" t="s">
        <v>587</v>
      </c>
      <c r="B209" s="65">
        <v>17</v>
      </c>
      <c r="C209" s="19" t="s">
        <v>588</v>
      </c>
      <c r="D209" s="18">
        <v>1646</v>
      </c>
      <c r="E209" s="18">
        <v>2038176.54</v>
      </c>
      <c r="F209" s="34">
        <v>8</v>
      </c>
      <c r="G209" s="18">
        <f t="shared" si="6"/>
        <v>25477206.75</v>
      </c>
      <c r="H209" s="18">
        <f t="shared" si="7"/>
        <v>1903147.3442249999</v>
      </c>
    </row>
    <row r="210" spans="1:8">
      <c r="A210" s="6" t="s">
        <v>135</v>
      </c>
      <c r="B210" s="65">
        <v>2</v>
      </c>
      <c r="C210" s="19" t="s">
        <v>136</v>
      </c>
      <c r="D210" s="18">
        <v>1930</v>
      </c>
      <c r="E210" s="18">
        <v>3706406.97</v>
      </c>
      <c r="F210" s="34">
        <v>9.1</v>
      </c>
      <c r="G210" s="18">
        <f t="shared" si="6"/>
        <v>40729746.923076928</v>
      </c>
      <c r="H210" s="18">
        <f t="shared" si="7"/>
        <v>3042512.0951538463</v>
      </c>
    </row>
    <row r="211" spans="1:8">
      <c r="A211" s="6" t="s">
        <v>405</v>
      </c>
      <c r="B211" s="65">
        <v>6</v>
      </c>
      <c r="C211" s="19" t="s">
        <v>406</v>
      </c>
      <c r="D211" s="18">
        <v>6337</v>
      </c>
      <c r="E211" s="18">
        <v>10792391.289999999</v>
      </c>
      <c r="F211" s="34">
        <v>8.9</v>
      </c>
      <c r="G211" s="18">
        <f t="shared" si="6"/>
        <v>121262823.48314606</v>
      </c>
      <c r="H211" s="18">
        <f t="shared" si="7"/>
        <v>9058332.9141910095</v>
      </c>
    </row>
    <row r="212" spans="1:8">
      <c r="A212" s="6" t="s">
        <v>301</v>
      </c>
      <c r="B212" s="65">
        <v>2</v>
      </c>
      <c r="C212" s="19" t="s">
        <v>302</v>
      </c>
      <c r="D212" s="18">
        <v>8130</v>
      </c>
      <c r="E212" s="18">
        <v>12508001.810000001</v>
      </c>
      <c r="F212" s="34">
        <v>8.6</v>
      </c>
      <c r="G212" s="18">
        <f t="shared" si="6"/>
        <v>145441881.51162791</v>
      </c>
      <c r="H212" s="18">
        <f t="shared" si="7"/>
        <v>10864508.548918605</v>
      </c>
    </row>
    <row r="213" spans="1:8">
      <c r="A213" s="6" t="s">
        <v>463</v>
      </c>
      <c r="B213" s="65">
        <v>1</v>
      </c>
      <c r="C213" s="19" t="s">
        <v>464</v>
      </c>
      <c r="D213" s="18">
        <v>51289</v>
      </c>
      <c r="E213" s="18">
        <v>93432900.349999994</v>
      </c>
      <c r="F213" s="34">
        <v>7.1</v>
      </c>
      <c r="G213" s="18">
        <f t="shared" si="6"/>
        <v>1315956342.9577465</v>
      </c>
      <c r="H213" s="18">
        <f t="shared" si="7"/>
        <v>98301938.81894365</v>
      </c>
    </row>
    <row r="214" spans="1:8">
      <c r="A214" s="6" t="s">
        <v>439</v>
      </c>
      <c r="B214" s="65">
        <v>17</v>
      </c>
      <c r="C214" s="19" t="s">
        <v>440</v>
      </c>
      <c r="D214" s="18">
        <v>23797</v>
      </c>
      <c r="E214" s="18">
        <v>43013636.520000003</v>
      </c>
      <c r="F214" s="34">
        <v>8.8000000000000007</v>
      </c>
      <c r="G214" s="18">
        <f t="shared" si="6"/>
        <v>488791324.09090906</v>
      </c>
      <c r="H214" s="18">
        <f t="shared" si="7"/>
        <v>36512711.909590907</v>
      </c>
    </row>
    <row r="215" spans="1:8">
      <c r="A215" s="6" t="s">
        <v>585</v>
      </c>
      <c r="B215" s="65">
        <v>2</v>
      </c>
      <c r="C215" s="19" t="s">
        <v>586</v>
      </c>
      <c r="D215" s="18">
        <v>25331</v>
      </c>
      <c r="E215" s="18">
        <v>45279935.649999999</v>
      </c>
      <c r="F215" s="34">
        <v>7.6</v>
      </c>
      <c r="G215" s="18">
        <f t="shared" si="6"/>
        <v>595788626.97368419</v>
      </c>
      <c r="H215" s="18">
        <f t="shared" si="7"/>
        <v>44505410.434934206</v>
      </c>
    </row>
    <row r="216" spans="1:8">
      <c r="A216" s="6" t="s">
        <v>583</v>
      </c>
      <c r="B216" s="65">
        <v>10</v>
      </c>
      <c r="C216" s="19" t="s">
        <v>584</v>
      </c>
      <c r="D216" s="18">
        <v>3297</v>
      </c>
      <c r="E216" s="18">
        <v>5060314.53</v>
      </c>
      <c r="F216" s="34">
        <v>9.4</v>
      </c>
      <c r="G216" s="18">
        <f t="shared" si="6"/>
        <v>53833133.297872335</v>
      </c>
      <c r="H216" s="18">
        <f t="shared" si="7"/>
        <v>4021335.0573510635</v>
      </c>
    </row>
    <row r="217" spans="1:8">
      <c r="A217" s="6" t="s">
        <v>299</v>
      </c>
      <c r="B217" s="65">
        <v>19</v>
      </c>
      <c r="C217" s="19" t="s">
        <v>300</v>
      </c>
      <c r="D217" s="18">
        <v>3599</v>
      </c>
      <c r="E217" s="18">
        <v>3822026.43</v>
      </c>
      <c r="F217" s="34">
        <v>7.1</v>
      </c>
      <c r="G217" s="18">
        <f t="shared" si="6"/>
        <v>53831358.169014089</v>
      </c>
      <c r="H217" s="18">
        <f t="shared" si="7"/>
        <v>4021202.4552253522</v>
      </c>
    </row>
    <row r="218" spans="1:8">
      <c r="A218" s="6" t="s">
        <v>449</v>
      </c>
      <c r="B218" s="65">
        <v>4</v>
      </c>
      <c r="C218" s="19" t="s">
        <v>450</v>
      </c>
      <c r="D218" s="18">
        <v>38832</v>
      </c>
      <c r="E218" s="18">
        <v>71607917.260000005</v>
      </c>
      <c r="F218" s="34">
        <v>7.9</v>
      </c>
      <c r="G218" s="18">
        <f t="shared" si="6"/>
        <v>906429332.40506339</v>
      </c>
      <c r="H218" s="18">
        <f t="shared" si="7"/>
        <v>67710271.130658239</v>
      </c>
    </row>
    <row r="219" spans="1:8">
      <c r="A219" s="6" t="s">
        <v>151</v>
      </c>
      <c r="B219" s="65">
        <v>11</v>
      </c>
      <c r="C219" s="19" t="s">
        <v>152</v>
      </c>
      <c r="D219" s="18">
        <v>2933</v>
      </c>
      <c r="E219" s="18">
        <v>4816597.54</v>
      </c>
      <c r="F219" s="34">
        <v>9.9</v>
      </c>
      <c r="G219" s="18">
        <f t="shared" si="6"/>
        <v>48652500.404040404</v>
      </c>
      <c r="H219" s="18">
        <f t="shared" si="7"/>
        <v>3634341.7801818182</v>
      </c>
    </row>
    <row r="220" spans="1:8">
      <c r="A220" s="6" t="s">
        <v>105</v>
      </c>
      <c r="B220" s="65">
        <v>11</v>
      </c>
      <c r="C220" s="19" t="s">
        <v>106</v>
      </c>
      <c r="D220" s="18">
        <v>1424</v>
      </c>
      <c r="E220" s="18">
        <v>1838680.09</v>
      </c>
      <c r="F220" s="34">
        <v>9.4</v>
      </c>
      <c r="G220" s="18">
        <f t="shared" si="6"/>
        <v>19560426.4893617</v>
      </c>
      <c r="H220" s="18">
        <f t="shared" si="7"/>
        <v>1461163.8587553189</v>
      </c>
    </row>
    <row r="221" spans="1:8">
      <c r="A221" s="6" t="s">
        <v>581</v>
      </c>
      <c r="B221" s="65">
        <v>9</v>
      </c>
      <c r="C221" s="19" t="s">
        <v>582</v>
      </c>
      <c r="D221" s="18">
        <v>3032</v>
      </c>
      <c r="E221" s="18">
        <v>4902174.95</v>
      </c>
      <c r="F221" s="34">
        <v>8.3000000000000007</v>
      </c>
      <c r="G221" s="18">
        <f t="shared" si="6"/>
        <v>59062348.795180716</v>
      </c>
      <c r="H221" s="18">
        <f t="shared" si="7"/>
        <v>4411957.4549999991</v>
      </c>
    </row>
    <row r="222" spans="1:8">
      <c r="A222" s="6" t="s">
        <v>177</v>
      </c>
      <c r="B222" s="65">
        <v>17</v>
      </c>
      <c r="C222" s="19" t="s">
        <v>178</v>
      </c>
      <c r="D222" s="18">
        <v>2598</v>
      </c>
      <c r="E222" s="18">
        <v>4135700.61</v>
      </c>
      <c r="F222" s="34">
        <v>9.9</v>
      </c>
      <c r="G222" s="18">
        <f t="shared" si="6"/>
        <v>41774753.636363633</v>
      </c>
      <c r="H222" s="18">
        <f t="shared" si="7"/>
        <v>3120574.0966363633</v>
      </c>
    </row>
    <row r="223" spans="1:8">
      <c r="A223" s="6" t="s">
        <v>483</v>
      </c>
      <c r="B223" s="65">
        <v>5</v>
      </c>
      <c r="C223" s="19" t="s">
        <v>484</v>
      </c>
      <c r="D223" s="18">
        <v>28483</v>
      </c>
      <c r="E223" s="18">
        <v>50642520.68</v>
      </c>
      <c r="F223" s="34">
        <v>7.9</v>
      </c>
      <c r="G223" s="18">
        <f t="shared" si="6"/>
        <v>641044565.56962025</v>
      </c>
      <c r="H223" s="18">
        <f t="shared" si="7"/>
        <v>47886029.048050635</v>
      </c>
    </row>
    <row r="224" spans="1:8">
      <c r="A224" s="6" t="s">
        <v>49</v>
      </c>
      <c r="B224" s="65">
        <v>18</v>
      </c>
      <c r="C224" s="19" t="s">
        <v>50</v>
      </c>
      <c r="D224" s="18">
        <v>1164</v>
      </c>
      <c r="E224" s="18">
        <v>1869075.09</v>
      </c>
      <c r="F224" s="34">
        <v>9.3000000000000007</v>
      </c>
      <c r="G224" s="18">
        <f t="shared" si="6"/>
        <v>20097581.612903222</v>
      </c>
      <c r="H224" s="18">
        <f t="shared" si="7"/>
        <v>1501289.3464838706</v>
      </c>
    </row>
    <row r="225" spans="1:8">
      <c r="A225" s="6" t="s">
        <v>329</v>
      </c>
      <c r="B225" s="65">
        <v>19</v>
      </c>
      <c r="C225" s="19" t="s">
        <v>330</v>
      </c>
      <c r="D225" s="18">
        <v>65286</v>
      </c>
      <c r="E225" s="18">
        <v>124435359.06999999</v>
      </c>
      <c r="F225" s="34">
        <v>8.9</v>
      </c>
      <c r="G225" s="18">
        <f t="shared" si="6"/>
        <v>1398150101.9101124</v>
      </c>
      <c r="H225" s="18">
        <f t="shared" si="7"/>
        <v>104441812.6126854</v>
      </c>
    </row>
    <row r="226" spans="1:8">
      <c r="A226" s="6" t="s">
        <v>413</v>
      </c>
      <c r="B226" s="65">
        <v>9</v>
      </c>
      <c r="C226" s="19" t="s">
        <v>414</v>
      </c>
      <c r="D226" s="18">
        <v>4758</v>
      </c>
      <c r="E226" s="18">
        <v>8619946.3900000006</v>
      </c>
      <c r="F226" s="34">
        <v>8.6</v>
      </c>
      <c r="G226" s="18">
        <f t="shared" si="6"/>
        <v>100231934.76744187</v>
      </c>
      <c r="H226" s="18">
        <f t="shared" si="7"/>
        <v>7487325.5271279076</v>
      </c>
    </row>
    <row r="227" spans="1:8">
      <c r="A227" s="6" t="s">
        <v>575</v>
      </c>
      <c r="B227" s="65">
        <v>6</v>
      </c>
      <c r="C227" s="19" t="s">
        <v>576</v>
      </c>
      <c r="D227" s="18">
        <v>4124</v>
      </c>
      <c r="E227" s="18">
        <v>6790734.0700000003</v>
      </c>
      <c r="F227" s="34">
        <v>9.4</v>
      </c>
      <c r="G227" s="18">
        <f t="shared" si="6"/>
        <v>72241851.808510631</v>
      </c>
      <c r="H227" s="18">
        <f t="shared" si="7"/>
        <v>5396466.3300957438</v>
      </c>
    </row>
    <row r="228" spans="1:8">
      <c r="A228" s="6" t="s">
        <v>87</v>
      </c>
      <c r="B228" s="65">
        <v>2</v>
      </c>
      <c r="C228" s="19" t="s">
        <v>88</v>
      </c>
      <c r="D228" s="18">
        <v>6436</v>
      </c>
      <c r="E228" s="18">
        <v>10944048.199999999</v>
      </c>
      <c r="F228" s="34">
        <v>7.1</v>
      </c>
      <c r="G228" s="18">
        <f t="shared" si="6"/>
        <v>154141523.94366199</v>
      </c>
      <c r="H228" s="18">
        <f t="shared" si="7"/>
        <v>11514371.83859155</v>
      </c>
    </row>
    <row r="229" spans="1:8">
      <c r="A229" s="6" t="s">
        <v>17</v>
      </c>
      <c r="B229" s="65">
        <v>12</v>
      </c>
      <c r="C229" s="19" t="s">
        <v>18</v>
      </c>
      <c r="D229" s="18">
        <v>1902</v>
      </c>
      <c r="E229" s="18">
        <v>2440829.08</v>
      </c>
      <c r="F229" s="34">
        <v>8.9</v>
      </c>
      <c r="G229" s="18">
        <f t="shared" si="6"/>
        <v>27425045.842696629</v>
      </c>
      <c r="H229" s="18">
        <f t="shared" si="7"/>
        <v>2048650.9244494382</v>
      </c>
    </row>
    <row r="230" spans="1:8">
      <c r="A230" s="6" t="s">
        <v>259</v>
      </c>
      <c r="B230" s="65">
        <v>1</v>
      </c>
      <c r="C230" s="19" t="s">
        <v>260</v>
      </c>
      <c r="D230" s="18">
        <v>27209</v>
      </c>
      <c r="E230" s="18">
        <v>53833078.119999997</v>
      </c>
      <c r="F230" s="34">
        <v>9.3000000000000007</v>
      </c>
      <c r="G230" s="18">
        <f t="shared" si="6"/>
        <v>578850302.36559141</v>
      </c>
      <c r="H230" s="18">
        <f t="shared" si="7"/>
        <v>43240117.586709678</v>
      </c>
    </row>
    <row r="231" spans="1:8">
      <c r="A231" s="6" t="s">
        <v>83</v>
      </c>
      <c r="B231" s="65">
        <v>13</v>
      </c>
      <c r="C231" s="19" t="s">
        <v>84</v>
      </c>
      <c r="D231" s="18">
        <v>8847</v>
      </c>
      <c r="E231" s="18">
        <v>13793965.4</v>
      </c>
      <c r="F231" s="34">
        <v>9.3000000000000007</v>
      </c>
      <c r="G231" s="18">
        <f t="shared" si="6"/>
        <v>148322208.60215053</v>
      </c>
      <c r="H231" s="18">
        <f t="shared" si="7"/>
        <v>11079668.982580645</v>
      </c>
    </row>
    <row r="232" spans="1:8">
      <c r="A232" s="6" t="s">
        <v>495</v>
      </c>
      <c r="B232" s="65">
        <v>19</v>
      </c>
      <c r="C232" s="19" t="s">
        <v>496</v>
      </c>
      <c r="D232" s="18">
        <v>3344</v>
      </c>
      <c r="E232" s="18">
        <v>5034239.92</v>
      </c>
      <c r="F232" s="34">
        <v>8.6</v>
      </c>
      <c r="G232" s="18">
        <f t="shared" si="6"/>
        <v>58537673.488372095</v>
      </c>
      <c r="H232" s="18">
        <f t="shared" si="7"/>
        <v>4372764.2095813956</v>
      </c>
    </row>
    <row r="233" spans="1:8">
      <c r="A233" s="6" t="s">
        <v>365</v>
      </c>
      <c r="B233" s="65">
        <v>2</v>
      </c>
      <c r="C233" s="19" t="s">
        <v>366</v>
      </c>
      <c r="D233" s="18">
        <v>51100</v>
      </c>
      <c r="E233" s="18">
        <v>84145555.170000002</v>
      </c>
      <c r="F233" s="34">
        <v>8.1</v>
      </c>
      <c r="G233" s="18">
        <f t="shared" si="6"/>
        <v>1038834014.4444445</v>
      </c>
      <c r="H233" s="18">
        <f t="shared" si="7"/>
        <v>77600900.879000008</v>
      </c>
    </row>
    <row r="234" spans="1:8">
      <c r="A234" s="6" t="s">
        <v>567</v>
      </c>
      <c r="B234" s="65">
        <v>2</v>
      </c>
      <c r="C234" s="19" t="s">
        <v>568</v>
      </c>
      <c r="D234" s="18">
        <v>2974</v>
      </c>
      <c r="E234" s="18">
        <v>5375575.0099999998</v>
      </c>
      <c r="F234" s="34">
        <v>8.8000000000000007</v>
      </c>
      <c r="G234" s="18">
        <f t="shared" si="6"/>
        <v>61086079.659090906</v>
      </c>
      <c r="H234" s="18">
        <f t="shared" si="7"/>
        <v>4563130.1505340906</v>
      </c>
    </row>
    <row r="235" spans="1:8">
      <c r="A235" s="6" t="s">
        <v>533</v>
      </c>
      <c r="B235" s="65">
        <v>9</v>
      </c>
      <c r="C235" s="19" t="s">
        <v>534</v>
      </c>
      <c r="D235" s="18">
        <v>3216</v>
      </c>
      <c r="E235" s="18">
        <v>5026995.0999999996</v>
      </c>
      <c r="F235" s="34">
        <v>8.9</v>
      </c>
      <c r="G235" s="18">
        <f t="shared" si="6"/>
        <v>56483091.011235945</v>
      </c>
      <c r="H235" s="18">
        <f t="shared" si="7"/>
        <v>4219286.8985393252</v>
      </c>
    </row>
    <row r="236" spans="1:8">
      <c r="A236" s="6" t="s">
        <v>525</v>
      </c>
      <c r="B236" s="65">
        <v>10</v>
      </c>
      <c r="C236" s="19" t="s">
        <v>526</v>
      </c>
      <c r="D236" s="18">
        <v>31843</v>
      </c>
      <c r="E236" s="18">
        <v>57344481.659999996</v>
      </c>
      <c r="F236" s="34">
        <v>9.3000000000000007</v>
      </c>
      <c r="G236" s="18">
        <f t="shared" si="6"/>
        <v>616607329.6774193</v>
      </c>
      <c r="H236" s="18">
        <f t="shared" si="7"/>
        <v>46060567.52690322</v>
      </c>
    </row>
    <row r="237" spans="1:8">
      <c r="A237" s="6" t="s">
        <v>233</v>
      </c>
      <c r="B237" s="65">
        <v>19</v>
      </c>
      <c r="C237" s="19" t="s">
        <v>234</v>
      </c>
      <c r="D237" s="18">
        <v>978</v>
      </c>
      <c r="E237" s="18">
        <v>1516827.92</v>
      </c>
      <c r="F237" s="34">
        <v>9.1</v>
      </c>
      <c r="G237" s="18">
        <f t="shared" si="6"/>
        <v>16668438.681318682</v>
      </c>
      <c r="H237" s="18">
        <f t="shared" si="7"/>
        <v>1245132.3694945055</v>
      </c>
    </row>
    <row r="238" spans="1:8">
      <c r="A238" s="6" t="s">
        <v>403</v>
      </c>
      <c r="B238" s="65">
        <v>14</v>
      </c>
      <c r="C238" s="19" t="s">
        <v>404</v>
      </c>
      <c r="D238" s="18">
        <v>66160</v>
      </c>
      <c r="E238" s="18">
        <v>117668836.98</v>
      </c>
      <c r="F238" s="34">
        <v>8.4</v>
      </c>
      <c r="G238" s="18">
        <f t="shared" si="6"/>
        <v>1400819487.8571427</v>
      </c>
      <c r="H238" s="18">
        <f t="shared" si="7"/>
        <v>104641215.74292856</v>
      </c>
    </row>
    <row r="239" spans="1:8">
      <c r="A239" s="6" t="s">
        <v>541</v>
      </c>
      <c r="B239" s="65">
        <v>17</v>
      </c>
      <c r="C239" s="19" t="s">
        <v>542</v>
      </c>
      <c r="D239" s="18">
        <v>4713</v>
      </c>
      <c r="E239" s="18">
        <v>6871996.2599999998</v>
      </c>
      <c r="F239" s="34">
        <v>9.6</v>
      </c>
      <c r="G239" s="18">
        <f t="shared" si="6"/>
        <v>71583294.375</v>
      </c>
      <c r="H239" s="18">
        <f t="shared" si="7"/>
        <v>5347272.0898124995</v>
      </c>
    </row>
    <row r="240" spans="1:8">
      <c r="A240" s="6" t="s">
        <v>23</v>
      </c>
      <c r="B240" s="65">
        <v>4</v>
      </c>
      <c r="C240" s="19" t="s">
        <v>24</v>
      </c>
      <c r="D240" s="18">
        <v>1283</v>
      </c>
      <c r="E240" s="18">
        <v>1797301.1</v>
      </c>
      <c r="F240" s="34">
        <v>9.4</v>
      </c>
      <c r="G240" s="18">
        <f t="shared" si="6"/>
        <v>19120224.468085106</v>
      </c>
      <c r="H240" s="18">
        <f t="shared" si="7"/>
        <v>1428280.7677659574</v>
      </c>
    </row>
    <row r="241" spans="1:8">
      <c r="A241" s="6" t="s">
        <v>297</v>
      </c>
      <c r="B241" s="65">
        <v>17</v>
      </c>
      <c r="C241" s="19" t="s">
        <v>298</v>
      </c>
      <c r="D241" s="18">
        <v>4837</v>
      </c>
      <c r="E241" s="18">
        <v>7786160.8399999999</v>
      </c>
      <c r="F241" s="34">
        <v>9.4</v>
      </c>
      <c r="G241" s="18">
        <f t="shared" si="6"/>
        <v>82831498.297872335</v>
      </c>
      <c r="H241" s="18">
        <f t="shared" si="7"/>
        <v>6187512.9228510633</v>
      </c>
    </row>
    <row r="242" spans="1:8">
      <c r="A242" s="6" t="s">
        <v>551</v>
      </c>
      <c r="B242" s="65">
        <v>11</v>
      </c>
      <c r="C242" s="19" t="s">
        <v>552</v>
      </c>
      <c r="D242" s="18">
        <v>21290</v>
      </c>
      <c r="E242" s="18">
        <v>43523895.770000003</v>
      </c>
      <c r="F242" s="34">
        <v>9.4</v>
      </c>
      <c r="G242" s="18">
        <f t="shared" si="6"/>
        <v>463020167.76595742</v>
      </c>
      <c r="H242" s="18">
        <f t="shared" si="7"/>
        <v>34587606.532117017</v>
      </c>
    </row>
    <row r="243" spans="1:8">
      <c r="A243" s="6" t="s">
        <v>171</v>
      </c>
      <c r="B243" s="65">
        <v>19</v>
      </c>
      <c r="C243" s="19" t="s">
        <v>172</v>
      </c>
      <c r="D243" s="18">
        <v>2828</v>
      </c>
      <c r="E243" s="18">
        <v>5492367.3799999999</v>
      </c>
      <c r="F243" s="34">
        <v>9.4</v>
      </c>
      <c r="G243" s="18">
        <f t="shared" si="6"/>
        <v>58429440.212765954</v>
      </c>
      <c r="H243" s="18">
        <f t="shared" si="7"/>
        <v>4364679.1838936172</v>
      </c>
    </row>
    <row r="244" spans="1:8">
      <c r="A244" s="6" t="s">
        <v>437</v>
      </c>
      <c r="B244" s="65">
        <v>1</v>
      </c>
      <c r="C244" s="19" t="s">
        <v>438</v>
      </c>
      <c r="D244" s="18">
        <v>22595</v>
      </c>
      <c r="E244" s="18">
        <v>41337255.780000001</v>
      </c>
      <c r="F244" s="34">
        <v>6.6</v>
      </c>
      <c r="G244" s="18">
        <f t="shared" si="6"/>
        <v>626322057.27272725</v>
      </c>
      <c r="H244" s="18">
        <f t="shared" si="7"/>
        <v>46786257.678272724</v>
      </c>
    </row>
    <row r="245" spans="1:8">
      <c r="A245" s="6" t="s">
        <v>425</v>
      </c>
      <c r="B245" s="65">
        <v>1</v>
      </c>
      <c r="C245" s="19" t="s">
        <v>426</v>
      </c>
      <c r="D245" s="18">
        <v>6158</v>
      </c>
      <c r="E245" s="18">
        <v>14148431.460000001</v>
      </c>
      <c r="F245" s="34">
        <v>8.6</v>
      </c>
      <c r="G245" s="18">
        <f t="shared" si="6"/>
        <v>164516644.88372093</v>
      </c>
      <c r="H245" s="18">
        <f t="shared" si="7"/>
        <v>12289393.372813955</v>
      </c>
    </row>
    <row r="246" spans="1:8">
      <c r="A246" s="6" t="s">
        <v>493</v>
      </c>
      <c r="B246" s="65">
        <v>19</v>
      </c>
      <c r="C246" s="19" t="s">
        <v>494</v>
      </c>
      <c r="D246" s="18">
        <v>8126</v>
      </c>
      <c r="E246" s="18">
        <v>13951974.9</v>
      </c>
      <c r="F246" s="34">
        <v>8</v>
      </c>
      <c r="G246" s="18">
        <f t="shared" si="6"/>
        <v>174399686.25</v>
      </c>
      <c r="H246" s="18">
        <f t="shared" si="7"/>
        <v>13027656.562874999</v>
      </c>
    </row>
    <row r="247" spans="1:8">
      <c r="A247" s="6" t="s">
        <v>111</v>
      </c>
      <c r="B247" s="65">
        <v>14</v>
      </c>
      <c r="C247" s="19" t="s">
        <v>112</v>
      </c>
      <c r="D247" s="18">
        <v>1873</v>
      </c>
      <c r="E247" s="18">
        <v>2480401.75</v>
      </c>
      <c r="F247" s="34">
        <v>9.1</v>
      </c>
      <c r="G247" s="18">
        <f t="shared" si="6"/>
        <v>27257162.08791209</v>
      </c>
      <c r="H247" s="18">
        <f t="shared" si="7"/>
        <v>2036110.0079670332</v>
      </c>
    </row>
    <row r="248" spans="1:8">
      <c r="A248" s="6" t="s">
        <v>153</v>
      </c>
      <c r="B248" s="65">
        <v>2</v>
      </c>
      <c r="C248" s="19" t="s">
        <v>154</v>
      </c>
      <c r="D248" s="18">
        <v>8410</v>
      </c>
      <c r="E248" s="18">
        <v>12820465.619999999</v>
      </c>
      <c r="F248" s="34">
        <v>8.1999999999999993</v>
      </c>
      <c r="G248" s="18">
        <f t="shared" si="6"/>
        <v>156347141.70731708</v>
      </c>
      <c r="H248" s="18">
        <f t="shared" si="7"/>
        <v>11679131.485536585</v>
      </c>
    </row>
    <row r="249" spans="1:8">
      <c r="A249" s="6" t="s">
        <v>141</v>
      </c>
      <c r="B249" s="65">
        <v>11</v>
      </c>
      <c r="C249" s="19" t="s">
        <v>142</v>
      </c>
      <c r="D249" s="18">
        <v>3637</v>
      </c>
      <c r="E249" s="18">
        <v>5077606.5199999996</v>
      </c>
      <c r="F249" s="34">
        <v>8.6</v>
      </c>
      <c r="G249" s="18">
        <f t="shared" si="6"/>
        <v>59041936.279069766</v>
      </c>
      <c r="H249" s="18">
        <f t="shared" si="7"/>
        <v>4410432.6400465108</v>
      </c>
    </row>
    <row r="250" spans="1:8">
      <c r="A250" s="6" t="s">
        <v>553</v>
      </c>
      <c r="B250" s="65">
        <v>18</v>
      </c>
      <c r="C250" s="19" t="s">
        <v>554</v>
      </c>
      <c r="D250" s="18">
        <v>10274</v>
      </c>
      <c r="E250" s="18">
        <v>15843072.630000001</v>
      </c>
      <c r="F250" s="34">
        <v>7.5</v>
      </c>
      <c r="G250" s="18">
        <f t="shared" si="6"/>
        <v>211240968.40000001</v>
      </c>
      <c r="H250" s="18">
        <f t="shared" si="7"/>
        <v>15779700.33948</v>
      </c>
    </row>
    <row r="251" spans="1:8">
      <c r="A251" s="6" t="s">
        <v>243</v>
      </c>
      <c r="B251" s="65">
        <v>10</v>
      </c>
      <c r="C251" s="19" t="s">
        <v>244</v>
      </c>
      <c r="D251" s="18">
        <v>2368</v>
      </c>
      <c r="E251" s="18">
        <v>3153008.5</v>
      </c>
      <c r="F251" s="34">
        <v>8.4</v>
      </c>
      <c r="G251" s="18">
        <f t="shared" si="6"/>
        <v>37535815.476190478</v>
      </c>
      <c r="H251" s="18">
        <f t="shared" si="7"/>
        <v>2803925.4160714285</v>
      </c>
    </row>
    <row r="252" spans="1:8">
      <c r="A252" s="6" t="s">
        <v>265</v>
      </c>
      <c r="B252" s="65">
        <v>18</v>
      </c>
      <c r="C252" s="19" t="s">
        <v>266</v>
      </c>
      <c r="D252" s="18">
        <v>7172</v>
      </c>
      <c r="E252" s="18">
        <v>10691754.07</v>
      </c>
      <c r="F252" s="34">
        <v>8.9</v>
      </c>
      <c r="G252" s="18">
        <f t="shared" si="6"/>
        <v>120132068.20224719</v>
      </c>
      <c r="H252" s="18">
        <f t="shared" si="7"/>
        <v>8973865.4947078638</v>
      </c>
    </row>
    <row r="253" spans="1:8">
      <c r="A253" s="6" t="s">
        <v>327</v>
      </c>
      <c r="B253" s="65">
        <v>11</v>
      </c>
      <c r="C253" s="19" t="s">
        <v>328</v>
      </c>
      <c r="D253" s="18">
        <v>6708</v>
      </c>
      <c r="E253" s="18">
        <v>10759864.27</v>
      </c>
      <c r="F253" s="34">
        <v>9.1</v>
      </c>
      <c r="G253" s="18">
        <f t="shared" si="6"/>
        <v>118240266.70329671</v>
      </c>
      <c r="H253" s="18">
        <f t="shared" si="7"/>
        <v>8832547.9227362629</v>
      </c>
    </row>
    <row r="254" spans="1:8">
      <c r="A254" s="6" t="s">
        <v>443</v>
      </c>
      <c r="B254" s="65">
        <v>7</v>
      </c>
      <c r="C254" s="19" t="s">
        <v>444</v>
      </c>
      <c r="D254" s="18">
        <v>3496</v>
      </c>
      <c r="E254" s="18">
        <v>3732777.51</v>
      </c>
      <c r="F254" s="34">
        <v>6.4</v>
      </c>
      <c r="G254" s="18">
        <f t="shared" si="6"/>
        <v>58324648.59375</v>
      </c>
      <c r="H254" s="18">
        <f t="shared" si="7"/>
        <v>4356851.2499531247</v>
      </c>
    </row>
    <row r="255" spans="1:8">
      <c r="A255" s="6" t="s">
        <v>77</v>
      </c>
      <c r="B255" s="65">
        <v>4</v>
      </c>
      <c r="C255" s="19" t="s">
        <v>78</v>
      </c>
      <c r="D255" s="18">
        <v>6377</v>
      </c>
      <c r="E255" s="18">
        <v>11982299.26</v>
      </c>
      <c r="F255" s="34">
        <v>8.9</v>
      </c>
      <c r="G255" s="18">
        <f t="shared" si="6"/>
        <v>134632575.95505616</v>
      </c>
      <c r="H255" s="18">
        <f t="shared" si="7"/>
        <v>10057053.423842695</v>
      </c>
    </row>
    <row r="256" spans="1:8">
      <c r="A256" s="6" t="s">
        <v>195</v>
      </c>
      <c r="B256" s="65">
        <v>18</v>
      </c>
      <c r="C256" s="19" t="s">
        <v>196</v>
      </c>
      <c r="D256" s="18">
        <v>2589</v>
      </c>
      <c r="E256" s="18">
        <v>3495457.38</v>
      </c>
      <c r="F256" s="34">
        <v>8.3000000000000007</v>
      </c>
      <c r="G256" s="18">
        <f t="shared" si="6"/>
        <v>42113944.337349392</v>
      </c>
      <c r="H256" s="18">
        <f t="shared" si="7"/>
        <v>3145911.6419999991</v>
      </c>
    </row>
    <row r="257" spans="1:13">
      <c r="A257" s="6" t="s">
        <v>295</v>
      </c>
      <c r="B257" s="65">
        <v>6</v>
      </c>
      <c r="C257" s="19" t="s">
        <v>296</v>
      </c>
      <c r="D257" s="18">
        <v>23515</v>
      </c>
      <c r="E257" s="18">
        <v>39382368.280000001</v>
      </c>
      <c r="F257" s="34">
        <v>8.9</v>
      </c>
      <c r="G257" s="18">
        <f t="shared" si="6"/>
        <v>442498520</v>
      </c>
      <c r="H257" s="18">
        <f t="shared" si="7"/>
        <v>33054639.444000002</v>
      </c>
    </row>
    <row r="258" spans="1:13">
      <c r="A258" s="6" t="s">
        <v>267</v>
      </c>
      <c r="B258" s="65">
        <v>17</v>
      </c>
      <c r="C258" s="19" t="s">
        <v>268</v>
      </c>
      <c r="D258" s="18">
        <v>4931</v>
      </c>
      <c r="E258" s="18">
        <v>6940737</v>
      </c>
      <c r="F258" s="34">
        <v>9.1</v>
      </c>
      <c r="G258" s="18">
        <f t="shared" si="6"/>
        <v>76271835.16483517</v>
      </c>
      <c r="H258" s="18">
        <f t="shared" si="7"/>
        <v>5697506.0868131863</v>
      </c>
    </row>
    <row r="259" spans="1:13">
      <c r="A259" s="6" t="s">
        <v>361</v>
      </c>
      <c r="B259" s="65">
        <v>9</v>
      </c>
      <c r="C259" s="19" t="s">
        <v>362</v>
      </c>
      <c r="D259" s="18">
        <v>4625</v>
      </c>
      <c r="E259" s="18">
        <v>8757899.8900000006</v>
      </c>
      <c r="F259" s="34">
        <v>8.4</v>
      </c>
      <c r="G259" s="18">
        <f t="shared" si="6"/>
        <v>104260712.97619048</v>
      </c>
      <c r="H259" s="18">
        <f t="shared" si="7"/>
        <v>7788275.2593214288</v>
      </c>
    </row>
    <row r="260" spans="1:13">
      <c r="A260" s="6" t="s">
        <v>207</v>
      </c>
      <c r="B260" s="65">
        <v>17</v>
      </c>
      <c r="C260" s="19" t="s">
        <v>208</v>
      </c>
      <c r="D260" s="18">
        <v>3731</v>
      </c>
      <c r="E260" s="18">
        <v>4741410.87</v>
      </c>
      <c r="F260" s="34">
        <v>7.9</v>
      </c>
      <c r="G260" s="18">
        <f t="shared" si="6"/>
        <v>60017859.113924049</v>
      </c>
      <c r="H260" s="18">
        <f t="shared" si="7"/>
        <v>4483334.075810126</v>
      </c>
    </row>
    <row r="261" spans="1:13">
      <c r="A261" s="6" t="s">
        <v>555</v>
      </c>
      <c r="B261" s="65">
        <v>2</v>
      </c>
      <c r="C261" s="19" t="s">
        <v>556</v>
      </c>
      <c r="D261" s="18">
        <v>1705</v>
      </c>
      <c r="E261" s="18">
        <v>2272429.11</v>
      </c>
      <c r="F261" s="34">
        <v>6.9</v>
      </c>
      <c r="G261" s="18">
        <f t="shared" si="6"/>
        <v>32933755.217391301</v>
      </c>
      <c r="H261" s="18">
        <f t="shared" si="7"/>
        <v>2460151.5147391302</v>
      </c>
    </row>
    <row r="262" spans="1:13">
      <c r="A262" s="6" t="s">
        <v>161</v>
      </c>
      <c r="B262" s="65">
        <v>5</v>
      </c>
      <c r="C262" s="19" t="s">
        <v>162</v>
      </c>
      <c r="D262" s="18">
        <v>5844</v>
      </c>
      <c r="E262" s="18">
        <v>10356756.619999999</v>
      </c>
      <c r="F262" s="34">
        <v>8.6</v>
      </c>
      <c r="G262" s="18">
        <f t="shared" si="6"/>
        <v>120427402.55813953</v>
      </c>
      <c r="H262" s="18">
        <f t="shared" si="7"/>
        <v>8995926.9710930232</v>
      </c>
    </row>
    <row r="263" spans="1:13" s="35" customFormat="1">
      <c r="A263" s="64" t="s">
        <v>569</v>
      </c>
      <c r="B263" s="66">
        <v>6</v>
      </c>
      <c r="C263" s="35" t="s">
        <v>570</v>
      </c>
      <c r="D263" s="36">
        <v>255050</v>
      </c>
      <c r="E263" s="36">
        <v>436056390.89999998</v>
      </c>
      <c r="F263" s="37">
        <v>7.6</v>
      </c>
      <c r="G263" s="36">
        <f t="shared" si="6"/>
        <v>5737584090.7894735</v>
      </c>
      <c r="H263" s="36">
        <f t="shared" si="7"/>
        <v>428597531.58197367</v>
      </c>
      <c r="K263" s="19"/>
      <c r="M263" s="19"/>
    </row>
    <row r="264" spans="1:13">
      <c r="A264" s="6" t="s">
        <v>19</v>
      </c>
      <c r="B264" s="65">
        <v>11</v>
      </c>
      <c r="C264" s="19" t="s">
        <v>20</v>
      </c>
      <c r="D264" s="18">
        <v>1412</v>
      </c>
      <c r="E264" s="18">
        <v>2201225.85</v>
      </c>
      <c r="F264" s="34">
        <v>9.9</v>
      </c>
      <c r="G264" s="18">
        <f t="shared" si="6"/>
        <v>22234604.545454543</v>
      </c>
      <c r="H264" s="18">
        <f t="shared" si="7"/>
        <v>1660924.9595454545</v>
      </c>
    </row>
    <row r="265" spans="1:13">
      <c r="A265" s="6" t="s">
        <v>517</v>
      </c>
      <c r="B265" s="65">
        <v>19</v>
      </c>
      <c r="C265" s="19" t="s">
        <v>518</v>
      </c>
      <c r="D265" s="18">
        <v>2831</v>
      </c>
      <c r="E265" s="18">
        <v>3615063.03</v>
      </c>
      <c r="F265" s="34">
        <v>6.9</v>
      </c>
      <c r="G265" s="18">
        <f t="shared" si="6"/>
        <v>52392217.826086953</v>
      </c>
      <c r="H265" s="18">
        <f t="shared" si="7"/>
        <v>3913698.6716086953</v>
      </c>
    </row>
    <row r="266" spans="1:13">
      <c r="A266" s="6" t="s">
        <v>283</v>
      </c>
      <c r="B266" s="65">
        <v>14</v>
      </c>
      <c r="C266" s="19" t="s">
        <v>284</v>
      </c>
      <c r="D266" s="18">
        <v>4758</v>
      </c>
      <c r="E266" s="18">
        <v>7792400.6600000001</v>
      </c>
      <c r="F266" s="34">
        <v>9.6999999999999993</v>
      </c>
      <c r="G266" s="18">
        <f t="shared" ref="G266:G302" si="8">E266*100/F266</f>
        <v>80334027.422680423</v>
      </c>
      <c r="H266" s="18">
        <f t="shared" si="7"/>
        <v>6000951.8484742269</v>
      </c>
    </row>
    <row r="267" spans="1:13">
      <c r="A267" s="6" t="s">
        <v>113</v>
      </c>
      <c r="B267" s="65">
        <v>12</v>
      </c>
      <c r="C267" s="19" t="s">
        <v>114</v>
      </c>
      <c r="D267" s="18">
        <v>4066</v>
      </c>
      <c r="E267" s="18">
        <v>5875903.04</v>
      </c>
      <c r="F267" s="34">
        <v>9.1</v>
      </c>
      <c r="G267" s="18">
        <f t="shared" si="8"/>
        <v>64570363.07692308</v>
      </c>
      <c r="H267" s="18">
        <f t="shared" ref="H267:H302" si="9">G267*$F$10/100</f>
        <v>4823406.1218461534</v>
      </c>
    </row>
    <row r="268" spans="1:13">
      <c r="A268" s="6" t="s">
        <v>383</v>
      </c>
      <c r="B268" s="65">
        <v>16</v>
      </c>
      <c r="C268" s="19" t="s">
        <v>384</v>
      </c>
      <c r="D268" s="18">
        <v>2849</v>
      </c>
      <c r="E268" s="18">
        <v>4369155.03</v>
      </c>
      <c r="F268" s="34">
        <v>9.5</v>
      </c>
      <c r="G268" s="18">
        <f t="shared" si="8"/>
        <v>45991105.578947365</v>
      </c>
      <c r="H268" s="18">
        <f t="shared" si="9"/>
        <v>3435535.5867473679</v>
      </c>
    </row>
    <row r="269" spans="1:13">
      <c r="A269" s="6" t="s">
        <v>143</v>
      </c>
      <c r="B269" s="65">
        <v>13</v>
      </c>
      <c r="C269" s="19" t="s">
        <v>144</v>
      </c>
      <c r="D269" s="18">
        <v>2368</v>
      </c>
      <c r="E269" s="18">
        <v>4047914.37</v>
      </c>
      <c r="F269" s="34">
        <v>9.4</v>
      </c>
      <c r="G269" s="18">
        <f t="shared" si="8"/>
        <v>43062918.829787232</v>
      </c>
      <c r="H269" s="18">
        <f t="shared" si="9"/>
        <v>3216800.036585106</v>
      </c>
    </row>
    <row r="270" spans="1:13">
      <c r="A270" s="6" t="s">
        <v>225</v>
      </c>
      <c r="B270" s="65">
        <v>19</v>
      </c>
      <c r="C270" s="19" t="s">
        <v>226</v>
      </c>
      <c r="D270" s="18">
        <v>21018</v>
      </c>
      <c r="E270" s="18">
        <v>37600520.609999999</v>
      </c>
      <c r="F270" s="34">
        <v>8.4</v>
      </c>
      <c r="G270" s="18">
        <f t="shared" si="8"/>
        <v>447625245.35714287</v>
      </c>
      <c r="H270" s="18">
        <f t="shared" si="9"/>
        <v>33437605.828178573</v>
      </c>
    </row>
    <row r="271" spans="1:13">
      <c r="A271" s="6" t="s">
        <v>511</v>
      </c>
      <c r="B271" s="65">
        <v>2</v>
      </c>
      <c r="C271" s="19" t="s">
        <v>512</v>
      </c>
      <c r="D271" s="18">
        <v>201863</v>
      </c>
      <c r="E271" s="18">
        <v>300503927.35000002</v>
      </c>
      <c r="F271" s="34">
        <v>6.9</v>
      </c>
      <c r="G271" s="18">
        <f t="shared" si="8"/>
        <v>4355129381.884058</v>
      </c>
      <c r="H271" s="18">
        <f t="shared" si="9"/>
        <v>325328164.82673913</v>
      </c>
    </row>
    <row r="272" spans="1:13">
      <c r="A272" s="6" t="s">
        <v>579</v>
      </c>
      <c r="B272" s="65">
        <v>19</v>
      </c>
      <c r="C272" s="19" t="s">
        <v>580</v>
      </c>
      <c r="D272" s="18">
        <v>3253</v>
      </c>
      <c r="E272" s="18">
        <v>5226736.46</v>
      </c>
      <c r="F272" s="34">
        <v>9</v>
      </c>
      <c r="G272" s="18">
        <f t="shared" si="8"/>
        <v>58074849.555555552</v>
      </c>
      <c r="H272" s="18">
        <f t="shared" si="9"/>
        <v>4338191.2617999995</v>
      </c>
    </row>
    <row r="273" spans="1:8">
      <c r="A273" s="6" t="s">
        <v>247</v>
      </c>
      <c r="B273" s="65">
        <v>11</v>
      </c>
      <c r="C273" s="19" t="s">
        <v>248</v>
      </c>
      <c r="D273" s="18">
        <v>2313</v>
      </c>
      <c r="E273" s="18">
        <v>3449816.06</v>
      </c>
      <c r="F273" s="34">
        <v>9.4</v>
      </c>
      <c r="G273" s="18">
        <f t="shared" si="8"/>
        <v>36700170.851063825</v>
      </c>
      <c r="H273" s="18">
        <f t="shared" si="9"/>
        <v>2741502.7625744678</v>
      </c>
    </row>
    <row r="274" spans="1:8">
      <c r="A274" s="6" t="s">
        <v>549</v>
      </c>
      <c r="B274" s="65">
        <v>1</v>
      </c>
      <c r="C274" s="19" t="s">
        <v>550</v>
      </c>
      <c r="D274" s="18">
        <v>41338</v>
      </c>
      <c r="E274" s="18">
        <v>80857837.739999995</v>
      </c>
      <c r="F274" s="34">
        <v>7.1</v>
      </c>
      <c r="G274" s="18">
        <f t="shared" si="8"/>
        <v>1138842785.0704224</v>
      </c>
      <c r="H274" s="18">
        <f t="shared" si="9"/>
        <v>85071556.044760555</v>
      </c>
    </row>
    <row r="275" spans="1:8">
      <c r="A275" s="6" t="s">
        <v>303</v>
      </c>
      <c r="B275" s="65">
        <v>17</v>
      </c>
      <c r="C275" s="19" t="s">
        <v>304</v>
      </c>
      <c r="D275" s="18">
        <v>6525</v>
      </c>
      <c r="E275" s="18">
        <v>10719572.460000001</v>
      </c>
      <c r="F275" s="34">
        <v>9.9</v>
      </c>
      <c r="G275" s="18">
        <f t="shared" si="8"/>
        <v>108278509.6969697</v>
      </c>
      <c r="H275" s="18">
        <f t="shared" si="9"/>
        <v>8088404.6743636373</v>
      </c>
    </row>
    <row r="276" spans="1:8">
      <c r="A276" s="6" t="s">
        <v>337</v>
      </c>
      <c r="B276" s="65">
        <v>4</v>
      </c>
      <c r="C276" s="19" t="s">
        <v>338</v>
      </c>
      <c r="D276" s="18">
        <v>12533</v>
      </c>
      <c r="E276" s="18">
        <v>23820763.239999998</v>
      </c>
      <c r="F276" s="34">
        <v>8.9</v>
      </c>
      <c r="G276" s="18">
        <f t="shared" si="8"/>
        <v>267649025.16853932</v>
      </c>
      <c r="H276" s="18">
        <f t="shared" si="9"/>
        <v>19993382.180089887</v>
      </c>
    </row>
    <row r="277" spans="1:8">
      <c r="A277" s="6" t="s">
        <v>205</v>
      </c>
      <c r="B277" s="65">
        <v>6</v>
      </c>
      <c r="C277" s="19" t="s">
        <v>206</v>
      </c>
      <c r="D277" s="18">
        <v>4568</v>
      </c>
      <c r="E277" s="18">
        <v>8060787.0800000001</v>
      </c>
      <c r="F277" s="34">
        <v>10.3</v>
      </c>
      <c r="G277" s="18">
        <f t="shared" si="8"/>
        <v>78260068.737864077</v>
      </c>
      <c r="H277" s="18">
        <f t="shared" si="9"/>
        <v>5846027.134718447</v>
      </c>
    </row>
    <row r="278" spans="1:8">
      <c r="A278" s="6" t="s">
        <v>263</v>
      </c>
      <c r="B278" s="65">
        <v>17</v>
      </c>
      <c r="C278" s="19" t="s">
        <v>264</v>
      </c>
      <c r="D278" s="18">
        <v>2491</v>
      </c>
      <c r="E278" s="18">
        <v>3363615.52</v>
      </c>
      <c r="F278" s="34">
        <v>8.4</v>
      </c>
      <c r="G278" s="18">
        <f t="shared" si="8"/>
        <v>40043041.904761903</v>
      </c>
      <c r="H278" s="18">
        <f t="shared" si="9"/>
        <v>2991215.2302857144</v>
      </c>
    </row>
    <row r="279" spans="1:8">
      <c r="A279" s="6" t="s">
        <v>187</v>
      </c>
      <c r="B279" s="65">
        <v>19</v>
      </c>
      <c r="C279" s="19" t="s">
        <v>188</v>
      </c>
      <c r="D279" s="18">
        <v>1139</v>
      </c>
      <c r="E279" s="18">
        <v>1874531.5</v>
      </c>
      <c r="F279" s="34">
        <v>8.4</v>
      </c>
      <c r="G279" s="18">
        <f t="shared" si="8"/>
        <v>22315851.19047619</v>
      </c>
      <c r="H279" s="18">
        <f t="shared" si="9"/>
        <v>1666994.0839285713</v>
      </c>
    </row>
    <row r="280" spans="1:8">
      <c r="A280" s="6" t="s">
        <v>93</v>
      </c>
      <c r="B280" s="65">
        <v>13</v>
      </c>
      <c r="C280" s="19" t="s">
        <v>94</v>
      </c>
      <c r="D280" s="18">
        <v>3615</v>
      </c>
      <c r="E280" s="18">
        <v>5523157.5199999996</v>
      </c>
      <c r="F280" s="34">
        <v>9</v>
      </c>
      <c r="G280" s="18">
        <f t="shared" si="8"/>
        <v>61368416.888888888</v>
      </c>
      <c r="H280" s="18">
        <f t="shared" si="9"/>
        <v>4584220.7415999994</v>
      </c>
    </row>
    <row r="281" spans="1:8">
      <c r="A281" s="6" t="s">
        <v>397</v>
      </c>
      <c r="B281" s="65">
        <v>15</v>
      </c>
      <c r="C281" s="19" t="s">
        <v>398</v>
      </c>
      <c r="D281" s="18">
        <v>7500</v>
      </c>
      <c r="E281" s="18">
        <v>11734027.85</v>
      </c>
      <c r="F281" s="34">
        <v>8.6</v>
      </c>
      <c r="G281" s="18">
        <f t="shared" si="8"/>
        <v>136442184.30232558</v>
      </c>
      <c r="H281" s="18">
        <f t="shared" si="9"/>
        <v>10192231.167383719</v>
      </c>
    </row>
    <row r="282" spans="1:8">
      <c r="A282" s="6" t="s">
        <v>343</v>
      </c>
      <c r="B282" s="65">
        <v>2</v>
      </c>
      <c r="C282" s="19" t="s">
        <v>344</v>
      </c>
      <c r="D282" s="18">
        <v>14938</v>
      </c>
      <c r="E282" s="18">
        <v>27054288.329999998</v>
      </c>
      <c r="F282" s="34">
        <v>8.6</v>
      </c>
      <c r="G282" s="18">
        <f t="shared" si="8"/>
        <v>314584748.02325583</v>
      </c>
      <c r="H282" s="18">
        <f t="shared" si="9"/>
        <v>23499480.677337207</v>
      </c>
    </row>
    <row r="283" spans="1:8">
      <c r="A283" s="6" t="s">
        <v>457</v>
      </c>
      <c r="B283" s="65">
        <v>15</v>
      </c>
      <c r="C283" s="19" t="s">
        <v>458</v>
      </c>
      <c r="D283" s="18">
        <v>68956</v>
      </c>
      <c r="E283" s="18">
        <v>129045777.79000001</v>
      </c>
      <c r="F283" s="34">
        <v>8.4</v>
      </c>
      <c r="G283" s="18">
        <f t="shared" si="8"/>
        <v>1536259259.4047618</v>
      </c>
      <c r="H283" s="18">
        <f t="shared" si="9"/>
        <v>114758566.67753571</v>
      </c>
    </row>
    <row r="284" spans="1:8">
      <c r="A284" s="6" t="s">
        <v>509</v>
      </c>
      <c r="B284" s="65">
        <v>6</v>
      </c>
      <c r="C284" s="19" t="s">
        <v>510</v>
      </c>
      <c r="D284" s="18">
        <v>20694</v>
      </c>
      <c r="E284" s="18">
        <v>40181413.25</v>
      </c>
      <c r="F284" s="34">
        <v>8.9</v>
      </c>
      <c r="G284" s="18">
        <f t="shared" si="8"/>
        <v>451476553.37078649</v>
      </c>
      <c r="H284" s="18">
        <f t="shared" si="9"/>
        <v>33725298.536797747</v>
      </c>
    </row>
    <row r="285" spans="1:8">
      <c r="A285" s="6" t="s">
        <v>349</v>
      </c>
      <c r="B285" s="65">
        <v>11</v>
      </c>
      <c r="C285" s="19" t="s">
        <v>350</v>
      </c>
      <c r="D285" s="18">
        <v>19727</v>
      </c>
      <c r="E285" s="18">
        <v>35334578.789999999</v>
      </c>
      <c r="F285" s="34">
        <v>8.8000000000000007</v>
      </c>
      <c r="G285" s="18">
        <f t="shared" si="8"/>
        <v>401529304.43181813</v>
      </c>
      <c r="H285" s="18">
        <f t="shared" si="9"/>
        <v>29994239.041056816</v>
      </c>
    </row>
    <row r="286" spans="1:8">
      <c r="A286" s="6" t="s">
        <v>35</v>
      </c>
      <c r="B286" s="65">
        <v>2</v>
      </c>
      <c r="C286" s="19" t="s">
        <v>36</v>
      </c>
      <c r="D286" s="18">
        <v>2245</v>
      </c>
      <c r="E286" s="18">
        <v>3812850.27</v>
      </c>
      <c r="F286" s="34">
        <v>9.5</v>
      </c>
      <c r="G286" s="18">
        <f t="shared" si="8"/>
        <v>40135266</v>
      </c>
      <c r="H286" s="18">
        <f t="shared" si="9"/>
        <v>2998104.3701999998</v>
      </c>
    </row>
    <row r="287" spans="1:8">
      <c r="A287" s="6" t="s">
        <v>501</v>
      </c>
      <c r="B287" s="65">
        <v>11</v>
      </c>
      <c r="C287" s="19" t="s">
        <v>502</v>
      </c>
      <c r="D287" s="18">
        <v>1895</v>
      </c>
      <c r="E287" s="18">
        <v>2627094.38</v>
      </c>
      <c r="F287" s="34">
        <v>9.1999999999999993</v>
      </c>
      <c r="G287" s="18">
        <f t="shared" si="8"/>
        <v>28555373.695652176</v>
      </c>
      <c r="H287" s="18">
        <f t="shared" si="9"/>
        <v>2133086.4150652173</v>
      </c>
    </row>
    <row r="288" spans="1:8">
      <c r="A288" s="6" t="s">
        <v>589</v>
      </c>
      <c r="B288" s="65">
        <v>6</v>
      </c>
      <c r="C288" s="19" t="s">
        <v>590</v>
      </c>
      <c r="D288" s="18">
        <v>4469</v>
      </c>
      <c r="E288" s="18">
        <v>9379361.2300000004</v>
      </c>
      <c r="F288" s="34">
        <v>9.3000000000000007</v>
      </c>
      <c r="G288" s="18">
        <f t="shared" si="8"/>
        <v>100853346.55913977</v>
      </c>
      <c r="H288" s="18">
        <f t="shared" si="9"/>
        <v>7533744.9879677407</v>
      </c>
    </row>
    <row r="289" spans="1:8">
      <c r="A289" s="6" t="s">
        <v>103</v>
      </c>
      <c r="B289" s="65">
        <v>16</v>
      </c>
      <c r="C289" s="19" t="s">
        <v>104</v>
      </c>
      <c r="D289" s="18">
        <v>2936</v>
      </c>
      <c r="E289" s="18">
        <v>4820925.9400000004</v>
      </c>
      <c r="F289" s="34">
        <v>9.8000000000000007</v>
      </c>
      <c r="G289" s="18">
        <f t="shared" si="8"/>
        <v>49193121.836734697</v>
      </c>
      <c r="H289" s="18">
        <f t="shared" si="9"/>
        <v>3674726.201204082</v>
      </c>
    </row>
    <row r="290" spans="1:8">
      <c r="A290" s="6" t="s">
        <v>423</v>
      </c>
      <c r="B290" s="65">
        <v>11</v>
      </c>
      <c r="C290" s="19" t="s">
        <v>424</v>
      </c>
      <c r="D290" s="18">
        <v>3387</v>
      </c>
      <c r="E290" s="18">
        <v>4932670.9400000004</v>
      </c>
      <c r="F290" s="34">
        <v>8.4</v>
      </c>
      <c r="G290" s="18">
        <f t="shared" si="8"/>
        <v>58722273.095238097</v>
      </c>
      <c r="H290" s="18">
        <f t="shared" si="9"/>
        <v>4386553.800214286</v>
      </c>
    </row>
    <row r="291" spans="1:8">
      <c r="A291" s="6" t="s">
        <v>51</v>
      </c>
      <c r="B291" s="65">
        <v>1</v>
      </c>
      <c r="C291" s="19" t="s">
        <v>52</v>
      </c>
      <c r="D291" s="18">
        <v>28811</v>
      </c>
      <c r="E291" s="18">
        <v>56246813</v>
      </c>
      <c r="F291" s="34">
        <v>7.8</v>
      </c>
      <c r="G291" s="18">
        <f t="shared" si="8"/>
        <v>721112987.17948723</v>
      </c>
      <c r="H291" s="18">
        <f t="shared" si="9"/>
        <v>53867140.142307691</v>
      </c>
    </row>
    <row r="292" spans="1:8">
      <c r="A292" s="6" t="s">
        <v>481</v>
      </c>
      <c r="B292" s="65">
        <v>13</v>
      </c>
      <c r="C292" s="19" t="s">
        <v>482</v>
      </c>
      <c r="D292" s="18">
        <v>5877</v>
      </c>
      <c r="E292" s="18">
        <v>8317750.2800000003</v>
      </c>
      <c r="F292" s="34">
        <v>8.4</v>
      </c>
      <c r="G292" s="18">
        <f t="shared" si="8"/>
        <v>99020836.666666657</v>
      </c>
      <c r="H292" s="18">
        <f t="shared" si="9"/>
        <v>7396856.4989999989</v>
      </c>
    </row>
    <row r="293" spans="1:8">
      <c r="A293" s="6" t="s">
        <v>325</v>
      </c>
      <c r="B293" s="65">
        <v>14</v>
      </c>
      <c r="C293" s="19" t="s">
        <v>326</v>
      </c>
      <c r="D293" s="18">
        <v>2656</v>
      </c>
      <c r="E293" s="18">
        <v>4582567.1900000004</v>
      </c>
      <c r="F293" s="34">
        <v>9.6</v>
      </c>
      <c r="G293" s="18">
        <f t="shared" si="8"/>
        <v>47735074.895833343</v>
      </c>
      <c r="H293" s="18">
        <f t="shared" si="9"/>
        <v>3565810.0947187506</v>
      </c>
    </row>
    <row r="294" spans="1:8">
      <c r="A294" s="6" t="s">
        <v>63</v>
      </c>
      <c r="B294" s="65">
        <v>8</v>
      </c>
      <c r="C294" s="19" t="s">
        <v>64</v>
      </c>
      <c r="D294" s="18">
        <v>2927</v>
      </c>
      <c r="E294" s="18">
        <v>5157590.51</v>
      </c>
      <c r="F294" s="34">
        <v>9.9</v>
      </c>
      <c r="G294" s="18">
        <f t="shared" si="8"/>
        <v>52096873.838383839</v>
      </c>
      <c r="H294" s="18">
        <f t="shared" si="9"/>
        <v>3891636.4757272727</v>
      </c>
    </row>
    <row r="295" spans="1:8">
      <c r="A295" s="6" t="s">
        <v>289</v>
      </c>
      <c r="B295" s="65">
        <v>6</v>
      </c>
      <c r="C295" s="19" t="s">
        <v>290</v>
      </c>
      <c r="D295" s="18">
        <v>6275</v>
      </c>
      <c r="E295" s="18">
        <v>9272267.5899999999</v>
      </c>
      <c r="F295" s="34">
        <v>8.6</v>
      </c>
      <c r="G295" s="18">
        <f t="shared" si="8"/>
        <v>107817065</v>
      </c>
      <c r="H295" s="18">
        <f t="shared" si="9"/>
        <v>8053934.7555</v>
      </c>
    </row>
    <row r="296" spans="1:8">
      <c r="A296" s="6" t="s">
        <v>189</v>
      </c>
      <c r="B296" s="65">
        <v>15</v>
      </c>
      <c r="C296" s="19" t="s">
        <v>190</v>
      </c>
      <c r="D296" s="18">
        <v>6291</v>
      </c>
      <c r="E296" s="18">
        <v>10957370.07</v>
      </c>
      <c r="F296" s="34">
        <v>9.1999999999999993</v>
      </c>
      <c r="G296" s="18">
        <f t="shared" si="8"/>
        <v>119101848.58695653</v>
      </c>
      <c r="H296" s="18">
        <f t="shared" si="9"/>
        <v>8896908.0894456524</v>
      </c>
    </row>
    <row r="297" spans="1:8">
      <c r="A297" s="6" t="s">
        <v>571</v>
      </c>
      <c r="B297" s="65">
        <v>19</v>
      </c>
      <c r="C297" s="19" t="s">
        <v>572</v>
      </c>
      <c r="D297" s="18">
        <v>3765</v>
      </c>
      <c r="E297" s="18">
        <v>5580050.7000000002</v>
      </c>
      <c r="F297" s="34">
        <v>8.4</v>
      </c>
      <c r="G297" s="18">
        <f t="shared" si="8"/>
        <v>66429175</v>
      </c>
      <c r="H297" s="18">
        <f t="shared" si="9"/>
        <v>4962259.3724999996</v>
      </c>
    </row>
    <row r="298" spans="1:8">
      <c r="A298" s="6" t="s">
        <v>179</v>
      </c>
      <c r="B298" s="65">
        <v>17</v>
      </c>
      <c r="C298" s="19" t="s">
        <v>180</v>
      </c>
      <c r="D298" s="18">
        <v>15369</v>
      </c>
      <c r="E298" s="18">
        <v>29912954.940000001</v>
      </c>
      <c r="F298" s="34">
        <v>10.3</v>
      </c>
      <c r="G298" s="18">
        <f t="shared" si="8"/>
        <v>290417038.25242716</v>
      </c>
      <c r="H298" s="18">
        <f t="shared" si="9"/>
        <v>21694152.757456306</v>
      </c>
    </row>
    <row r="299" spans="1:8">
      <c r="A299" s="6" t="s">
        <v>249</v>
      </c>
      <c r="B299" s="65">
        <v>6</v>
      </c>
      <c r="C299" s="19" t="s">
        <v>250</v>
      </c>
      <c r="D299" s="18">
        <v>33677</v>
      </c>
      <c r="E299" s="18">
        <v>63999808.939999998</v>
      </c>
      <c r="F299" s="34">
        <v>8.4</v>
      </c>
      <c r="G299" s="18">
        <f t="shared" si="8"/>
        <v>761902487.38095236</v>
      </c>
      <c r="H299" s="18">
        <f t="shared" si="9"/>
        <v>56914115.80735714</v>
      </c>
    </row>
    <row r="300" spans="1:8">
      <c r="A300" s="6" t="s">
        <v>33</v>
      </c>
      <c r="B300" s="65">
        <v>5</v>
      </c>
      <c r="C300" s="19" t="s">
        <v>34</v>
      </c>
      <c r="D300" s="18">
        <v>2207</v>
      </c>
      <c r="E300" s="18">
        <v>3841346.72</v>
      </c>
      <c r="F300" s="34">
        <v>9.3000000000000007</v>
      </c>
      <c r="G300" s="18">
        <f t="shared" si="8"/>
        <v>41304803.440860212</v>
      </c>
      <c r="H300" s="18">
        <f t="shared" si="9"/>
        <v>3085468.817032258</v>
      </c>
    </row>
    <row r="301" spans="1:8">
      <c r="A301" s="6" t="s">
        <v>355</v>
      </c>
      <c r="B301" s="65">
        <v>14</v>
      </c>
      <c r="C301" s="19" t="s">
        <v>356</v>
      </c>
      <c r="D301" s="18">
        <v>5316</v>
      </c>
      <c r="E301" s="18">
        <v>9374259.7599999998</v>
      </c>
      <c r="F301" s="34">
        <v>10.1</v>
      </c>
      <c r="G301" s="18">
        <f t="shared" si="8"/>
        <v>92814453.06930694</v>
      </c>
      <c r="H301" s="18">
        <f t="shared" si="9"/>
        <v>6933239.644277228</v>
      </c>
    </row>
    <row r="302" spans="1:8">
      <c r="A302" s="6" t="s">
        <v>221</v>
      </c>
      <c r="B302" s="65">
        <v>13</v>
      </c>
      <c r="C302" s="19" t="s">
        <v>222</v>
      </c>
      <c r="D302" s="18">
        <v>17971</v>
      </c>
      <c r="E302" s="18">
        <v>32665953.91</v>
      </c>
      <c r="F302" s="34">
        <v>9.4</v>
      </c>
      <c r="G302" s="18">
        <f t="shared" si="8"/>
        <v>347510147.97872341</v>
      </c>
      <c r="H302" s="18">
        <f t="shared" si="9"/>
        <v>25959008.054010641</v>
      </c>
    </row>
  </sheetData>
  <autoFilter ref="A10:H10" xr:uid="{87CBF4CB-0E15-4D23-AA88-C52A83BDCBFA}"/>
  <pageMargins left="0.7" right="0.7" top="0.75" bottom="0.75" header="0.3" footer="0.3"/>
  <ignoredErrors>
    <ignoredError sqref="A11:A30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3EF8-BA47-45A3-95BF-003B6CEC55DF}">
  <sheetPr>
    <tabColor theme="9"/>
  </sheetPr>
  <dimension ref="A1:V304"/>
  <sheetViews>
    <sheetView zoomScaleNormal="100" workbookViewId="0">
      <pane xSplit="3" ySplit="10" topLeftCell="D11" activePane="bottomRight" state="frozen"/>
      <selection pane="topRight" activeCell="D1" sqref="D1"/>
      <selection pane="bottomLeft" activeCell="A9" sqref="A9"/>
      <selection pane="bottomRight"/>
    </sheetView>
  </sheetViews>
  <sheetFormatPr defaultColWidth="9.140625" defaultRowHeight="15"/>
  <cols>
    <col min="1" max="1" width="7.140625" style="19" customWidth="1"/>
    <col min="2" max="2" width="9.28515625" style="19" customWidth="1"/>
    <col min="3" max="3" width="21.28515625" style="19" bestFit="1" customWidth="1"/>
    <col min="4" max="4" width="12.28515625" style="19" customWidth="1"/>
    <col min="5" max="5" width="11.28515625" style="19" bestFit="1" customWidth="1"/>
    <col min="6" max="7" width="16.42578125" style="19" bestFit="1" customWidth="1"/>
    <col min="8" max="8" width="11.7109375" style="19" customWidth="1"/>
    <col min="9" max="10" width="18.5703125" style="19" bestFit="1" customWidth="1"/>
    <col min="11" max="11" width="17.85546875" style="19" bestFit="1" customWidth="1"/>
    <col min="12" max="12" width="1.85546875" style="19" customWidth="1"/>
    <col min="13" max="14" width="10.85546875" style="19" customWidth="1"/>
    <col min="15" max="16" width="16.42578125" style="19" bestFit="1" customWidth="1"/>
    <col min="17" max="17" width="13" style="19" bestFit="1" customWidth="1"/>
    <col min="18" max="18" width="18" style="19" bestFit="1" customWidth="1"/>
    <col min="19" max="19" width="20.42578125" style="19" bestFit="1" customWidth="1"/>
    <col min="20" max="20" width="17.85546875" style="19" bestFit="1" customWidth="1"/>
    <col min="21" max="21" width="0.85546875" style="19" customWidth="1"/>
    <col min="22" max="22" width="11.28515625" style="19" bestFit="1" customWidth="1"/>
    <col min="23" max="16384" width="9.140625" style="19"/>
  </cols>
  <sheetData>
    <row r="1" spans="1:22" ht="30.75">
      <c r="A1" s="52" t="s">
        <v>908</v>
      </c>
      <c r="B1" s="73"/>
    </row>
    <row r="2" spans="1:22">
      <c r="A2" s="19" t="s">
        <v>911</v>
      </c>
      <c r="I2" s="38"/>
      <c r="O2" s="39"/>
      <c r="P2" s="39"/>
      <c r="Q2" s="39"/>
      <c r="R2" s="39"/>
      <c r="S2" s="39"/>
      <c r="T2" s="39"/>
    </row>
    <row r="3" spans="1:22">
      <c r="I3" s="38"/>
      <c r="O3" s="39"/>
      <c r="P3" s="39"/>
      <c r="Q3" s="39"/>
      <c r="R3" s="39"/>
      <c r="S3" s="39"/>
      <c r="T3" s="39"/>
    </row>
    <row r="4" spans="1:22">
      <c r="I4" s="38"/>
      <c r="O4" s="39"/>
      <c r="P4" s="39"/>
      <c r="Q4" s="39"/>
      <c r="R4" s="39"/>
      <c r="S4" s="39"/>
      <c r="T4" s="39"/>
    </row>
    <row r="5" spans="1:22">
      <c r="M5" s="33"/>
      <c r="N5" s="33"/>
      <c r="O5" s="39"/>
      <c r="P5" s="39"/>
      <c r="Q5" s="39"/>
      <c r="R5" s="39"/>
      <c r="S5" s="39"/>
      <c r="T5" s="39"/>
    </row>
    <row r="6" spans="1:22">
      <c r="D6" s="33" t="s">
        <v>912</v>
      </c>
      <c r="M6" s="33" t="s">
        <v>913</v>
      </c>
      <c r="N6" s="33"/>
      <c r="O6" s="39"/>
      <c r="P6" s="39"/>
      <c r="Q6" s="39"/>
      <c r="R6" s="39"/>
      <c r="S6" s="39"/>
      <c r="T6" s="39"/>
    </row>
    <row r="7" spans="1:22">
      <c r="D7" s="38"/>
      <c r="E7" s="38"/>
      <c r="M7" s="33"/>
      <c r="N7" s="33"/>
      <c r="O7" s="39"/>
      <c r="P7" s="39"/>
      <c r="Q7" s="39"/>
      <c r="R7" s="39"/>
      <c r="S7" s="39"/>
      <c r="T7" s="39"/>
    </row>
    <row r="8" spans="1:22" ht="45">
      <c r="D8" s="41" t="s">
        <v>604</v>
      </c>
      <c r="E8" s="41" t="s">
        <v>605</v>
      </c>
      <c r="F8" s="41" t="s">
        <v>606</v>
      </c>
      <c r="G8" s="41" t="s">
        <v>613</v>
      </c>
      <c r="H8" s="41" t="s">
        <v>914</v>
      </c>
      <c r="I8" s="41" t="s">
        <v>915</v>
      </c>
      <c r="J8" s="41" t="s">
        <v>916</v>
      </c>
      <c r="K8" s="41" t="s">
        <v>610</v>
      </c>
      <c r="L8" s="41"/>
      <c r="M8" s="41" t="s">
        <v>604</v>
      </c>
      <c r="N8" s="41" t="s">
        <v>605</v>
      </c>
      <c r="O8" s="41" t="s">
        <v>606</v>
      </c>
      <c r="P8" s="41" t="s">
        <v>613</v>
      </c>
      <c r="Q8" s="41" t="s">
        <v>914</v>
      </c>
      <c r="R8" s="41" t="s">
        <v>915</v>
      </c>
      <c r="S8" s="41" t="s">
        <v>916</v>
      </c>
      <c r="T8" s="41" t="s">
        <v>610</v>
      </c>
      <c r="U8" s="41"/>
      <c r="V8" s="42" t="s">
        <v>6</v>
      </c>
    </row>
    <row r="9" spans="1:22">
      <c r="A9" s="33"/>
      <c r="C9" s="33"/>
      <c r="M9" s="40">
        <v>1.1499999999999999</v>
      </c>
      <c r="N9" s="40">
        <v>1.31</v>
      </c>
      <c r="O9" s="40">
        <v>0.51</v>
      </c>
      <c r="P9" s="40">
        <v>1.23</v>
      </c>
      <c r="Q9" s="40">
        <v>1.1499999999999999</v>
      </c>
      <c r="R9" s="40">
        <v>0.46</v>
      </c>
      <c r="S9" s="40">
        <v>0.71</v>
      </c>
      <c r="T9" s="40">
        <v>4.45</v>
      </c>
      <c r="V9" s="38"/>
    </row>
    <row r="10" spans="1:22" s="51" customFormat="1" ht="36">
      <c r="A10" s="61" t="s">
        <v>922</v>
      </c>
      <c r="B10" s="62" t="s">
        <v>921</v>
      </c>
      <c r="C10" s="22" t="s">
        <v>12</v>
      </c>
      <c r="D10" s="77">
        <f t="shared" ref="D10:K10" si="0">SUM(D11:D302)</f>
        <v>66808851.231000006</v>
      </c>
      <c r="E10" s="77">
        <f t="shared" si="0"/>
        <v>48254706.179000035</v>
      </c>
      <c r="F10" s="77">
        <f t="shared" si="0"/>
        <v>143590558.7809999</v>
      </c>
      <c r="G10" s="77">
        <f t="shared" si="0"/>
        <v>9161865.8810000084</v>
      </c>
      <c r="H10" s="77">
        <f t="shared" si="0"/>
        <v>824196.23399999994</v>
      </c>
      <c r="I10" s="77">
        <f t="shared" si="0"/>
        <v>2520155.0730000003</v>
      </c>
      <c r="J10" s="77">
        <f t="shared" si="0"/>
        <v>268754.09899999999</v>
      </c>
      <c r="K10" s="77">
        <f t="shared" si="0"/>
        <v>578750.20600000001</v>
      </c>
      <c r="L10" s="78"/>
      <c r="M10" s="77">
        <f t="shared" ref="M10:T10" si="1">SUM(M11:M302)</f>
        <v>384150.89457824966</v>
      </c>
      <c r="N10" s="77">
        <f t="shared" si="1"/>
        <v>316068.32547244977</v>
      </c>
      <c r="O10" s="77">
        <f t="shared" si="1"/>
        <v>366155.92489155009</v>
      </c>
      <c r="P10" s="77">
        <f t="shared" si="1"/>
        <v>56345.475168149962</v>
      </c>
      <c r="Q10" s="77">
        <f t="shared" si="1"/>
        <v>4739.1283455000003</v>
      </c>
      <c r="R10" s="77">
        <f t="shared" si="1"/>
        <v>5796.3566679000005</v>
      </c>
      <c r="S10" s="77">
        <f>SUM(S11:S302)</f>
        <v>954.07705145000045</v>
      </c>
      <c r="T10" s="77">
        <f t="shared" si="1"/>
        <v>12877.192083499998</v>
      </c>
      <c r="U10" s="78"/>
      <c r="V10" s="77">
        <f>SUM(M10:T10)</f>
        <v>1147087.3742587497</v>
      </c>
    </row>
    <row r="11" spans="1:22">
      <c r="A11" s="6" t="s">
        <v>253</v>
      </c>
      <c r="B11" s="65">
        <v>14</v>
      </c>
      <c r="C11" s="19" t="s">
        <v>615</v>
      </c>
      <c r="D11" s="79">
        <v>90948.656000000003</v>
      </c>
      <c r="E11" s="80">
        <v>30921.925999999999</v>
      </c>
      <c r="F11" s="80">
        <v>211240.16699999999</v>
      </c>
      <c r="G11" s="80">
        <v>19238.277999999998</v>
      </c>
      <c r="H11" s="80">
        <v>0</v>
      </c>
      <c r="I11" s="80">
        <v>5582.9629999999997</v>
      </c>
      <c r="J11" s="80">
        <v>146.98500000000001</v>
      </c>
      <c r="K11" s="80">
        <v>1220.1130000000001</v>
      </c>
      <c r="L11" s="81"/>
      <c r="M11" s="80">
        <f t="shared" ref="M11:M74" si="2">0.5*(D11)*($M$9/100)</f>
        <v>522.95477200000005</v>
      </c>
      <c r="N11" s="80">
        <f t="shared" ref="N11:N74" si="3">0.5*(E11)*($N$9/100)</f>
        <v>202.5386153</v>
      </c>
      <c r="O11" s="80">
        <f t="shared" ref="O11:O74" si="4">0.5*F11*($O$9/100)</f>
        <v>538.66242584999998</v>
      </c>
      <c r="P11" s="80">
        <f t="shared" ref="P11:P74" si="5">0.5*G11*($P$9/100)</f>
        <v>118.31540969999999</v>
      </c>
      <c r="Q11" s="80">
        <f t="shared" ref="Q11:Q74" si="6">0.5*H11*($Q$9/100)</f>
        <v>0</v>
      </c>
      <c r="R11" s="80">
        <f>0.5*I11*($R$9/100)</f>
        <v>12.8408149</v>
      </c>
      <c r="S11" s="80">
        <f>0.5*(J11*$S$9/100)</f>
        <v>0.52179675000000003</v>
      </c>
      <c r="T11" s="80">
        <f t="shared" ref="T11:T74" si="7">0.5*K11*($T$9/100)</f>
        <v>27.147514250000004</v>
      </c>
      <c r="U11" s="82"/>
      <c r="V11" s="83">
        <f t="shared" ref="V11:V73" si="8">SUM(M11:T11)</f>
        <v>1422.9813487500001</v>
      </c>
    </row>
    <row r="12" spans="1:22">
      <c r="A12" s="6" t="s">
        <v>123</v>
      </c>
      <c r="B12" s="65">
        <v>17</v>
      </c>
      <c r="C12" s="19" t="s">
        <v>616</v>
      </c>
      <c r="D12" s="79">
        <v>9613.5499999999993</v>
      </c>
      <c r="E12" s="80">
        <v>4131.3059999999996</v>
      </c>
      <c r="F12" s="80">
        <v>51412.406999999999</v>
      </c>
      <c r="G12" s="80">
        <v>1281.989</v>
      </c>
      <c r="H12" s="80">
        <v>0</v>
      </c>
      <c r="I12" s="80">
        <v>376.99</v>
      </c>
      <c r="J12" s="80">
        <v>8.5489999999999995</v>
      </c>
      <c r="K12" s="80">
        <v>0</v>
      </c>
      <c r="L12" s="81"/>
      <c r="M12" s="80">
        <f t="shared" si="2"/>
        <v>55.277912499999992</v>
      </c>
      <c r="N12" s="80">
        <f t="shared" si="3"/>
        <v>27.060054299999997</v>
      </c>
      <c r="O12" s="80">
        <f t="shared" si="4"/>
        <v>131.10163785</v>
      </c>
      <c r="P12" s="80">
        <f t="shared" si="5"/>
        <v>7.8842323500000004</v>
      </c>
      <c r="Q12" s="80">
        <f t="shared" si="6"/>
        <v>0</v>
      </c>
      <c r="R12" s="80">
        <f t="shared" ref="R12:R75" si="9">0.5*I12*($R$9/100)</f>
        <v>0.86707699999999999</v>
      </c>
      <c r="S12" s="80">
        <f t="shared" ref="S12:S75" si="10">0.5*(J12*$S$9/100)</f>
        <v>3.0348949999999996E-2</v>
      </c>
      <c r="T12" s="80">
        <f t="shared" si="7"/>
        <v>0</v>
      </c>
      <c r="U12" s="82"/>
      <c r="V12" s="83">
        <f t="shared" si="8"/>
        <v>222.22126294999995</v>
      </c>
    </row>
    <row r="13" spans="1:22">
      <c r="A13" s="6" t="s">
        <v>173</v>
      </c>
      <c r="B13" s="65">
        <v>14</v>
      </c>
      <c r="C13" s="19" t="s">
        <v>617</v>
      </c>
      <c r="D13" s="79">
        <v>118132.882</v>
      </c>
      <c r="E13" s="80">
        <v>39453.025999999998</v>
      </c>
      <c r="F13" s="80">
        <v>265743.41600000003</v>
      </c>
      <c r="G13" s="80">
        <v>31250.71</v>
      </c>
      <c r="H13" s="80">
        <v>0</v>
      </c>
      <c r="I13" s="80">
        <v>4790.4679999999998</v>
      </c>
      <c r="J13" s="80">
        <v>202.36600000000001</v>
      </c>
      <c r="K13" s="80">
        <v>392.43200000000002</v>
      </c>
      <c r="L13" s="81"/>
      <c r="M13" s="80">
        <f t="shared" si="2"/>
        <v>679.2640715</v>
      </c>
      <c r="N13" s="80">
        <f t="shared" si="3"/>
        <v>258.41732029999997</v>
      </c>
      <c r="O13" s="80">
        <f t="shared" si="4"/>
        <v>677.64571080000007</v>
      </c>
      <c r="P13" s="80">
        <f t="shared" si="5"/>
        <v>192.1918665</v>
      </c>
      <c r="Q13" s="80">
        <f t="shared" si="6"/>
        <v>0</v>
      </c>
      <c r="R13" s="80">
        <f t="shared" si="9"/>
        <v>11.0180764</v>
      </c>
      <c r="S13" s="80">
        <f t="shared" si="10"/>
        <v>0.71839929999999996</v>
      </c>
      <c r="T13" s="80">
        <f t="shared" si="7"/>
        <v>8.7316120000000019</v>
      </c>
      <c r="U13" s="82"/>
      <c r="V13" s="83">
        <f t="shared" si="8"/>
        <v>1827.9870568000003</v>
      </c>
    </row>
    <row r="14" spans="1:22">
      <c r="A14" s="6" t="s">
        <v>209</v>
      </c>
      <c r="B14" s="65">
        <v>7</v>
      </c>
      <c r="C14" s="19" t="s">
        <v>618</v>
      </c>
      <c r="D14" s="79">
        <v>62457.942999999999</v>
      </c>
      <c r="E14" s="80">
        <v>87216.312000000005</v>
      </c>
      <c r="F14" s="80">
        <v>215500.394</v>
      </c>
      <c r="G14" s="80">
        <v>72724.653999999995</v>
      </c>
      <c r="H14" s="80">
        <v>0</v>
      </c>
      <c r="I14" s="80">
        <v>731.31200000000001</v>
      </c>
      <c r="J14" s="80">
        <v>43.137999999999998</v>
      </c>
      <c r="K14" s="80">
        <v>532.87800000000004</v>
      </c>
      <c r="L14" s="81"/>
      <c r="M14" s="80">
        <f t="shared" si="2"/>
        <v>359.13317224999997</v>
      </c>
      <c r="N14" s="80">
        <f t="shared" si="3"/>
        <v>571.26684360000002</v>
      </c>
      <c r="O14" s="80">
        <f t="shared" si="4"/>
        <v>549.52600470000004</v>
      </c>
      <c r="P14" s="80">
        <f t="shared" si="5"/>
        <v>447.25662209999996</v>
      </c>
      <c r="Q14" s="80">
        <f t="shared" si="6"/>
        <v>0</v>
      </c>
      <c r="R14" s="80">
        <f t="shared" si="9"/>
        <v>1.6820176</v>
      </c>
      <c r="S14" s="80">
        <f t="shared" si="10"/>
        <v>0.1531399</v>
      </c>
      <c r="T14" s="80">
        <f t="shared" si="7"/>
        <v>11.856535500000001</v>
      </c>
      <c r="U14" s="82"/>
      <c r="V14" s="83">
        <f t="shared" si="8"/>
        <v>1940.8743356500001</v>
      </c>
    </row>
    <row r="15" spans="1:22">
      <c r="A15" s="6" t="s">
        <v>39</v>
      </c>
      <c r="B15" s="65">
        <v>1</v>
      </c>
      <c r="C15" s="19" t="s">
        <v>619</v>
      </c>
      <c r="D15" s="79">
        <v>24479.953000000001</v>
      </c>
      <c r="E15" s="80">
        <v>12333.116</v>
      </c>
      <c r="F15" s="80">
        <v>110645.645</v>
      </c>
      <c r="G15" s="80">
        <v>8791.1610000000001</v>
      </c>
      <c r="H15" s="80">
        <v>0</v>
      </c>
      <c r="I15" s="80">
        <v>315.74200000000002</v>
      </c>
      <c r="J15" s="80">
        <v>26.637</v>
      </c>
      <c r="K15" s="80">
        <v>106.76</v>
      </c>
      <c r="L15" s="81"/>
      <c r="M15" s="80">
        <f t="shared" si="2"/>
        <v>140.75972975000002</v>
      </c>
      <c r="N15" s="80">
        <f t="shared" si="3"/>
        <v>80.781909800000008</v>
      </c>
      <c r="O15" s="80">
        <f t="shared" si="4"/>
        <v>282.14639475000001</v>
      </c>
      <c r="P15" s="80">
        <f t="shared" si="5"/>
        <v>54.06564015</v>
      </c>
      <c r="Q15" s="80">
        <f t="shared" si="6"/>
        <v>0</v>
      </c>
      <c r="R15" s="80">
        <f t="shared" si="9"/>
        <v>0.72620660000000004</v>
      </c>
      <c r="S15" s="80">
        <f t="shared" si="10"/>
        <v>9.4561350000000002E-2</v>
      </c>
      <c r="T15" s="80">
        <f t="shared" si="7"/>
        <v>2.3754100000000005</v>
      </c>
      <c r="U15" s="82"/>
      <c r="V15" s="83">
        <f t="shared" si="8"/>
        <v>560.94985240000005</v>
      </c>
    </row>
    <row r="16" spans="1:22">
      <c r="A16" s="6" t="s">
        <v>159</v>
      </c>
      <c r="B16" s="65">
        <v>2</v>
      </c>
      <c r="C16" s="19" t="s">
        <v>620</v>
      </c>
      <c r="D16" s="79">
        <v>22524.473000000002</v>
      </c>
      <c r="E16" s="80">
        <v>8683.8639999999996</v>
      </c>
      <c r="F16" s="80">
        <v>91522.78</v>
      </c>
      <c r="G16" s="80">
        <v>1960.33</v>
      </c>
      <c r="H16" s="80">
        <v>0</v>
      </c>
      <c r="I16" s="80">
        <v>157.90700000000001</v>
      </c>
      <c r="J16" s="80">
        <v>13.97</v>
      </c>
      <c r="K16" s="80">
        <v>0</v>
      </c>
      <c r="L16" s="81"/>
      <c r="M16" s="80">
        <f t="shared" si="2"/>
        <v>129.51571975000002</v>
      </c>
      <c r="N16" s="80">
        <f t="shared" si="3"/>
        <v>56.879309200000002</v>
      </c>
      <c r="O16" s="80">
        <f t="shared" si="4"/>
        <v>233.38308900000001</v>
      </c>
      <c r="P16" s="80">
        <f t="shared" si="5"/>
        <v>12.056029499999999</v>
      </c>
      <c r="Q16" s="80">
        <f t="shared" si="6"/>
        <v>0</v>
      </c>
      <c r="R16" s="80">
        <f t="shared" si="9"/>
        <v>0.36318610000000001</v>
      </c>
      <c r="S16" s="80">
        <f t="shared" si="10"/>
        <v>4.9593499999999999E-2</v>
      </c>
      <c r="T16" s="80">
        <f t="shared" si="7"/>
        <v>0</v>
      </c>
      <c r="U16" s="82"/>
      <c r="V16" s="83">
        <f t="shared" si="8"/>
        <v>432.24692705000007</v>
      </c>
    </row>
    <row r="17" spans="1:22">
      <c r="A17" s="6" t="s">
        <v>563</v>
      </c>
      <c r="B17" s="65">
        <v>6</v>
      </c>
      <c r="C17" s="19" t="s">
        <v>621</v>
      </c>
      <c r="D17" s="79">
        <v>101542.035</v>
      </c>
      <c r="E17" s="80">
        <v>32759.794000000002</v>
      </c>
      <c r="F17" s="80">
        <v>375296.61499999999</v>
      </c>
      <c r="G17" s="80">
        <v>13814.619000000001</v>
      </c>
      <c r="H17" s="80">
        <v>0</v>
      </c>
      <c r="I17" s="80">
        <v>1508.76</v>
      </c>
      <c r="J17" s="80">
        <v>147.648</v>
      </c>
      <c r="K17" s="80">
        <v>786.36300000000006</v>
      </c>
      <c r="L17" s="81"/>
      <c r="M17" s="80">
        <f t="shared" si="2"/>
        <v>583.86670125000001</v>
      </c>
      <c r="N17" s="80">
        <f t="shared" si="3"/>
        <v>214.57665070000002</v>
      </c>
      <c r="O17" s="80">
        <f t="shared" si="4"/>
        <v>957.00636825000004</v>
      </c>
      <c r="P17" s="80">
        <f t="shared" si="5"/>
        <v>84.95990685000001</v>
      </c>
      <c r="Q17" s="80">
        <f t="shared" si="6"/>
        <v>0</v>
      </c>
      <c r="R17" s="80">
        <f t="shared" si="9"/>
        <v>3.470148</v>
      </c>
      <c r="S17" s="80">
        <f t="shared" si="10"/>
        <v>0.52415040000000002</v>
      </c>
      <c r="T17" s="80">
        <f t="shared" si="7"/>
        <v>17.496576750000003</v>
      </c>
      <c r="U17" s="82"/>
      <c r="V17" s="83">
        <f t="shared" si="8"/>
        <v>1861.9005022000003</v>
      </c>
    </row>
    <row r="18" spans="1:22">
      <c r="A18" s="6" t="s">
        <v>73</v>
      </c>
      <c r="B18" s="65">
        <v>10</v>
      </c>
      <c r="C18" s="19" t="s">
        <v>622</v>
      </c>
      <c r="D18" s="79">
        <v>6416.7790000000005</v>
      </c>
      <c r="E18" s="80">
        <v>10845.767</v>
      </c>
      <c r="F18" s="80">
        <v>32517.46</v>
      </c>
      <c r="G18" s="80">
        <v>15041.223</v>
      </c>
      <c r="H18" s="80">
        <v>0</v>
      </c>
      <c r="I18" s="80">
        <v>405.57799999999997</v>
      </c>
      <c r="J18" s="80">
        <v>62.04</v>
      </c>
      <c r="K18" s="80">
        <v>28.628</v>
      </c>
      <c r="L18" s="81"/>
      <c r="M18" s="80">
        <f t="shared" si="2"/>
        <v>36.896479249999999</v>
      </c>
      <c r="N18" s="80">
        <f t="shared" si="3"/>
        <v>71.039773850000003</v>
      </c>
      <c r="O18" s="80">
        <f t="shared" si="4"/>
        <v>82.919522999999998</v>
      </c>
      <c r="P18" s="80">
        <f t="shared" si="5"/>
        <v>92.503521450000008</v>
      </c>
      <c r="Q18" s="80">
        <f t="shared" si="6"/>
        <v>0</v>
      </c>
      <c r="R18" s="80">
        <f t="shared" si="9"/>
        <v>0.93282939999999992</v>
      </c>
      <c r="S18" s="80">
        <f t="shared" si="10"/>
        <v>0.22024199999999997</v>
      </c>
      <c r="T18" s="80">
        <f t="shared" si="7"/>
        <v>0.63697300000000012</v>
      </c>
      <c r="U18" s="82"/>
      <c r="V18" s="83">
        <f t="shared" si="8"/>
        <v>285.14934195000001</v>
      </c>
    </row>
    <row r="19" spans="1:22">
      <c r="A19" s="6" t="s">
        <v>81</v>
      </c>
      <c r="B19" s="65">
        <v>19</v>
      </c>
      <c r="C19" s="19" t="s">
        <v>623</v>
      </c>
      <c r="D19" s="79">
        <v>27476.791000000001</v>
      </c>
      <c r="E19" s="80">
        <v>16546.237000000001</v>
      </c>
      <c r="F19" s="80">
        <v>45925.567000000003</v>
      </c>
      <c r="G19" s="80">
        <v>29372.601999999999</v>
      </c>
      <c r="H19" s="80">
        <v>0</v>
      </c>
      <c r="I19" s="80">
        <v>243.77099999999999</v>
      </c>
      <c r="J19" s="80">
        <v>73.694999999999993</v>
      </c>
      <c r="K19" s="80">
        <v>172.01900000000001</v>
      </c>
      <c r="L19" s="81"/>
      <c r="M19" s="80">
        <f t="shared" si="2"/>
        <v>157.99154824999999</v>
      </c>
      <c r="N19" s="80">
        <f t="shared" si="3"/>
        <v>108.37785235000001</v>
      </c>
      <c r="O19" s="80">
        <f t="shared" si="4"/>
        <v>117.11019585000001</v>
      </c>
      <c r="P19" s="80">
        <f t="shared" si="5"/>
        <v>180.64150229999998</v>
      </c>
      <c r="Q19" s="80">
        <f t="shared" si="6"/>
        <v>0</v>
      </c>
      <c r="R19" s="80">
        <f t="shared" si="9"/>
        <v>0.56067329999999993</v>
      </c>
      <c r="S19" s="80">
        <f t="shared" si="10"/>
        <v>0.26161724999999997</v>
      </c>
      <c r="T19" s="80">
        <f t="shared" si="7"/>
        <v>3.8274227500000007</v>
      </c>
      <c r="U19" s="82"/>
      <c r="V19" s="83">
        <f t="shared" si="8"/>
        <v>568.7708120499999</v>
      </c>
    </row>
    <row r="20" spans="1:22">
      <c r="A20" s="6" t="s">
        <v>545</v>
      </c>
      <c r="B20" s="65">
        <v>1</v>
      </c>
      <c r="C20" s="19" t="s">
        <v>624</v>
      </c>
      <c r="D20" s="79">
        <v>4761335.6260000002</v>
      </c>
      <c r="E20" s="80">
        <v>5952987.227</v>
      </c>
      <c r="F20" s="80">
        <v>8752441.3300000001</v>
      </c>
      <c r="G20" s="80">
        <v>33323.733</v>
      </c>
      <c r="H20" s="80">
        <v>0</v>
      </c>
      <c r="I20" s="80">
        <v>177902.856</v>
      </c>
      <c r="J20" s="80">
        <v>22558.097000000002</v>
      </c>
      <c r="K20" s="80">
        <v>136555.992</v>
      </c>
      <c r="L20" s="81"/>
      <c r="M20" s="80">
        <f t="shared" si="2"/>
        <v>27377.6798495</v>
      </c>
      <c r="N20" s="80">
        <f t="shared" si="3"/>
        <v>38992.066336850003</v>
      </c>
      <c r="O20" s="80">
        <f t="shared" si="4"/>
        <v>22318.7253915</v>
      </c>
      <c r="P20" s="80">
        <f t="shared" si="5"/>
        <v>204.94095795000001</v>
      </c>
      <c r="Q20" s="80">
        <f t="shared" si="6"/>
        <v>0</v>
      </c>
      <c r="R20" s="80">
        <f t="shared" si="9"/>
        <v>409.17656879999998</v>
      </c>
      <c r="S20" s="80">
        <f t="shared" si="10"/>
        <v>80.081244349999992</v>
      </c>
      <c r="T20" s="80">
        <f t="shared" si="7"/>
        <v>3038.3708220000003</v>
      </c>
      <c r="U20" s="82"/>
      <c r="V20" s="83">
        <f>SUM(M20:T20)</f>
        <v>92421.041170950019</v>
      </c>
    </row>
    <row r="21" spans="1:22">
      <c r="A21" s="6" t="s">
        <v>251</v>
      </c>
      <c r="B21" s="65">
        <v>4</v>
      </c>
      <c r="C21" s="19" t="s">
        <v>625</v>
      </c>
      <c r="D21" s="79">
        <v>123468.889</v>
      </c>
      <c r="E21" s="80">
        <v>29587.758000000002</v>
      </c>
      <c r="F21" s="80">
        <v>263546.13699999999</v>
      </c>
      <c r="G21" s="80">
        <v>21868.659</v>
      </c>
      <c r="H21" s="80">
        <v>0</v>
      </c>
      <c r="I21" s="80">
        <v>2432.8339999999998</v>
      </c>
      <c r="J21" s="80">
        <v>129.06899999999999</v>
      </c>
      <c r="K21" s="80">
        <v>524.40099999999995</v>
      </c>
      <c r="L21" s="81"/>
      <c r="M21" s="80">
        <f t="shared" si="2"/>
        <v>709.94611175</v>
      </c>
      <c r="N21" s="80">
        <f t="shared" si="3"/>
        <v>193.79981490000003</v>
      </c>
      <c r="O21" s="80">
        <f t="shared" si="4"/>
        <v>672.04264935000003</v>
      </c>
      <c r="P21" s="80">
        <f t="shared" si="5"/>
        <v>134.49225285</v>
      </c>
      <c r="Q21" s="80">
        <f t="shared" si="6"/>
        <v>0</v>
      </c>
      <c r="R21" s="80">
        <f t="shared" si="9"/>
        <v>5.5955181999999999</v>
      </c>
      <c r="S21" s="80">
        <f t="shared" si="10"/>
        <v>0.45819494999999999</v>
      </c>
      <c r="T21" s="80">
        <f t="shared" si="7"/>
        <v>11.66792225</v>
      </c>
      <c r="U21" s="82"/>
      <c r="V21" s="83">
        <f t="shared" si="8"/>
        <v>1728.00246425</v>
      </c>
    </row>
    <row r="22" spans="1:22">
      <c r="A22" s="6" t="s">
        <v>359</v>
      </c>
      <c r="B22" s="65">
        <v>4</v>
      </c>
      <c r="C22" s="19" t="s">
        <v>626</v>
      </c>
      <c r="D22" s="79">
        <v>114011.943</v>
      </c>
      <c r="E22" s="80">
        <v>37891.900999999998</v>
      </c>
      <c r="F22" s="80">
        <v>207848.54300000001</v>
      </c>
      <c r="G22" s="80">
        <v>38076.584000000003</v>
      </c>
      <c r="H22" s="80">
        <v>685699.20799999998</v>
      </c>
      <c r="I22" s="80">
        <v>3317.1410000000001</v>
      </c>
      <c r="J22" s="80">
        <v>169.30099999999999</v>
      </c>
      <c r="K22" s="80">
        <v>161.54499999999999</v>
      </c>
      <c r="L22" s="81"/>
      <c r="M22" s="80">
        <f t="shared" si="2"/>
        <v>655.56867224999996</v>
      </c>
      <c r="N22" s="80">
        <f t="shared" si="3"/>
        <v>248.19195155</v>
      </c>
      <c r="O22" s="80">
        <f t="shared" si="4"/>
        <v>530.01378465000005</v>
      </c>
      <c r="P22" s="80">
        <f t="shared" si="5"/>
        <v>234.17099160000001</v>
      </c>
      <c r="Q22" s="80">
        <f t="shared" si="6"/>
        <v>3942.770446</v>
      </c>
      <c r="R22" s="80">
        <f t="shared" si="9"/>
        <v>7.6294243000000002</v>
      </c>
      <c r="S22" s="80">
        <f t="shared" si="10"/>
        <v>0.60101854999999993</v>
      </c>
      <c r="T22" s="80">
        <f t="shared" si="7"/>
        <v>3.5943762500000003</v>
      </c>
      <c r="U22" s="82"/>
      <c r="V22" s="83">
        <f t="shared" si="8"/>
        <v>5622.5406651499998</v>
      </c>
    </row>
    <row r="23" spans="1:22">
      <c r="A23" s="6" t="s">
        <v>137</v>
      </c>
      <c r="B23" s="65">
        <v>14</v>
      </c>
      <c r="C23" s="19" t="s">
        <v>627</v>
      </c>
      <c r="D23" s="79">
        <v>27375.429</v>
      </c>
      <c r="E23" s="80">
        <v>8087.1210000000001</v>
      </c>
      <c r="F23" s="80">
        <v>55806.317000000003</v>
      </c>
      <c r="G23" s="80">
        <v>10728.423000000001</v>
      </c>
      <c r="H23" s="80">
        <v>0</v>
      </c>
      <c r="I23" s="80">
        <v>458.50700000000001</v>
      </c>
      <c r="J23" s="80">
        <v>2.76</v>
      </c>
      <c r="K23" s="80">
        <v>0</v>
      </c>
      <c r="L23" s="81"/>
      <c r="M23" s="80">
        <f t="shared" si="2"/>
        <v>157.40871675</v>
      </c>
      <c r="N23" s="80">
        <f t="shared" si="3"/>
        <v>52.970642550000001</v>
      </c>
      <c r="O23" s="80">
        <f t="shared" si="4"/>
        <v>142.30610835000002</v>
      </c>
      <c r="P23" s="80">
        <f t="shared" si="5"/>
        <v>65.979801450000011</v>
      </c>
      <c r="Q23" s="80">
        <f t="shared" si="6"/>
        <v>0</v>
      </c>
      <c r="R23" s="80">
        <f t="shared" si="9"/>
        <v>1.0545661</v>
      </c>
      <c r="S23" s="80">
        <f t="shared" si="10"/>
        <v>9.7979999999999994E-3</v>
      </c>
      <c r="T23" s="80">
        <f t="shared" si="7"/>
        <v>0</v>
      </c>
      <c r="U23" s="82"/>
      <c r="V23" s="83">
        <f t="shared" si="8"/>
        <v>419.72963320000002</v>
      </c>
    </row>
    <row r="24" spans="1:22">
      <c r="A24" s="6" t="s">
        <v>237</v>
      </c>
      <c r="B24" s="65">
        <v>5</v>
      </c>
      <c r="C24" s="19" t="s">
        <v>628</v>
      </c>
      <c r="D24" s="79">
        <v>202548.27299999999</v>
      </c>
      <c r="E24" s="80">
        <v>64431.904999999999</v>
      </c>
      <c r="F24" s="80">
        <v>396362.77399999998</v>
      </c>
      <c r="G24" s="80">
        <v>11282.302</v>
      </c>
      <c r="H24" s="80">
        <v>0</v>
      </c>
      <c r="I24" s="80">
        <v>2904.857</v>
      </c>
      <c r="J24" s="80">
        <v>228.81399999999999</v>
      </c>
      <c r="K24" s="80">
        <v>76.337000000000003</v>
      </c>
      <c r="L24" s="81"/>
      <c r="M24" s="80">
        <f t="shared" si="2"/>
        <v>1164.6525697499999</v>
      </c>
      <c r="N24" s="80">
        <f t="shared" si="3"/>
        <v>422.02897775000002</v>
      </c>
      <c r="O24" s="80">
        <f t="shared" si="4"/>
        <v>1010.7250737000001</v>
      </c>
      <c r="P24" s="80">
        <f t="shared" si="5"/>
        <v>69.386157299999994</v>
      </c>
      <c r="Q24" s="80">
        <f t="shared" si="6"/>
        <v>0</v>
      </c>
      <c r="R24" s="80">
        <f t="shared" si="9"/>
        <v>6.6811711000000003</v>
      </c>
      <c r="S24" s="80">
        <f t="shared" si="10"/>
        <v>0.81228969999999989</v>
      </c>
      <c r="T24" s="80">
        <f t="shared" si="7"/>
        <v>1.6984982500000003</v>
      </c>
      <c r="U24" s="82"/>
      <c r="V24" s="83">
        <f t="shared" si="8"/>
        <v>2675.9847375499994</v>
      </c>
    </row>
    <row r="25" spans="1:22">
      <c r="A25" s="6" t="s">
        <v>339</v>
      </c>
      <c r="B25" s="65">
        <v>17</v>
      </c>
      <c r="C25" s="19" t="s">
        <v>629</v>
      </c>
      <c r="D25" s="79">
        <v>55802.904999999999</v>
      </c>
      <c r="E25" s="80">
        <v>16128.069</v>
      </c>
      <c r="F25" s="80">
        <v>151787.16</v>
      </c>
      <c r="G25" s="80">
        <v>3716.098</v>
      </c>
      <c r="H25" s="80">
        <v>0</v>
      </c>
      <c r="I25" s="80">
        <v>1995.76</v>
      </c>
      <c r="J25" s="80">
        <v>126.62</v>
      </c>
      <c r="K25" s="80">
        <v>277.87799999999999</v>
      </c>
      <c r="L25" s="81"/>
      <c r="M25" s="80">
        <f t="shared" si="2"/>
        <v>320.86670375</v>
      </c>
      <c r="N25" s="80">
        <f t="shared" si="3"/>
        <v>105.63885195</v>
      </c>
      <c r="O25" s="80">
        <f t="shared" si="4"/>
        <v>387.05725800000005</v>
      </c>
      <c r="P25" s="80">
        <f t="shared" si="5"/>
        <v>22.854002699999999</v>
      </c>
      <c r="Q25" s="80">
        <f t="shared" si="6"/>
        <v>0</v>
      </c>
      <c r="R25" s="80">
        <f t="shared" si="9"/>
        <v>4.5902479999999999</v>
      </c>
      <c r="S25" s="80">
        <f t="shared" si="10"/>
        <v>0.44950099999999998</v>
      </c>
      <c r="T25" s="80">
        <f t="shared" si="7"/>
        <v>6.1827855000000005</v>
      </c>
      <c r="U25" s="82"/>
      <c r="V25" s="83">
        <f t="shared" si="8"/>
        <v>847.63935090000018</v>
      </c>
    </row>
    <row r="26" spans="1:22">
      <c r="A26" s="6" t="s">
        <v>453</v>
      </c>
      <c r="B26" s="65">
        <v>17</v>
      </c>
      <c r="C26" s="19" t="s">
        <v>630</v>
      </c>
      <c r="D26" s="79">
        <v>58329.328999999998</v>
      </c>
      <c r="E26" s="80">
        <v>14983.157999999999</v>
      </c>
      <c r="F26" s="80">
        <v>146851.03099999999</v>
      </c>
      <c r="G26" s="80">
        <v>6126.8559999999998</v>
      </c>
      <c r="H26" s="80">
        <v>0</v>
      </c>
      <c r="I26" s="80">
        <v>3633.7930000000001</v>
      </c>
      <c r="J26" s="80">
        <v>115.642</v>
      </c>
      <c r="K26" s="80">
        <v>255.392</v>
      </c>
      <c r="L26" s="81"/>
      <c r="M26" s="80">
        <f t="shared" si="2"/>
        <v>335.39364174999997</v>
      </c>
      <c r="N26" s="80">
        <f t="shared" si="3"/>
        <v>98.139684900000006</v>
      </c>
      <c r="O26" s="80">
        <f t="shared" si="4"/>
        <v>374.47012904999997</v>
      </c>
      <c r="P26" s="80">
        <f t="shared" si="5"/>
        <v>37.680164400000002</v>
      </c>
      <c r="Q26" s="80">
        <f t="shared" si="6"/>
        <v>0</v>
      </c>
      <c r="R26" s="80">
        <f t="shared" si="9"/>
        <v>8.3577238999999999</v>
      </c>
      <c r="S26" s="80">
        <f t="shared" si="10"/>
        <v>0.41052909999999998</v>
      </c>
      <c r="T26" s="80">
        <f t="shared" si="7"/>
        <v>5.6824720000000006</v>
      </c>
      <c r="U26" s="82"/>
      <c r="V26" s="83">
        <f t="shared" si="8"/>
        <v>860.13434509999979</v>
      </c>
    </row>
    <row r="27" spans="1:22">
      <c r="A27" s="6" t="s">
        <v>561</v>
      </c>
      <c r="B27" s="65">
        <v>17</v>
      </c>
      <c r="C27" s="19" t="s">
        <v>631</v>
      </c>
      <c r="D27" s="79">
        <v>3954.2779999999998</v>
      </c>
      <c r="E27" s="80">
        <v>7185.1379999999999</v>
      </c>
      <c r="F27" s="80">
        <v>25424.883000000002</v>
      </c>
      <c r="G27" s="80">
        <v>9357.9830000000002</v>
      </c>
      <c r="H27" s="80">
        <v>0</v>
      </c>
      <c r="I27" s="80">
        <v>29.64</v>
      </c>
      <c r="J27" s="80">
        <v>0</v>
      </c>
      <c r="K27" s="80">
        <v>3.2360000000000002</v>
      </c>
      <c r="L27" s="81"/>
      <c r="M27" s="80">
        <f t="shared" si="2"/>
        <v>22.737098499999998</v>
      </c>
      <c r="N27" s="80">
        <f t="shared" si="3"/>
        <v>47.062653900000001</v>
      </c>
      <c r="O27" s="80">
        <f t="shared" si="4"/>
        <v>64.833451650000015</v>
      </c>
      <c r="P27" s="80">
        <f t="shared" si="5"/>
        <v>57.551595450000001</v>
      </c>
      <c r="Q27" s="80">
        <f t="shared" si="6"/>
        <v>0</v>
      </c>
      <c r="R27" s="80">
        <f t="shared" si="9"/>
        <v>6.8171999999999996E-2</v>
      </c>
      <c r="S27" s="80">
        <f t="shared" si="10"/>
        <v>0</v>
      </c>
      <c r="T27" s="80">
        <f t="shared" si="7"/>
        <v>7.2001000000000009E-2</v>
      </c>
      <c r="U27" s="82"/>
      <c r="V27" s="83">
        <f t="shared" si="8"/>
        <v>192.32497250000003</v>
      </c>
    </row>
    <row r="28" spans="1:22">
      <c r="A28" s="6" t="s">
        <v>199</v>
      </c>
      <c r="B28" s="65">
        <v>16</v>
      </c>
      <c r="C28" s="19" t="s">
        <v>632</v>
      </c>
      <c r="D28" s="79">
        <v>12695.798000000001</v>
      </c>
      <c r="E28" s="80">
        <v>3007.357</v>
      </c>
      <c r="F28" s="80">
        <v>26175.367999999999</v>
      </c>
      <c r="G28" s="80">
        <v>3289.2020000000002</v>
      </c>
      <c r="H28" s="80">
        <v>0</v>
      </c>
      <c r="I28" s="80">
        <v>627.22</v>
      </c>
      <c r="J28" s="80">
        <v>20.552</v>
      </c>
      <c r="K28" s="80">
        <v>0</v>
      </c>
      <c r="L28" s="81"/>
      <c r="M28" s="80">
        <f t="shared" si="2"/>
        <v>73.0008385</v>
      </c>
      <c r="N28" s="80">
        <f t="shared" si="3"/>
        <v>19.698188350000002</v>
      </c>
      <c r="O28" s="80">
        <f t="shared" si="4"/>
        <v>66.747188399999999</v>
      </c>
      <c r="P28" s="80">
        <f t="shared" si="5"/>
        <v>20.228592300000003</v>
      </c>
      <c r="Q28" s="80">
        <f t="shared" si="6"/>
        <v>0</v>
      </c>
      <c r="R28" s="80">
        <f t="shared" si="9"/>
        <v>1.4426060000000001</v>
      </c>
      <c r="S28" s="80">
        <f t="shared" si="10"/>
        <v>7.2959599999999986E-2</v>
      </c>
      <c r="T28" s="80">
        <f t="shared" si="7"/>
        <v>0</v>
      </c>
      <c r="U28" s="82"/>
      <c r="V28" s="83">
        <f t="shared" si="8"/>
        <v>181.19037315</v>
      </c>
    </row>
    <row r="29" spans="1:22">
      <c r="A29" s="6" t="s">
        <v>335</v>
      </c>
      <c r="B29" s="65">
        <v>8</v>
      </c>
      <c r="C29" s="19" t="s">
        <v>633</v>
      </c>
      <c r="D29" s="79">
        <v>324774.946</v>
      </c>
      <c r="E29" s="80">
        <v>63596.29</v>
      </c>
      <c r="F29" s="80">
        <v>460004.89799999999</v>
      </c>
      <c r="G29" s="80">
        <v>36027.747000000003</v>
      </c>
      <c r="H29" s="80">
        <v>0</v>
      </c>
      <c r="I29" s="80">
        <v>4293.2889999999998</v>
      </c>
      <c r="J29" s="80">
        <v>272.81099999999998</v>
      </c>
      <c r="K29" s="80">
        <v>0</v>
      </c>
      <c r="L29" s="81"/>
      <c r="M29" s="80">
        <f t="shared" si="2"/>
        <v>1867.4559394999999</v>
      </c>
      <c r="N29" s="80">
        <f t="shared" si="3"/>
        <v>416.5556995</v>
      </c>
      <c r="O29" s="80">
        <f t="shared" si="4"/>
        <v>1173.0124899</v>
      </c>
      <c r="P29" s="80">
        <f t="shared" si="5"/>
        <v>221.57064405000003</v>
      </c>
      <c r="Q29" s="80">
        <f t="shared" si="6"/>
        <v>0</v>
      </c>
      <c r="R29" s="80">
        <f t="shared" si="9"/>
        <v>9.8745646999999988</v>
      </c>
      <c r="S29" s="80">
        <f t="shared" si="10"/>
        <v>0.96847904999999979</v>
      </c>
      <c r="T29" s="80">
        <f t="shared" si="7"/>
        <v>0</v>
      </c>
      <c r="U29" s="82"/>
      <c r="V29" s="83">
        <f t="shared" si="8"/>
        <v>3689.4378166999995</v>
      </c>
    </row>
    <row r="30" spans="1:22">
      <c r="A30" s="6" t="s">
        <v>71</v>
      </c>
      <c r="B30" s="65">
        <v>13</v>
      </c>
      <c r="C30" s="19" t="s">
        <v>634</v>
      </c>
      <c r="D30" s="79">
        <v>37548.207000000002</v>
      </c>
      <c r="E30" s="80">
        <v>23349.133000000002</v>
      </c>
      <c r="F30" s="80">
        <v>100274.3</v>
      </c>
      <c r="G30" s="80">
        <v>21652.058000000001</v>
      </c>
      <c r="H30" s="80">
        <v>0</v>
      </c>
      <c r="I30" s="80">
        <v>2347.3319999999999</v>
      </c>
      <c r="J30" s="80">
        <v>59.392000000000003</v>
      </c>
      <c r="K30" s="80">
        <v>0</v>
      </c>
      <c r="L30" s="81"/>
      <c r="M30" s="80">
        <f t="shared" si="2"/>
        <v>215.90219025000002</v>
      </c>
      <c r="N30" s="80">
        <f t="shared" si="3"/>
        <v>152.93682115000001</v>
      </c>
      <c r="O30" s="80">
        <f t="shared" si="4"/>
        <v>255.69946500000003</v>
      </c>
      <c r="P30" s="80">
        <f t="shared" si="5"/>
        <v>133.16015670000002</v>
      </c>
      <c r="Q30" s="80">
        <f t="shared" si="6"/>
        <v>0</v>
      </c>
      <c r="R30" s="80">
        <f t="shared" si="9"/>
        <v>5.3988635999999994</v>
      </c>
      <c r="S30" s="80">
        <f t="shared" si="10"/>
        <v>0.21084160000000002</v>
      </c>
      <c r="T30" s="80">
        <f t="shared" si="7"/>
        <v>0</v>
      </c>
      <c r="U30" s="82"/>
      <c r="V30" s="83">
        <f t="shared" si="8"/>
        <v>763.30833830000006</v>
      </c>
    </row>
    <row r="31" spans="1:22">
      <c r="A31" s="6" t="s">
        <v>467</v>
      </c>
      <c r="B31" s="65">
        <v>1</v>
      </c>
      <c r="C31" s="19" t="s">
        <v>635</v>
      </c>
      <c r="D31" s="79">
        <v>101725.19</v>
      </c>
      <c r="E31" s="80">
        <v>38838.28</v>
      </c>
      <c r="F31" s="80">
        <v>212873.99799999999</v>
      </c>
      <c r="G31" s="80">
        <v>24728.495999999999</v>
      </c>
      <c r="H31" s="80">
        <v>0</v>
      </c>
      <c r="I31" s="80">
        <v>696.226</v>
      </c>
      <c r="J31" s="80">
        <v>68.921999999999997</v>
      </c>
      <c r="K31" s="80">
        <v>348.596</v>
      </c>
      <c r="L31" s="81"/>
      <c r="M31" s="80">
        <f t="shared" si="2"/>
        <v>584.91984249999996</v>
      </c>
      <c r="N31" s="80">
        <f t="shared" si="3"/>
        <v>254.39073400000001</v>
      </c>
      <c r="O31" s="80">
        <f t="shared" si="4"/>
        <v>542.82869490000007</v>
      </c>
      <c r="P31" s="80">
        <f t="shared" si="5"/>
        <v>152.08025040000001</v>
      </c>
      <c r="Q31" s="80">
        <f t="shared" si="6"/>
        <v>0</v>
      </c>
      <c r="R31" s="80">
        <f t="shared" si="9"/>
        <v>1.6013198</v>
      </c>
      <c r="S31" s="80">
        <f t="shared" si="10"/>
        <v>0.24467309999999998</v>
      </c>
      <c r="T31" s="80">
        <f t="shared" si="7"/>
        <v>7.7562610000000012</v>
      </c>
      <c r="U31" s="82"/>
      <c r="V31" s="83">
        <f t="shared" si="8"/>
        <v>1543.8217757000002</v>
      </c>
    </row>
    <row r="32" spans="1:22">
      <c r="A32" s="6" t="s">
        <v>507</v>
      </c>
      <c r="B32" s="65">
        <v>4</v>
      </c>
      <c r="C32" s="19" t="s">
        <v>636</v>
      </c>
      <c r="D32" s="79">
        <v>138889.89600000001</v>
      </c>
      <c r="E32" s="80">
        <v>18798.082999999999</v>
      </c>
      <c r="F32" s="80">
        <v>164768.024</v>
      </c>
      <c r="G32" s="80">
        <v>1410.21</v>
      </c>
      <c r="H32" s="80">
        <v>0</v>
      </c>
      <c r="I32" s="80">
        <v>103.339</v>
      </c>
      <c r="J32" s="80">
        <v>14.6</v>
      </c>
      <c r="K32" s="80">
        <v>0</v>
      </c>
      <c r="L32" s="81"/>
      <c r="M32" s="80">
        <f t="shared" si="2"/>
        <v>798.61690199999998</v>
      </c>
      <c r="N32" s="80">
        <f t="shared" si="3"/>
        <v>123.12744365</v>
      </c>
      <c r="O32" s="80">
        <f t="shared" si="4"/>
        <v>420.15846120000003</v>
      </c>
      <c r="P32" s="80">
        <f t="shared" si="5"/>
        <v>8.6727915000000007</v>
      </c>
      <c r="Q32" s="80">
        <f t="shared" si="6"/>
        <v>0</v>
      </c>
      <c r="R32" s="80">
        <f t="shared" si="9"/>
        <v>0.23767969999999999</v>
      </c>
      <c r="S32" s="80">
        <f t="shared" si="10"/>
        <v>5.1830000000000001E-2</v>
      </c>
      <c r="T32" s="80">
        <f t="shared" si="7"/>
        <v>0</v>
      </c>
      <c r="U32" s="82"/>
      <c r="V32" s="83">
        <f t="shared" si="8"/>
        <v>1350.8651080500001</v>
      </c>
    </row>
    <row r="33" spans="1:22">
      <c r="A33" s="6" t="s">
        <v>559</v>
      </c>
      <c r="B33" s="65">
        <v>7</v>
      </c>
      <c r="C33" s="19" t="s">
        <v>637</v>
      </c>
      <c r="D33" s="79">
        <v>24569.564999999999</v>
      </c>
      <c r="E33" s="80">
        <v>44607.966</v>
      </c>
      <c r="F33" s="80">
        <v>69692.001999999993</v>
      </c>
      <c r="G33" s="80">
        <v>41846.156999999999</v>
      </c>
      <c r="H33" s="80">
        <v>0</v>
      </c>
      <c r="I33" s="80">
        <v>3104.7919999999999</v>
      </c>
      <c r="J33" s="80">
        <v>84.05</v>
      </c>
      <c r="K33" s="80">
        <v>0</v>
      </c>
      <c r="L33" s="81"/>
      <c r="M33" s="80">
        <f t="shared" si="2"/>
        <v>141.27499874999998</v>
      </c>
      <c r="N33" s="80">
        <f t="shared" si="3"/>
        <v>292.18217730000003</v>
      </c>
      <c r="O33" s="80">
        <f t="shared" si="4"/>
        <v>177.7146051</v>
      </c>
      <c r="P33" s="80">
        <f t="shared" si="5"/>
        <v>257.35386555000002</v>
      </c>
      <c r="Q33" s="80">
        <f t="shared" si="6"/>
        <v>0</v>
      </c>
      <c r="R33" s="80">
        <f t="shared" si="9"/>
        <v>7.1410215999999993</v>
      </c>
      <c r="S33" s="80">
        <f t="shared" si="10"/>
        <v>0.29837749999999996</v>
      </c>
      <c r="T33" s="80">
        <f t="shared" si="7"/>
        <v>0</v>
      </c>
      <c r="U33" s="82"/>
      <c r="V33" s="83">
        <f t="shared" si="8"/>
        <v>875.9650458000001</v>
      </c>
    </row>
    <row r="34" spans="1:22">
      <c r="A34" s="6" t="s">
        <v>523</v>
      </c>
      <c r="B34" s="65">
        <v>5</v>
      </c>
      <c r="C34" s="19" t="s">
        <v>638</v>
      </c>
      <c r="D34" s="79">
        <v>81268.587</v>
      </c>
      <c r="E34" s="80">
        <v>46509.521999999997</v>
      </c>
      <c r="F34" s="80">
        <v>237445.25700000001</v>
      </c>
      <c r="G34" s="80">
        <v>29679.276999999998</v>
      </c>
      <c r="H34" s="80">
        <v>0</v>
      </c>
      <c r="I34" s="80">
        <v>1411.838</v>
      </c>
      <c r="J34" s="80">
        <v>70.277000000000001</v>
      </c>
      <c r="K34" s="80">
        <v>268.68700000000001</v>
      </c>
      <c r="L34" s="81"/>
      <c r="M34" s="80">
        <f t="shared" si="2"/>
        <v>467.29437524999997</v>
      </c>
      <c r="N34" s="80">
        <f t="shared" si="3"/>
        <v>304.6373691</v>
      </c>
      <c r="O34" s="80">
        <f t="shared" si="4"/>
        <v>605.48540535000006</v>
      </c>
      <c r="P34" s="80">
        <f t="shared" si="5"/>
        <v>182.52755354999999</v>
      </c>
      <c r="Q34" s="80">
        <f t="shared" si="6"/>
        <v>0</v>
      </c>
      <c r="R34" s="80">
        <f t="shared" si="9"/>
        <v>3.2472273999999999</v>
      </c>
      <c r="S34" s="80">
        <f t="shared" si="10"/>
        <v>0.24948334999999999</v>
      </c>
      <c r="T34" s="80">
        <f t="shared" si="7"/>
        <v>5.9782857500000013</v>
      </c>
      <c r="U34" s="82"/>
      <c r="V34" s="83">
        <f t="shared" si="8"/>
        <v>1569.4196997499998</v>
      </c>
    </row>
    <row r="35" spans="1:22">
      <c r="A35" s="6" t="s">
        <v>323</v>
      </c>
      <c r="B35" s="65">
        <v>5</v>
      </c>
      <c r="C35" s="19" t="s">
        <v>639</v>
      </c>
      <c r="D35" s="79">
        <v>41366.205999999998</v>
      </c>
      <c r="E35" s="80">
        <v>27897.517</v>
      </c>
      <c r="F35" s="80">
        <v>183235.29300000001</v>
      </c>
      <c r="G35" s="80">
        <v>13359.591</v>
      </c>
      <c r="H35" s="80">
        <v>0</v>
      </c>
      <c r="I35" s="80">
        <v>4608.3540000000003</v>
      </c>
      <c r="J35" s="80">
        <v>122.89700000000001</v>
      </c>
      <c r="K35" s="80">
        <v>387.245</v>
      </c>
      <c r="L35" s="81"/>
      <c r="M35" s="80">
        <f t="shared" si="2"/>
        <v>237.8556845</v>
      </c>
      <c r="N35" s="80">
        <f t="shared" si="3"/>
        <v>182.72873635000002</v>
      </c>
      <c r="O35" s="80">
        <f t="shared" si="4"/>
        <v>467.24999715000007</v>
      </c>
      <c r="P35" s="80">
        <f t="shared" si="5"/>
        <v>82.161484650000006</v>
      </c>
      <c r="Q35" s="80">
        <f t="shared" si="6"/>
        <v>0</v>
      </c>
      <c r="R35" s="80">
        <f t="shared" si="9"/>
        <v>10.5992142</v>
      </c>
      <c r="S35" s="80">
        <f t="shared" si="10"/>
        <v>0.43628435000000004</v>
      </c>
      <c r="T35" s="80">
        <f t="shared" si="7"/>
        <v>8.6162012500000014</v>
      </c>
      <c r="U35" s="82"/>
      <c r="V35" s="83">
        <f t="shared" si="8"/>
        <v>989.64760245000025</v>
      </c>
    </row>
    <row r="36" spans="1:22">
      <c r="A36" s="6" t="s">
        <v>117</v>
      </c>
      <c r="B36" s="65">
        <v>12</v>
      </c>
      <c r="C36" s="19" t="s">
        <v>640</v>
      </c>
      <c r="D36" s="79">
        <v>17292.837</v>
      </c>
      <c r="E36" s="80">
        <v>30360.835999999999</v>
      </c>
      <c r="F36" s="80">
        <v>70577.142999999996</v>
      </c>
      <c r="G36" s="80">
        <v>32574.170999999998</v>
      </c>
      <c r="H36" s="80">
        <v>0</v>
      </c>
      <c r="I36" s="80">
        <v>186.64699999999999</v>
      </c>
      <c r="J36" s="80">
        <v>38.198999999999998</v>
      </c>
      <c r="K36" s="80">
        <v>62.762999999999998</v>
      </c>
      <c r="L36" s="81"/>
      <c r="M36" s="80">
        <f t="shared" si="2"/>
        <v>99.433812750000001</v>
      </c>
      <c r="N36" s="80">
        <f t="shared" si="3"/>
        <v>198.8634758</v>
      </c>
      <c r="O36" s="80">
        <f t="shared" si="4"/>
        <v>179.97171465</v>
      </c>
      <c r="P36" s="80">
        <f t="shared" si="5"/>
        <v>200.33115164999998</v>
      </c>
      <c r="Q36" s="80">
        <f t="shared" si="6"/>
        <v>0</v>
      </c>
      <c r="R36" s="80">
        <f t="shared" si="9"/>
        <v>0.42928809999999995</v>
      </c>
      <c r="S36" s="80">
        <f t="shared" si="10"/>
        <v>0.13560644999999999</v>
      </c>
      <c r="T36" s="80">
        <f t="shared" si="7"/>
        <v>1.3964767500000002</v>
      </c>
      <c r="U36" s="82"/>
      <c r="V36" s="83">
        <f t="shared" si="8"/>
        <v>680.56152615000008</v>
      </c>
    </row>
    <row r="37" spans="1:22">
      <c r="A37" s="6" t="s">
        <v>527</v>
      </c>
      <c r="B37" s="65">
        <v>1</v>
      </c>
      <c r="C37" s="19" t="s">
        <v>641</v>
      </c>
      <c r="D37" s="79">
        <v>11671800.335000001</v>
      </c>
      <c r="E37" s="80">
        <v>13838480.983999999</v>
      </c>
      <c r="F37" s="80">
        <v>16993269.372000001</v>
      </c>
      <c r="G37" s="80">
        <v>31005.054</v>
      </c>
      <c r="H37" s="80">
        <v>0</v>
      </c>
      <c r="I37" s="80">
        <v>351693.85800000001</v>
      </c>
      <c r="J37" s="80">
        <v>70692.755999999994</v>
      </c>
      <c r="K37" s="80">
        <v>90232.176999999996</v>
      </c>
      <c r="L37" s="81"/>
      <c r="M37" s="80">
        <f t="shared" si="2"/>
        <v>67112.851926250005</v>
      </c>
      <c r="N37" s="80">
        <f t="shared" si="3"/>
        <v>90642.050445200002</v>
      </c>
      <c r="O37" s="80">
        <f t="shared" si="4"/>
        <v>43332.836898600006</v>
      </c>
      <c r="P37" s="80">
        <f t="shared" si="5"/>
        <v>190.6810821</v>
      </c>
      <c r="Q37" s="80">
        <f t="shared" si="6"/>
        <v>0</v>
      </c>
      <c r="R37" s="80">
        <f t="shared" si="9"/>
        <v>808.89587340000003</v>
      </c>
      <c r="S37" s="80">
        <f t="shared" si="10"/>
        <v>250.95928379999998</v>
      </c>
      <c r="T37" s="80">
        <f t="shared" si="7"/>
        <v>2007.6659382500002</v>
      </c>
      <c r="U37" s="82"/>
      <c r="V37" s="83">
        <f t="shared" si="8"/>
        <v>204345.94144760002</v>
      </c>
    </row>
    <row r="38" spans="1:22">
      <c r="A38" s="6" t="s">
        <v>497</v>
      </c>
      <c r="B38" s="65">
        <v>1</v>
      </c>
      <c r="C38" s="19" t="s">
        <v>642</v>
      </c>
      <c r="D38" s="79">
        <v>3576503.8530000001</v>
      </c>
      <c r="E38" s="80">
        <v>3148514.3629999999</v>
      </c>
      <c r="F38" s="80">
        <v>6293614.4560000002</v>
      </c>
      <c r="G38" s="80">
        <v>5457.6589999999997</v>
      </c>
      <c r="H38" s="80">
        <v>0</v>
      </c>
      <c r="I38" s="80">
        <v>59278.055</v>
      </c>
      <c r="J38" s="80">
        <v>9303.14</v>
      </c>
      <c r="K38" s="80">
        <v>50836.286999999997</v>
      </c>
      <c r="L38" s="81"/>
      <c r="M38" s="80">
        <f t="shared" si="2"/>
        <v>20564.89715475</v>
      </c>
      <c r="N38" s="80">
        <f t="shared" si="3"/>
        <v>20622.769077649999</v>
      </c>
      <c r="O38" s="80">
        <f t="shared" si="4"/>
        <v>16048.716862800002</v>
      </c>
      <c r="P38" s="80">
        <f t="shared" si="5"/>
        <v>33.56460285</v>
      </c>
      <c r="Q38" s="80">
        <f t="shared" si="6"/>
        <v>0</v>
      </c>
      <c r="R38" s="80">
        <f t="shared" si="9"/>
        <v>136.33952650000001</v>
      </c>
      <c r="S38" s="80">
        <f t="shared" si="10"/>
        <v>33.026146999999995</v>
      </c>
      <c r="T38" s="80">
        <f t="shared" si="7"/>
        <v>1131.10738575</v>
      </c>
      <c r="U38" s="82"/>
      <c r="V38" s="83">
        <f t="shared" si="8"/>
        <v>58570.420757299995</v>
      </c>
    </row>
    <row r="39" spans="1:22">
      <c r="A39" s="6" t="s">
        <v>75</v>
      </c>
      <c r="B39" s="65">
        <v>10</v>
      </c>
      <c r="C39" s="19" t="s">
        <v>643</v>
      </c>
      <c r="D39" s="79">
        <v>16480.367999999999</v>
      </c>
      <c r="E39" s="80">
        <v>48674.745000000003</v>
      </c>
      <c r="F39" s="80">
        <v>55121.277999999998</v>
      </c>
      <c r="G39" s="80">
        <v>54932.718000000001</v>
      </c>
      <c r="H39" s="80">
        <v>0</v>
      </c>
      <c r="I39" s="80">
        <v>207.75800000000001</v>
      </c>
      <c r="J39" s="80">
        <v>69.194000000000003</v>
      </c>
      <c r="K39" s="80">
        <v>112.249</v>
      </c>
      <c r="L39" s="81"/>
      <c r="M39" s="80">
        <f t="shared" si="2"/>
        <v>94.762115999999992</v>
      </c>
      <c r="N39" s="80">
        <f t="shared" si="3"/>
        <v>318.81957975</v>
      </c>
      <c r="O39" s="80">
        <f t="shared" si="4"/>
        <v>140.5592589</v>
      </c>
      <c r="P39" s="80">
        <f t="shared" si="5"/>
        <v>337.83621570000003</v>
      </c>
      <c r="Q39" s="80">
        <f t="shared" si="6"/>
        <v>0</v>
      </c>
      <c r="R39" s="80">
        <f t="shared" si="9"/>
        <v>0.47784340000000003</v>
      </c>
      <c r="S39" s="80">
        <f t="shared" si="10"/>
        <v>0.24563870000000002</v>
      </c>
      <c r="T39" s="80">
        <f t="shared" si="7"/>
        <v>2.4975402500000001</v>
      </c>
      <c r="U39" s="82"/>
      <c r="V39" s="83">
        <f t="shared" si="8"/>
        <v>895.19819270000005</v>
      </c>
    </row>
    <row r="40" spans="1:22">
      <c r="A40" s="6" t="s">
        <v>147</v>
      </c>
      <c r="B40" s="65">
        <v>7</v>
      </c>
      <c r="C40" s="19" t="s">
        <v>644</v>
      </c>
      <c r="D40" s="79">
        <v>142686.913</v>
      </c>
      <c r="E40" s="80">
        <v>82158.663</v>
      </c>
      <c r="F40" s="80">
        <v>617035.897</v>
      </c>
      <c r="G40" s="80">
        <v>38552.171999999999</v>
      </c>
      <c r="H40" s="80">
        <v>0</v>
      </c>
      <c r="I40" s="80">
        <v>611.06500000000005</v>
      </c>
      <c r="J40" s="80">
        <v>84.906000000000006</v>
      </c>
      <c r="K40" s="80">
        <v>1392.934</v>
      </c>
      <c r="L40" s="81"/>
      <c r="M40" s="80">
        <f t="shared" si="2"/>
        <v>820.44974975000002</v>
      </c>
      <c r="N40" s="80">
        <f t="shared" si="3"/>
        <v>538.13924265000003</v>
      </c>
      <c r="O40" s="80">
        <f t="shared" si="4"/>
        <v>1573.4415373500001</v>
      </c>
      <c r="P40" s="80">
        <f t="shared" si="5"/>
        <v>237.0958578</v>
      </c>
      <c r="Q40" s="80">
        <f t="shared" si="6"/>
        <v>0</v>
      </c>
      <c r="R40" s="80">
        <f t="shared" si="9"/>
        <v>1.4054495</v>
      </c>
      <c r="S40" s="80">
        <f t="shared" si="10"/>
        <v>0.30141629999999997</v>
      </c>
      <c r="T40" s="80">
        <f t="shared" si="7"/>
        <v>30.992781500000003</v>
      </c>
      <c r="U40" s="82"/>
      <c r="V40" s="83">
        <f t="shared" si="8"/>
        <v>3201.8260348499998</v>
      </c>
    </row>
    <row r="41" spans="1:22">
      <c r="A41" s="6" t="s">
        <v>107</v>
      </c>
      <c r="B41" s="65">
        <v>4</v>
      </c>
      <c r="C41" s="19" t="s">
        <v>645</v>
      </c>
      <c r="D41" s="79">
        <v>121854.451</v>
      </c>
      <c r="E41" s="80">
        <v>29104.096000000001</v>
      </c>
      <c r="F41" s="80">
        <v>251177.728</v>
      </c>
      <c r="G41" s="80">
        <v>10534.598</v>
      </c>
      <c r="H41" s="80">
        <v>0</v>
      </c>
      <c r="I41" s="80">
        <v>1981.604</v>
      </c>
      <c r="J41" s="80">
        <v>68.233999999999995</v>
      </c>
      <c r="K41" s="80">
        <v>774.89700000000005</v>
      </c>
      <c r="L41" s="81"/>
      <c r="M41" s="80">
        <f t="shared" si="2"/>
        <v>700.66309324999997</v>
      </c>
      <c r="N41" s="80">
        <f t="shared" si="3"/>
        <v>190.63182880000002</v>
      </c>
      <c r="O41" s="80">
        <f t="shared" si="4"/>
        <v>640.50320640000007</v>
      </c>
      <c r="P41" s="80">
        <f t="shared" si="5"/>
        <v>64.787777700000007</v>
      </c>
      <c r="Q41" s="80">
        <f t="shared" si="6"/>
        <v>0</v>
      </c>
      <c r="R41" s="80">
        <f t="shared" si="9"/>
        <v>4.5576892000000004</v>
      </c>
      <c r="S41" s="80">
        <f t="shared" si="10"/>
        <v>0.24223069999999997</v>
      </c>
      <c r="T41" s="80">
        <f t="shared" si="7"/>
        <v>17.241458250000004</v>
      </c>
      <c r="U41" s="82"/>
      <c r="V41" s="83">
        <f t="shared" si="8"/>
        <v>1618.6272843000002</v>
      </c>
    </row>
    <row r="42" spans="1:22">
      <c r="A42" s="6" t="s">
        <v>231</v>
      </c>
      <c r="B42" s="65">
        <v>5</v>
      </c>
      <c r="C42" s="19" t="s">
        <v>646</v>
      </c>
      <c r="D42" s="79">
        <v>16789.202000000001</v>
      </c>
      <c r="E42" s="80">
        <v>5523.6850000000004</v>
      </c>
      <c r="F42" s="80">
        <v>48052.008999999998</v>
      </c>
      <c r="G42" s="80">
        <v>5875.9440000000004</v>
      </c>
      <c r="H42" s="80">
        <v>0</v>
      </c>
      <c r="I42" s="80">
        <v>46.524000000000001</v>
      </c>
      <c r="J42" s="80">
        <v>1.4650000000000001</v>
      </c>
      <c r="K42" s="80">
        <v>0</v>
      </c>
      <c r="L42" s="81"/>
      <c r="M42" s="80">
        <f t="shared" si="2"/>
        <v>96.537911500000007</v>
      </c>
      <c r="N42" s="80">
        <f t="shared" si="3"/>
        <v>36.180136750000003</v>
      </c>
      <c r="O42" s="80">
        <f t="shared" si="4"/>
        <v>122.53262295</v>
      </c>
      <c r="P42" s="80">
        <f t="shared" si="5"/>
        <v>36.137055600000004</v>
      </c>
      <c r="Q42" s="80">
        <f t="shared" si="6"/>
        <v>0</v>
      </c>
      <c r="R42" s="80">
        <f t="shared" si="9"/>
        <v>0.10700519999999999</v>
      </c>
      <c r="S42" s="80">
        <f t="shared" si="10"/>
        <v>5.2007499999999996E-3</v>
      </c>
      <c r="T42" s="80">
        <f t="shared" si="7"/>
        <v>0</v>
      </c>
      <c r="U42" s="82"/>
      <c r="V42" s="83">
        <f t="shared" si="8"/>
        <v>291.49993274999997</v>
      </c>
    </row>
    <row r="43" spans="1:22">
      <c r="A43" s="6" t="s">
        <v>121</v>
      </c>
      <c r="B43" s="65">
        <v>18</v>
      </c>
      <c r="C43" s="19" t="s">
        <v>647</v>
      </c>
      <c r="D43" s="79">
        <v>21167.703000000001</v>
      </c>
      <c r="E43" s="80">
        <v>9867.1299999999992</v>
      </c>
      <c r="F43" s="80">
        <v>51574.52</v>
      </c>
      <c r="G43" s="80">
        <v>16374.616</v>
      </c>
      <c r="H43" s="80">
        <v>0</v>
      </c>
      <c r="I43" s="80">
        <v>45.720999999999997</v>
      </c>
      <c r="J43" s="80">
        <v>10.098000000000001</v>
      </c>
      <c r="K43" s="80">
        <v>0</v>
      </c>
      <c r="L43" s="81"/>
      <c r="M43" s="80">
        <f t="shared" si="2"/>
        <v>121.71429225</v>
      </c>
      <c r="N43" s="80">
        <f t="shared" si="3"/>
        <v>64.629701499999996</v>
      </c>
      <c r="O43" s="80">
        <f t="shared" si="4"/>
        <v>131.51502600000001</v>
      </c>
      <c r="P43" s="80">
        <f t="shared" si="5"/>
        <v>100.7038884</v>
      </c>
      <c r="Q43" s="80">
        <f t="shared" si="6"/>
        <v>0</v>
      </c>
      <c r="R43" s="80">
        <f t="shared" si="9"/>
        <v>0.1051583</v>
      </c>
      <c r="S43" s="80">
        <f t="shared" si="10"/>
        <v>3.5847900000000002E-2</v>
      </c>
      <c r="T43" s="80">
        <f t="shared" si="7"/>
        <v>0</v>
      </c>
      <c r="U43" s="82"/>
      <c r="V43" s="83">
        <f t="shared" si="8"/>
        <v>418.70391435000005</v>
      </c>
    </row>
    <row r="44" spans="1:22">
      <c r="A44" s="6" t="s">
        <v>317</v>
      </c>
      <c r="B44" s="65">
        <v>1</v>
      </c>
      <c r="C44" s="19" t="s">
        <v>648</v>
      </c>
      <c r="D44" s="79">
        <v>506175.66</v>
      </c>
      <c r="E44" s="80">
        <v>303054.77500000002</v>
      </c>
      <c r="F44" s="80">
        <v>1195894.828</v>
      </c>
      <c r="G44" s="80">
        <v>10192.262000000001</v>
      </c>
      <c r="H44" s="80">
        <v>0</v>
      </c>
      <c r="I44" s="80">
        <v>27800.231</v>
      </c>
      <c r="J44" s="80">
        <v>3001.645</v>
      </c>
      <c r="K44" s="80">
        <v>2760.596</v>
      </c>
      <c r="L44" s="81"/>
      <c r="M44" s="80">
        <f t="shared" si="2"/>
        <v>2910.510045</v>
      </c>
      <c r="N44" s="80">
        <f t="shared" si="3"/>
        <v>1985.0087762500002</v>
      </c>
      <c r="O44" s="80">
        <f t="shared" si="4"/>
        <v>3049.5318114000002</v>
      </c>
      <c r="P44" s="80">
        <f t="shared" si="5"/>
        <v>62.682411300000005</v>
      </c>
      <c r="Q44" s="80">
        <f t="shared" si="6"/>
        <v>0</v>
      </c>
      <c r="R44" s="80">
        <f t="shared" si="9"/>
        <v>63.940531299999996</v>
      </c>
      <c r="S44" s="80">
        <f t="shared" si="10"/>
        <v>10.65583975</v>
      </c>
      <c r="T44" s="80">
        <f t="shared" si="7"/>
        <v>61.423261000000004</v>
      </c>
      <c r="U44" s="82"/>
      <c r="V44" s="83">
        <f t="shared" si="8"/>
        <v>8143.7526760000001</v>
      </c>
    </row>
    <row r="45" spans="1:22">
      <c r="A45" s="6" t="s">
        <v>537</v>
      </c>
      <c r="B45" s="65">
        <v>6</v>
      </c>
      <c r="C45" s="19" t="s">
        <v>649</v>
      </c>
      <c r="D45" s="79">
        <v>57864.720999999998</v>
      </c>
      <c r="E45" s="80">
        <v>31610.308000000001</v>
      </c>
      <c r="F45" s="80">
        <v>253923.79399999999</v>
      </c>
      <c r="G45" s="80">
        <v>18910.194</v>
      </c>
      <c r="H45" s="80">
        <v>0</v>
      </c>
      <c r="I45" s="80">
        <v>741.38499999999999</v>
      </c>
      <c r="J45" s="80">
        <v>113.67</v>
      </c>
      <c r="K45" s="80">
        <v>422.64800000000002</v>
      </c>
      <c r="L45" s="81"/>
      <c r="M45" s="80">
        <f t="shared" si="2"/>
        <v>332.72214574999998</v>
      </c>
      <c r="N45" s="80">
        <f t="shared" si="3"/>
        <v>207.0475174</v>
      </c>
      <c r="O45" s="80">
        <f t="shared" si="4"/>
        <v>647.50567469999999</v>
      </c>
      <c r="P45" s="80">
        <f t="shared" si="5"/>
        <v>116.2976931</v>
      </c>
      <c r="Q45" s="80">
        <f t="shared" si="6"/>
        <v>0</v>
      </c>
      <c r="R45" s="80">
        <f t="shared" si="9"/>
        <v>1.7051855</v>
      </c>
      <c r="S45" s="80">
        <f t="shared" si="10"/>
        <v>0.40352849999999996</v>
      </c>
      <c r="T45" s="80">
        <f t="shared" si="7"/>
        <v>9.4039180000000009</v>
      </c>
      <c r="U45" s="82"/>
      <c r="V45" s="83">
        <f t="shared" si="8"/>
        <v>1315.0856629500001</v>
      </c>
    </row>
    <row r="46" spans="1:22">
      <c r="A46" s="6" t="s">
        <v>269</v>
      </c>
      <c r="B46" s="65">
        <v>5</v>
      </c>
      <c r="C46" s="19" t="s">
        <v>650</v>
      </c>
      <c r="D46" s="79">
        <v>836170.66200000001</v>
      </c>
      <c r="E46" s="80">
        <v>482905.13500000001</v>
      </c>
      <c r="F46" s="80">
        <v>1782794.416</v>
      </c>
      <c r="G46" s="80">
        <v>133990.622</v>
      </c>
      <c r="H46" s="80">
        <v>0</v>
      </c>
      <c r="I46" s="80">
        <v>29957.098000000002</v>
      </c>
      <c r="J46" s="80">
        <v>929.52700000000004</v>
      </c>
      <c r="K46" s="80">
        <v>9630.6020000000008</v>
      </c>
      <c r="L46" s="81"/>
      <c r="M46" s="80">
        <f t="shared" si="2"/>
        <v>4807.9813064999998</v>
      </c>
      <c r="N46" s="80">
        <f t="shared" si="3"/>
        <v>3163.0286342500003</v>
      </c>
      <c r="O46" s="80">
        <f t="shared" si="4"/>
        <v>4546.1257608000005</v>
      </c>
      <c r="P46" s="80">
        <f t="shared" si="5"/>
        <v>824.04232530000002</v>
      </c>
      <c r="Q46" s="80">
        <f t="shared" si="6"/>
        <v>0</v>
      </c>
      <c r="R46" s="80">
        <f t="shared" si="9"/>
        <v>68.901325400000005</v>
      </c>
      <c r="S46" s="80">
        <f t="shared" si="10"/>
        <v>3.2998208499999997</v>
      </c>
      <c r="T46" s="80">
        <f t="shared" si="7"/>
        <v>214.28089450000004</v>
      </c>
      <c r="U46" s="82"/>
      <c r="V46" s="83">
        <f t="shared" si="8"/>
        <v>13627.6600676</v>
      </c>
    </row>
    <row r="47" spans="1:22">
      <c r="A47" s="6" t="s">
        <v>285</v>
      </c>
      <c r="B47" s="65">
        <v>7</v>
      </c>
      <c r="C47" s="19" t="s">
        <v>651</v>
      </c>
      <c r="D47" s="79">
        <v>209316.87</v>
      </c>
      <c r="E47" s="80">
        <v>125499.825</v>
      </c>
      <c r="F47" s="80">
        <v>524183.984</v>
      </c>
      <c r="G47" s="80">
        <v>84592.179000000004</v>
      </c>
      <c r="H47" s="80">
        <v>0</v>
      </c>
      <c r="I47" s="80">
        <v>2110.2649999999999</v>
      </c>
      <c r="J47" s="80">
        <v>25.58</v>
      </c>
      <c r="K47" s="80">
        <v>3571.4490000000001</v>
      </c>
      <c r="L47" s="81"/>
      <c r="M47" s="80">
        <f t="shared" si="2"/>
        <v>1203.5720025000001</v>
      </c>
      <c r="N47" s="80">
        <f t="shared" si="3"/>
        <v>822.02385375000006</v>
      </c>
      <c r="O47" s="80">
        <f t="shared" si="4"/>
        <v>1336.6691592000002</v>
      </c>
      <c r="P47" s="80">
        <f t="shared" si="5"/>
        <v>520.24190084999998</v>
      </c>
      <c r="Q47" s="80">
        <f t="shared" si="6"/>
        <v>0</v>
      </c>
      <c r="R47" s="80">
        <f t="shared" si="9"/>
        <v>4.8536094999999992</v>
      </c>
      <c r="S47" s="80">
        <f t="shared" si="10"/>
        <v>9.0809000000000001E-2</v>
      </c>
      <c r="T47" s="80">
        <f t="shared" si="7"/>
        <v>79.464740250000006</v>
      </c>
      <c r="U47" s="82"/>
      <c r="V47" s="83">
        <f t="shared" si="8"/>
        <v>3966.91607505</v>
      </c>
    </row>
    <row r="48" spans="1:22">
      <c r="A48" s="6" t="s">
        <v>433</v>
      </c>
      <c r="B48" s="65">
        <v>17</v>
      </c>
      <c r="C48" s="19" t="s">
        <v>652</v>
      </c>
      <c r="D48" s="79">
        <v>36234.805</v>
      </c>
      <c r="E48" s="80">
        <v>26557.063999999998</v>
      </c>
      <c r="F48" s="80">
        <v>213366.65400000001</v>
      </c>
      <c r="G48" s="80">
        <v>29087.3</v>
      </c>
      <c r="H48" s="80">
        <v>0</v>
      </c>
      <c r="I48" s="80">
        <v>754.08299999999997</v>
      </c>
      <c r="J48" s="80">
        <v>49.777000000000001</v>
      </c>
      <c r="K48" s="80">
        <v>71.81</v>
      </c>
      <c r="L48" s="81"/>
      <c r="M48" s="80">
        <f t="shared" si="2"/>
        <v>208.35012875000001</v>
      </c>
      <c r="N48" s="80">
        <f t="shared" si="3"/>
        <v>173.94876919999999</v>
      </c>
      <c r="O48" s="80">
        <f t="shared" si="4"/>
        <v>544.08496770000011</v>
      </c>
      <c r="P48" s="80">
        <f t="shared" si="5"/>
        <v>178.88689500000001</v>
      </c>
      <c r="Q48" s="80">
        <f t="shared" si="6"/>
        <v>0</v>
      </c>
      <c r="R48" s="80">
        <f t="shared" si="9"/>
        <v>1.7343909</v>
      </c>
      <c r="S48" s="80">
        <f t="shared" si="10"/>
        <v>0.17670835000000001</v>
      </c>
      <c r="T48" s="80">
        <f t="shared" si="7"/>
        <v>1.5977725000000003</v>
      </c>
      <c r="U48" s="82"/>
      <c r="V48" s="83">
        <f t="shared" si="8"/>
        <v>1108.7796324000001</v>
      </c>
    </row>
    <row r="49" spans="1:22">
      <c r="A49" s="6" t="s">
        <v>215</v>
      </c>
      <c r="B49" s="65">
        <v>11</v>
      </c>
      <c r="C49" s="19" t="s">
        <v>653</v>
      </c>
      <c r="D49" s="79">
        <v>198409.318</v>
      </c>
      <c r="E49" s="80">
        <v>69656.100999999995</v>
      </c>
      <c r="F49" s="80">
        <v>522263.81599999999</v>
      </c>
      <c r="G49" s="80">
        <v>18022.303</v>
      </c>
      <c r="H49" s="80">
        <v>0</v>
      </c>
      <c r="I49" s="80">
        <v>2668.5369999999998</v>
      </c>
      <c r="J49" s="80">
        <v>246.11600000000001</v>
      </c>
      <c r="K49" s="80">
        <v>1605.53</v>
      </c>
      <c r="L49" s="81"/>
      <c r="M49" s="80">
        <f t="shared" si="2"/>
        <v>1140.8535784999999</v>
      </c>
      <c r="N49" s="80">
        <f t="shared" si="3"/>
        <v>456.24746154999997</v>
      </c>
      <c r="O49" s="80">
        <f t="shared" si="4"/>
        <v>1331.7727308000001</v>
      </c>
      <c r="P49" s="80">
        <f t="shared" si="5"/>
        <v>110.83716345000001</v>
      </c>
      <c r="Q49" s="80">
        <f t="shared" si="6"/>
        <v>0</v>
      </c>
      <c r="R49" s="80">
        <f t="shared" si="9"/>
        <v>6.1376350999999998</v>
      </c>
      <c r="S49" s="80">
        <f t="shared" si="10"/>
        <v>0.87371179999999993</v>
      </c>
      <c r="T49" s="80">
        <f t="shared" si="7"/>
        <v>35.723042500000005</v>
      </c>
      <c r="U49" s="82"/>
      <c r="V49" s="83">
        <f t="shared" si="8"/>
        <v>3082.4453236999998</v>
      </c>
    </row>
    <row r="50" spans="1:22">
      <c r="A50" s="6" t="s">
        <v>125</v>
      </c>
      <c r="B50" s="65">
        <v>7</v>
      </c>
      <c r="C50" s="19" t="s">
        <v>654</v>
      </c>
      <c r="D50" s="79">
        <v>59792.66</v>
      </c>
      <c r="E50" s="80">
        <v>59972.591999999997</v>
      </c>
      <c r="F50" s="80">
        <v>155142.03200000001</v>
      </c>
      <c r="G50" s="80">
        <v>42763.652999999998</v>
      </c>
      <c r="H50" s="80">
        <v>0</v>
      </c>
      <c r="I50" s="80">
        <v>1693.9280000000001</v>
      </c>
      <c r="J50" s="80">
        <v>75.5</v>
      </c>
      <c r="K50" s="80">
        <v>0.79300000000000004</v>
      </c>
      <c r="L50" s="81"/>
      <c r="M50" s="80">
        <f t="shared" si="2"/>
        <v>343.807795</v>
      </c>
      <c r="N50" s="80">
        <f t="shared" si="3"/>
        <v>392.8204776</v>
      </c>
      <c r="O50" s="80">
        <f t="shared" si="4"/>
        <v>395.61218160000004</v>
      </c>
      <c r="P50" s="80">
        <f t="shared" si="5"/>
        <v>262.99646595000002</v>
      </c>
      <c r="Q50" s="80">
        <f t="shared" si="6"/>
        <v>0</v>
      </c>
      <c r="R50" s="80">
        <f t="shared" si="9"/>
        <v>3.8960344</v>
      </c>
      <c r="S50" s="80">
        <f t="shared" si="10"/>
        <v>0.26802499999999996</v>
      </c>
      <c r="T50" s="80">
        <f t="shared" si="7"/>
        <v>1.7644250000000004E-2</v>
      </c>
      <c r="U50" s="82"/>
      <c r="V50" s="83">
        <f t="shared" si="8"/>
        <v>1399.4186238000002</v>
      </c>
    </row>
    <row r="51" spans="1:22">
      <c r="A51" s="6" t="s">
        <v>577</v>
      </c>
      <c r="B51" s="65">
        <v>6</v>
      </c>
      <c r="C51" s="19" t="s">
        <v>655</v>
      </c>
      <c r="D51" s="79">
        <v>68257.668999999994</v>
      </c>
      <c r="E51" s="80">
        <v>45202.125999999997</v>
      </c>
      <c r="F51" s="80">
        <v>185087.50399999999</v>
      </c>
      <c r="G51" s="80">
        <v>42048.046999999999</v>
      </c>
      <c r="H51" s="80">
        <v>0</v>
      </c>
      <c r="I51" s="80">
        <v>2118.5390000000002</v>
      </c>
      <c r="J51" s="80">
        <v>169.98699999999999</v>
      </c>
      <c r="K51" s="80">
        <v>345.327</v>
      </c>
      <c r="L51" s="81"/>
      <c r="M51" s="80">
        <f t="shared" si="2"/>
        <v>392.48159674999994</v>
      </c>
      <c r="N51" s="80">
        <f t="shared" si="3"/>
        <v>296.07392529999998</v>
      </c>
      <c r="O51" s="80">
        <f t="shared" si="4"/>
        <v>471.9731352</v>
      </c>
      <c r="P51" s="80">
        <f t="shared" si="5"/>
        <v>258.59548904999997</v>
      </c>
      <c r="Q51" s="80">
        <f t="shared" si="6"/>
        <v>0</v>
      </c>
      <c r="R51" s="80">
        <f t="shared" si="9"/>
        <v>4.8726397000000006</v>
      </c>
      <c r="S51" s="80">
        <f t="shared" si="10"/>
        <v>0.60345384999999996</v>
      </c>
      <c r="T51" s="80">
        <f t="shared" si="7"/>
        <v>7.6835257500000012</v>
      </c>
      <c r="U51" s="82"/>
      <c r="V51" s="83">
        <f t="shared" si="8"/>
        <v>1432.2837655999999</v>
      </c>
    </row>
    <row r="52" spans="1:22">
      <c r="A52" s="6" t="s">
        <v>191</v>
      </c>
      <c r="B52" s="65">
        <v>14</v>
      </c>
      <c r="C52" s="19" t="s">
        <v>656</v>
      </c>
      <c r="D52" s="79">
        <v>88420.566999999995</v>
      </c>
      <c r="E52" s="80">
        <v>20498.899000000001</v>
      </c>
      <c r="F52" s="80">
        <v>303909.19699999999</v>
      </c>
      <c r="G52" s="80">
        <v>6724.76</v>
      </c>
      <c r="H52" s="80">
        <v>0</v>
      </c>
      <c r="I52" s="80">
        <v>3929.4960000000001</v>
      </c>
      <c r="J52" s="80">
        <v>54.42</v>
      </c>
      <c r="K52" s="80">
        <v>496.62</v>
      </c>
      <c r="L52" s="81"/>
      <c r="M52" s="80">
        <f t="shared" si="2"/>
        <v>508.41826024999995</v>
      </c>
      <c r="N52" s="80">
        <f t="shared" si="3"/>
        <v>134.26778845000001</v>
      </c>
      <c r="O52" s="80">
        <f t="shared" si="4"/>
        <v>774.96845235000001</v>
      </c>
      <c r="P52" s="80">
        <f t="shared" si="5"/>
        <v>41.357274000000004</v>
      </c>
      <c r="Q52" s="80">
        <f t="shared" si="6"/>
        <v>0</v>
      </c>
      <c r="R52" s="80">
        <f t="shared" si="9"/>
        <v>9.0378407999999997</v>
      </c>
      <c r="S52" s="80">
        <f t="shared" si="10"/>
        <v>0.193191</v>
      </c>
      <c r="T52" s="80">
        <f t="shared" si="7"/>
        <v>11.049795000000001</v>
      </c>
      <c r="U52" s="82"/>
      <c r="V52" s="83">
        <f t="shared" si="8"/>
        <v>1479.2926018499998</v>
      </c>
    </row>
    <row r="53" spans="1:22">
      <c r="A53" s="6" t="s">
        <v>69</v>
      </c>
      <c r="B53" s="65">
        <v>12</v>
      </c>
      <c r="C53" s="19" t="s">
        <v>657</v>
      </c>
      <c r="D53" s="79">
        <v>37777.446000000004</v>
      </c>
      <c r="E53" s="80">
        <v>29375.532999999999</v>
      </c>
      <c r="F53" s="80">
        <v>108656.31</v>
      </c>
      <c r="G53" s="80">
        <v>30977.468000000001</v>
      </c>
      <c r="H53" s="80">
        <v>0</v>
      </c>
      <c r="I53" s="80">
        <v>454.298</v>
      </c>
      <c r="J53" s="80">
        <v>79.566000000000003</v>
      </c>
      <c r="K53" s="80">
        <v>0</v>
      </c>
      <c r="L53" s="81"/>
      <c r="M53" s="80">
        <f t="shared" si="2"/>
        <v>217.22031450000003</v>
      </c>
      <c r="N53" s="80">
        <f t="shared" si="3"/>
        <v>192.40974115</v>
      </c>
      <c r="O53" s="80">
        <f t="shared" si="4"/>
        <v>277.07359050000002</v>
      </c>
      <c r="P53" s="80">
        <f t="shared" si="5"/>
        <v>190.51142820000001</v>
      </c>
      <c r="Q53" s="80">
        <f t="shared" si="6"/>
        <v>0</v>
      </c>
      <c r="R53" s="80">
        <f t="shared" si="9"/>
        <v>1.0448854000000001</v>
      </c>
      <c r="S53" s="80">
        <f t="shared" si="10"/>
        <v>0.28245929999999997</v>
      </c>
      <c r="T53" s="80">
        <f t="shared" si="7"/>
        <v>0</v>
      </c>
      <c r="U53" s="82"/>
      <c r="V53" s="83">
        <f t="shared" si="8"/>
        <v>878.54241905000015</v>
      </c>
    </row>
    <row r="54" spans="1:22">
      <c r="A54" s="6" t="s">
        <v>515</v>
      </c>
      <c r="B54" s="65">
        <v>19</v>
      </c>
      <c r="C54" s="19" t="s">
        <v>658</v>
      </c>
      <c r="D54" s="79">
        <v>156736.43100000001</v>
      </c>
      <c r="E54" s="80">
        <v>96718.365999999995</v>
      </c>
      <c r="F54" s="80">
        <v>158292.66200000001</v>
      </c>
      <c r="G54" s="80">
        <v>104590.111</v>
      </c>
      <c r="H54" s="80">
        <v>0</v>
      </c>
      <c r="I54" s="80">
        <v>825.14700000000005</v>
      </c>
      <c r="J54" s="80">
        <v>74.47</v>
      </c>
      <c r="K54" s="80">
        <v>443.13499999999999</v>
      </c>
      <c r="L54" s="81"/>
      <c r="M54" s="80">
        <f t="shared" si="2"/>
        <v>901.23447825000005</v>
      </c>
      <c r="N54" s="80">
        <f t="shared" si="3"/>
        <v>633.50529729999994</v>
      </c>
      <c r="O54" s="80">
        <f t="shared" si="4"/>
        <v>403.64628810000005</v>
      </c>
      <c r="P54" s="80">
        <f t="shared" si="5"/>
        <v>643.22918264999998</v>
      </c>
      <c r="Q54" s="80">
        <f t="shared" si="6"/>
        <v>0</v>
      </c>
      <c r="R54" s="80">
        <f t="shared" si="9"/>
        <v>1.8978381</v>
      </c>
      <c r="S54" s="80">
        <f t="shared" si="10"/>
        <v>0.26436850000000001</v>
      </c>
      <c r="T54" s="80">
        <f t="shared" si="7"/>
        <v>9.8597537500000012</v>
      </c>
      <c r="U54" s="82"/>
      <c r="V54" s="83">
        <f t="shared" si="8"/>
        <v>2593.6372066499998</v>
      </c>
    </row>
    <row r="55" spans="1:22">
      <c r="A55" s="6" t="s">
        <v>491</v>
      </c>
      <c r="B55" s="65">
        <v>1</v>
      </c>
      <c r="C55" s="19" t="s">
        <v>659</v>
      </c>
      <c r="D55" s="79">
        <v>37896.385000000002</v>
      </c>
      <c r="E55" s="80">
        <v>99080.824999999997</v>
      </c>
      <c r="F55" s="80">
        <v>153227.973</v>
      </c>
      <c r="G55" s="80">
        <v>50874.180999999997</v>
      </c>
      <c r="H55" s="80">
        <v>0</v>
      </c>
      <c r="I55" s="80">
        <v>611.428</v>
      </c>
      <c r="J55" s="80">
        <v>138.762</v>
      </c>
      <c r="K55" s="80">
        <v>84.510999999999996</v>
      </c>
      <c r="L55" s="81"/>
      <c r="M55" s="80">
        <f t="shared" si="2"/>
        <v>217.90421375</v>
      </c>
      <c r="N55" s="80">
        <f t="shared" si="3"/>
        <v>648.97940374999996</v>
      </c>
      <c r="O55" s="80">
        <f t="shared" si="4"/>
        <v>390.73133115000002</v>
      </c>
      <c r="P55" s="80">
        <f t="shared" si="5"/>
        <v>312.87621315000001</v>
      </c>
      <c r="Q55" s="80">
        <f t="shared" si="6"/>
        <v>0</v>
      </c>
      <c r="R55" s="80">
        <f t="shared" si="9"/>
        <v>1.4062843999999999</v>
      </c>
      <c r="S55" s="80">
        <f t="shared" si="10"/>
        <v>0.49260509999999996</v>
      </c>
      <c r="T55" s="80">
        <f t="shared" si="7"/>
        <v>1.8803697500000001</v>
      </c>
      <c r="U55" s="82"/>
      <c r="V55" s="83">
        <f t="shared" si="8"/>
        <v>1574.2704210499999</v>
      </c>
    </row>
    <row r="56" spans="1:22">
      <c r="A56" s="6" t="s">
        <v>197</v>
      </c>
      <c r="B56" s="65">
        <v>14</v>
      </c>
      <c r="C56" s="19" t="s">
        <v>660</v>
      </c>
      <c r="D56" s="79">
        <v>20552.498</v>
      </c>
      <c r="E56" s="80">
        <v>5064.2380000000003</v>
      </c>
      <c r="F56" s="80">
        <v>49919.745000000003</v>
      </c>
      <c r="G56" s="80">
        <v>7381.6289999999999</v>
      </c>
      <c r="H56" s="80">
        <v>0</v>
      </c>
      <c r="I56" s="80">
        <v>747.38499999999999</v>
      </c>
      <c r="J56" s="80">
        <v>44.545000000000002</v>
      </c>
      <c r="K56" s="80">
        <v>0</v>
      </c>
      <c r="L56" s="81"/>
      <c r="M56" s="80">
        <f t="shared" si="2"/>
        <v>118.1768635</v>
      </c>
      <c r="N56" s="80">
        <f t="shared" si="3"/>
        <v>33.170758900000003</v>
      </c>
      <c r="O56" s="80">
        <f t="shared" si="4"/>
        <v>127.29534975000001</v>
      </c>
      <c r="P56" s="80">
        <f t="shared" si="5"/>
        <v>45.397018350000003</v>
      </c>
      <c r="Q56" s="80">
        <f t="shared" si="6"/>
        <v>0</v>
      </c>
      <c r="R56" s="80">
        <f t="shared" si="9"/>
        <v>1.7189855000000001</v>
      </c>
      <c r="S56" s="80">
        <f t="shared" si="10"/>
        <v>0.15813474999999999</v>
      </c>
      <c r="T56" s="80">
        <f t="shared" si="7"/>
        <v>0</v>
      </c>
      <c r="U56" s="82"/>
      <c r="V56" s="83">
        <f t="shared" si="8"/>
        <v>325.91711074999995</v>
      </c>
    </row>
    <row r="57" spans="1:22">
      <c r="A57" s="6" t="s">
        <v>427</v>
      </c>
      <c r="B57" s="65">
        <v>14</v>
      </c>
      <c r="C57" s="19" t="s">
        <v>661</v>
      </c>
      <c r="D57" s="79">
        <v>29633.085999999999</v>
      </c>
      <c r="E57" s="80">
        <v>9504.1440000000002</v>
      </c>
      <c r="F57" s="80">
        <v>105129.129</v>
      </c>
      <c r="G57" s="80">
        <v>4485.3069999999998</v>
      </c>
      <c r="H57" s="80">
        <v>0</v>
      </c>
      <c r="I57" s="80">
        <v>619.005</v>
      </c>
      <c r="J57" s="80">
        <v>46.244999999999997</v>
      </c>
      <c r="K57" s="80">
        <v>0</v>
      </c>
      <c r="L57" s="81"/>
      <c r="M57" s="80">
        <f t="shared" si="2"/>
        <v>170.39024449999999</v>
      </c>
      <c r="N57" s="80">
        <f t="shared" si="3"/>
        <v>62.252143200000006</v>
      </c>
      <c r="O57" s="80">
        <f t="shared" si="4"/>
        <v>268.07927895</v>
      </c>
      <c r="P57" s="80">
        <f t="shared" si="5"/>
        <v>27.584638049999999</v>
      </c>
      <c r="Q57" s="80">
        <f t="shared" si="6"/>
        <v>0</v>
      </c>
      <c r="R57" s="80">
        <f t="shared" si="9"/>
        <v>1.4237115</v>
      </c>
      <c r="S57" s="80">
        <f t="shared" si="10"/>
        <v>0.16416974999999998</v>
      </c>
      <c r="T57" s="80">
        <f t="shared" si="7"/>
        <v>0</v>
      </c>
      <c r="U57" s="82"/>
      <c r="V57" s="83">
        <f t="shared" si="8"/>
        <v>529.89418594999995</v>
      </c>
    </row>
    <row r="58" spans="1:22">
      <c r="A58" s="6" t="s">
        <v>183</v>
      </c>
      <c r="B58" s="65">
        <v>9</v>
      </c>
      <c r="C58" s="19" t="s">
        <v>662</v>
      </c>
      <c r="D58" s="79">
        <v>326982.34000000003</v>
      </c>
      <c r="E58" s="80">
        <v>104648.89</v>
      </c>
      <c r="F58" s="80">
        <v>580625.33100000001</v>
      </c>
      <c r="G58" s="80">
        <v>19203.776999999998</v>
      </c>
      <c r="H58" s="80">
        <v>0</v>
      </c>
      <c r="I58" s="80">
        <v>6866.7370000000001</v>
      </c>
      <c r="J58" s="80">
        <v>668.00699999999995</v>
      </c>
      <c r="K58" s="80">
        <v>0</v>
      </c>
      <c r="L58" s="81"/>
      <c r="M58" s="80">
        <f t="shared" si="2"/>
        <v>1880.148455</v>
      </c>
      <c r="N58" s="80">
        <f t="shared" si="3"/>
        <v>685.45022949999998</v>
      </c>
      <c r="O58" s="80">
        <f t="shared" si="4"/>
        <v>1480.5945940500001</v>
      </c>
      <c r="P58" s="80">
        <f t="shared" si="5"/>
        <v>118.10322855</v>
      </c>
      <c r="Q58" s="80">
        <f t="shared" si="6"/>
        <v>0</v>
      </c>
      <c r="R58" s="80">
        <f t="shared" si="9"/>
        <v>15.793495099999999</v>
      </c>
      <c r="S58" s="80">
        <f t="shared" si="10"/>
        <v>2.3714248499999995</v>
      </c>
      <c r="T58" s="80">
        <f t="shared" si="7"/>
        <v>0</v>
      </c>
      <c r="U58" s="82"/>
      <c r="V58" s="83">
        <f t="shared" si="8"/>
        <v>4182.4614270499997</v>
      </c>
    </row>
    <row r="59" spans="1:22">
      <c r="A59" s="6" t="s">
        <v>459</v>
      </c>
      <c r="B59" s="65">
        <v>5</v>
      </c>
      <c r="C59" s="19" t="s">
        <v>663</v>
      </c>
      <c r="D59" s="79">
        <v>142650.038</v>
      </c>
      <c r="E59" s="80">
        <v>57674.288999999997</v>
      </c>
      <c r="F59" s="80">
        <v>385843.43099999998</v>
      </c>
      <c r="G59" s="80">
        <v>30672.782999999999</v>
      </c>
      <c r="H59" s="80">
        <v>0</v>
      </c>
      <c r="I59" s="80">
        <v>13002.839</v>
      </c>
      <c r="J59" s="80">
        <v>339.12900000000002</v>
      </c>
      <c r="K59" s="80">
        <v>889.73800000000006</v>
      </c>
      <c r="L59" s="81"/>
      <c r="M59" s="80">
        <f t="shared" si="2"/>
        <v>820.23771850000003</v>
      </c>
      <c r="N59" s="80">
        <f t="shared" si="3"/>
        <v>377.76659295000002</v>
      </c>
      <c r="O59" s="80">
        <f t="shared" si="4"/>
        <v>983.90074905000006</v>
      </c>
      <c r="P59" s="80">
        <f t="shared" si="5"/>
        <v>188.63761545</v>
      </c>
      <c r="Q59" s="80">
        <f t="shared" si="6"/>
        <v>0</v>
      </c>
      <c r="R59" s="80">
        <f t="shared" si="9"/>
        <v>29.9065297</v>
      </c>
      <c r="S59" s="80">
        <f t="shared" si="10"/>
        <v>1.2039079500000001</v>
      </c>
      <c r="T59" s="80">
        <f t="shared" si="7"/>
        <v>19.796670500000005</v>
      </c>
      <c r="U59" s="82"/>
      <c r="V59" s="83">
        <f t="shared" si="8"/>
        <v>2421.4497841000002</v>
      </c>
    </row>
    <row r="60" spans="1:22">
      <c r="A60" s="6" t="s">
        <v>287</v>
      </c>
      <c r="B60" s="65">
        <v>12</v>
      </c>
      <c r="C60" s="19" t="s">
        <v>664</v>
      </c>
      <c r="D60" s="79">
        <v>932124.73100000003</v>
      </c>
      <c r="E60" s="80">
        <v>308200.73</v>
      </c>
      <c r="F60" s="80">
        <v>2065029.0889999999</v>
      </c>
      <c r="G60" s="80">
        <v>51043.008000000002</v>
      </c>
      <c r="H60" s="80">
        <v>0</v>
      </c>
      <c r="I60" s="80">
        <v>2574.2869999999998</v>
      </c>
      <c r="J60" s="80">
        <v>155.958</v>
      </c>
      <c r="K60" s="80">
        <v>2228.145</v>
      </c>
      <c r="L60" s="81"/>
      <c r="M60" s="80">
        <f t="shared" si="2"/>
        <v>5359.7172032500002</v>
      </c>
      <c r="N60" s="80">
        <f t="shared" si="3"/>
        <v>2018.7147815000001</v>
      </c>
      <c r="O60" s="80">
        <f t="shared" si="4"/>
        <v>5265.82417695</v>
      </c>
      <c r="P60" s="80">
        <f t="shared" si="5"/>
        <v>313.91449920000002</v>
      </c>
      <c r="Q60" s="80">
        <f t="shared" si="6"/>
        <v>0</v>
      </c>
      <c r="R60" s="80">
        <f t="shared" si="9"/>
        <v>5.9208600999999996</v>
      </c>
      <c r="S60" s="80">
        <f t="shared" si="10"/>
        <v>0.55365089999999995</v>
      </c>
      <c r="T60" s="80">
        <f t="shared" si="7"/>
        <v>49.576226250000005</v>
      </c>
      <c r="U60" s="82"/>
      <c r="V60" s="83">
        <f t="shared" si="8"/>
        <v>13014.221398149997</v>
      </c>
    </row>
    <row r="61" spans="1:22">
      <c r="A61" s="6" t="s">
        <v>155</v>
      </c>
      <c r="B61" s="65">
        <v>5</v>
      </c>
      <c r="C61" s="19" t="s">
        <v>665</v>
      </c>
      <c r="D61" s="79">
        <v>42746.951999999997</v>
      </c>
      <c r="E61" s="80">
        <v>9730.7559999999994</v>
      </c>
      <c r="F61" s="80">
        <v>107952.485</v>
      </c>
      <c r="G61" s="80">
        <v>5093.2349999999997</v>
      </c>
      <c r="H61" s="80">
        <v>0</v>
      </c>
      <c r="I61" s="80">
        <v>84.98</v>
      </c>
      <c r="J61" s="80">
        <v>7.9349999999999996</v>
      </c>
      <c r="K61" s="80">
        <v>0</v>
      </c>
      <c r="L61" s="81"/>
      <c r="M61" s="80">
        <f t="shared" si="2"/>
        <v>245.79497399999997</v>
      </c>
      <c r="N61" s="80">
        <f t="shared" si="3"/>
        <v>63.736451799999998</v>
      </c>
      <c r="O61" s="80">
        <f t="shared" si="4"/>
        <v>275.27883675000004</v>
      </c>
      <c r="P61" s="80">
        <f t="shared" si="5"/>
        <v>31.323395249999997</v>
      </c>
      <c r="Q61" s="80">
        <f t="shared" si="6"/>
        <v>0</v>
      </c>
      <c r="R61" s="80">
        <f t="shared" si="9"/>
        <v>0.19545400000000002</v>
      </c>
      <c r="S61" s="80">
        <f t="shared" si="10"/>
        <v>2.816925E-2</v>
      </c>
      <c r="T61" s="80">
        <f t="shared" si="7"/>
        <v>0</v>
      </c>
      <c r="U61" s="82"/>
      <c r="V61" s="83">
        <f t="shared" si="8"/>
        <v>616.3572810500001</v>
      </c>
    </row>
    <row r="62" spans="1:22">
      <c r="A62" s="6" t="s">
        <v>573</v>
      </c>
      <c r="B62" s="65">
        <v>11</v>
      </c>
      <c r="C62" s="19" t="s">
        <v>666</v>
      </c>
      <c r="D62" s="79">
        <v>31792.517</v>
      </c>
      <c r="E62" s="80">
        <v>19399.975999999999</v>
      </c>
      <c r="F62" s="80">
        <v>111245.567</v>
      </c>
      <c r="G62" s="80">
        <v>18101.143</v>
      </c>
      <c r="H62" s="80">
        <v>0</v>
      </c>
      <c r="I62" s="80">
        <v>239.77500000000001</v>
      </c>
      <c r="J62" s="80">
        <v>29.167000000000002</v>
      </c>
      <c r="K62" s="80">
        <v>0</v>
      </c>
      <c r="L62" s="81"/>
      <c r="M62" s="80">
        <f t="shared" si="2"/>
        <v>182.80697275</v>
      </c>
      <c r="N62" s="80">
        <f t="shared" si="3"/>
        <v>127.0698428</v>
      </c>
      <c r="O62" s="80">
        <f t="shared" si="4"/>
        <v>283.67619585</v>
      </c>
      <c r="P62" s="80">
        <f t="shared" si="5"/>
        <v>111.32202945</v>
      </c>
      <c r="Q62" s="80">
        <f t="shared" si="6"/>
        <v>0</v>
      </c>
      <c r="R62" s="80">
        <f t="shared" si="9"/>
        <v>0.55148249999999999</v>
      </c>
      <c r="S62" s="80">
        <f t="shared" si="10"/>
        <v>0.10354285000000001</v>
      </c>
      <c r="T62" s="80">
        <f t="shared" si="7"/>
        <v>0</v>
      </c>
      <c r="U62" s="82"/>
      <c r="V62" s="83">
        <f t="shared" si="8"/>
        <v>705.53006620000008</v>
      </c>
    </row>
    <row r="63" spans="1:22">
      <c r="A63" s="6" t="s">
        <v>65</v>
      </c>
      <c r="B63" s="65">
        <v>13</v>
      </c>
      <c r="C63" s="19" t="s">
        <v>667</v>
      </c>
      <c r="D63" s="79">
        <v>29679.206999999999</v>
      </c>
      <c r="E63" s="80">
        <v>36600.1</v>
      </c>
      <c r="F63" s="80">
        <v>109897.181</v>
      </c>
      <c r="G63" s="80">
        <v>42321.927000000003</v>
      </c>
      <c r="H63" s="80">
        <v>0</v>
      </c>
      <c r="I63" s="80">
        <v>538.80999999999995</v>
      </c>
      <c r="J63" s="80">
        <v>123.94499999999999</v>
      </c>
      <c r="K63" s="80">
        <v>0</v>
      </c>
      <c r="L63" s="81"/>
      <c r="M63" s="80">
        <f t="shared" si="2"/>
        <v>170.65544025</v>
      </c>
      <c r="N63" s="80">
        <f t="shared" si="3"/>
        <v>239.73065500000001</v>
      </c>
      <c r="O63" s="80">
        <f t="shared" si="4"/>
        <v>280.23781155</v>
      </c>
      <c r="P63" s="80">
        <f t="shared" si="5"/>
        <v>260.27985105000005</v>
      </c>
      <c r="Q63" s="80">
        <f t="shared" si="6"/>
        <v>0</v>
      </c>
      <c r="R63" s="80">
        <f t="shared" si="9"/>
        <v>1.2392629999999998</v>
      </c>
      <c r="S63" s="80">
        <f t="shared" si="10"/>
        <v>0.44000474999999994</v>
      </c>
      <c r="T63" s="80">
        <f t="shared" si="7"/>
        <v>0</v>
      </c>
      <c r="U63" s="82"/>
      <c r="V63" s="83">
        <f t="shared" si="8"/>
        <v>952.58302560000004</v>
      </c>
    </row>
    <row r="64" spans="1:22">
      <c r="A64" s="6" t="s">
        <v>119</v>
      </c>
      <c r="B64" s="65">
        <v>12</v>
      </c>
      <c r="C64" s="19" t="s">
        <v>668</v>
      </c>
      <c r="D64" s="79">
        <v>30794.226999999999</v>
      </c>
      <c r="E64" s="80">
        <v>27845.896000000001</v>
      </c>
      <c r="F64" s="80">
        <v>100818.11599999999</v>
      </c>
      <c r="G64" s="80">
        <v>32554.453000000001</v>
      </c>
      <c r="H64" s="80">
        <v>0</v>
      </c>
      <c r="I64" s="80">
        <v>1505.961</v>
      </c>
      <c r="J64" s="80">
        <v>127.01900000000001</v>
      </c>
      <c r="K64" s="80">
        <v>0</v>
      </c>
      <c r="L64" s="81"/>
      <c r="M64" s="80">
        <f t="shared" si="2"/>
        <v>177.06680524999999</v>
      </c>
      <c r="N64" s="80">
        <f t="shared" si="3"/>
        <v>182.3906188</v>
      </c>
      <c r="O64" s="80">
        <f t="shared" si="4"/>
        <v>257.08619579999998</v>
      </c>
      <c r="P64" s="80">
        <f t="shared" si="5"/>
        <v>200.20988595</v>
      </c>
      <c r="Q64" s="80">
        <f t="shared" si="6"/>
        <v>0</v>
      </c>
      <c r="R64" s="80">
        <f t="shared" si="9"/>
        <v>3.4637102999999998</v>
      </c>
      <c r="S64" s="80">
        <f t="shared" si="10"/>
        <v>0.45091745000000005</v>
      </c>
      <c r="T64" s="80">
        <f t="shared" si="7"/>
        <v>0</v>
      </c>
      <c r="U64" s="82"/>
      <c r="V64" s="83">
        <f t="shared" si="8"/>
        <v>820.66813354999988</v>
      </c>
    </row>
    <row r="65" spans="1:22">
      <c r="A65" s="6" t="s">
        <v>455</v>
      </c>
      <c r="B65" s="65">
        <v>6</v>
      </c>
      <c r="C65" s="19" t="s">
        <v>669</v>
      </c>
      <c r="D65" s="79">
        <v>18415.994999999999</v>
      </c>
      <c r="E65" s="80">
        <v>6736.2529999999997</v>
      </c>
      <c r="F65" s="80">
        <v>45078.123</v>
      </c>
      <c r="G65" s="80">
        <v>9498.1110000000008</v>
      </c>
      <c r="H65" s="80">
        <v>0</v>
      </c>
      <c r="I65" s="80">
        <v>304.262</v>
      </c>
      <c r="J65" s="80">
        <v>31.350999999999999</v>
      </c>
      <c r="K65" s="80">
        <v>0</v>
      </c>
      <c r="L65" s="81"/>
      <c r="M65" s="80">
        <f t="shared" si="2"/>
        <v>105.89197125</v>
      </c>
      <c r="N65" s="80">
        <f t="shared" si="3"/>
        <v>44.122457150000002</v>
      </c>
      <c r="O65" s="80">
        <f t="shared" si="4"/>
        <v>114.94921365</v>
      </c>
      <c r="P65" s="80">
        <f t="shared" si="5"/>
        <v>58.413382650000003</v>
      </c>
      <c r="Q65" s="80">
        <f t="shared" si="6"/>
        <v>0</v>
      </c>
      <c r="R65" s="80">
        <f t="shared" si="9"/>
        <v>0.69980259999999994</v>
      </c>
      <c r="S65" s="80">
        <f t="shared" si="10"/>
        <v>0.11129604999999999</v>
      </c>
      <c r="T65" s="80">
        <f t="shared" si="7"/>
        <v>0</v>
      </c>
      <c r="U65" s="82"/>
      <c r="V65" s="83">
        <f t="shared" si="8"/>
        <v>324.18812335000001</v>
      </c>
    </row>
    <row r="66" spans="1:22">
      <c r="A66" s="6" t="s">
        <v>381</v>
      </c>
      <c r="B66" s="65">
        <v>10</v>
      </c>
      <c r="C66" s="19" t="s">
        <v>670</v>
      </c>
      <c r="D66" s="79">
        <v>43863.745000000003</v>
      </c>
      <c r="E66" s="80">
        <v>37450.548999999999</v>
      </c>
      <c r="F66" s="80">
        <v>141552.02499999999</v>
      </c>
      <c r="G66" s="80">
        <v>36024.137999999999</v>
      </c>
      <c r="H66" s="80">
        <v>0</v>
      </c>
      <c r="I66" s="80">
        <v>790.76700000000005</v>
      </c>
      <c r="J66" s="80">
        <v>90.899000000000001</v>
      </c>
      <c r="K66" s="80">
        <v>313.61200000000002</v>
      </c>
      <c r="L66" s="81"/>
      <c r="M66" s="80">
        <f t="shared" si="2"/>
        <v>252.21653375000002</v>
      </c>
      <c r="N66" s="80">
        <f t="shared" si="3"/>
        <v>245.30109594999999</v>
      </c>
      <c r="O66" s="80">
        <f t="shared" si="4"/>
        <v>360.95766374999999</v>
      </c>
      <c r="P66" s="80">
        <f t="shared" si="5"/>
        <v>221.54844869999999</v>
      </c>
      <c r="Q66" s="80">
        <f t="shared" si="6"/>
        <v>0</v>
      </c>
      <c r="R66" s="80">
        <f t="shared" si="9"/>
        <v>1.8187641000000001</v>
      </c>
      <c r="S66" s="80">
        <f t="shared" si="10"/>
        <v>0.32269144999999999</v>
      </c>
      <c r="T66" s="80">
        <f t="shared" si="7"/>
        <v>6.9778670000000016</v>
      </c>
      <c r="U66" s="82"/>
      <c r="V66" s="83">
        <f t="shared" si="8"/>
        <v>1089.1430647000002</v>
      </c>
    </row>
    <row r="67" spans="1:22">
      <c r="A67" s="6" t="s">
        <v>387</v>
      </c>
      <c r="B67" s="65">
        <v>13</v>
      </c>
      <c r="C67" s="19" t="s">
        <v>671</v>
      </c>
      <c r="D67" s="79">
        <v>1814767.2879999999</v>
      </c>
      <c r="E67" s="80">
        <v>903203.12199999997</v>
      </c>
      <c r="F67" s="80">
        <v>4007611.03</v>
      </c>
      <c r="G67" s="80">
        <v>57899.091</v>
      </c>
      <c r="H67" s="80">
        <v>0</v>
      </c>
      <c r="I67" s="80">
        <v>92405.972999999998</v>
      </c>
      <c r="J67" s="80">
        <v>8546.2810000000009</v>
      </c>
      <c r="K67" s="80">
        <v>13920.665000000001</v>
      </c>
      <c r="L67" s="81"/>
      <c r="M67" s="80">
        <f t="shared" si="2"/>
        <v>10434.911905999999</v>
      </c>
      <c r="N67" s="80">
        <f t="shared" si="3"/>
        <v>5915.9804491000004</v>
      </c>
      <c r="O67" s="80">
        <f t="shared" si="4"/>
        <v>10219.4081265</v>
      </c>
      <c r="P67" s="80">
        <f t="shared" si="5"/>
        <v>356.07940965</v>
      </c>
      <c r="Q67" s="80">
        <f t="shared" si="6"/>
        <v>0</v>
      </c>
      <c r="R67" s="80">
        <f t="shared" si="9"/>
        <v>212.53373790000001</v>
      </c>
      <c r="S67" s="80">
        <f t="shared" si="10"/>
        <v>30.339297550000001</v>
      </c>
      <c r="T67" s="80">
        <f t="shared" si="7"/>
        <v>309.73479625000004</v>
      </c>
      <c r="U67" s="82"/>
      <c r="V67" s="83">
        <f t="shared" si="8"/>
        <v>27478.987722950002</v>
      </c>
    </row>
    <row r="68" spans="1:22">
      <c r="A68" s="6" t="s">
        <v>591</v>
      </c>
      <c r="B68" s="65">
        <v>4</v>
      </c>
      <c r="C68" s="19" t="s">
        <v>672</v>
      </c>
      <c r="D68" s="79">
        <v>11304.388999999999</v>
      </c>
      <c r="E68" s="80">
        <v>6029.0910000000003</v>
      </c>
      <c r="F68" s="80">
        <v>40636.923000000003</v>
      </c>
      <c r="G68" s="80">
        <v>7807.3950000000004</v>
      </c>
      <c r="H68" s="80">
        <v>0</v>
      </c>
      <c r="I68" s="80">
        <v>1578.5740000000001</v>
      </c>
      <c r="J68" s="80">
        <v>50.488</v>
      </c>
      <c r="K68" s="80">
        <v>68.210999999999999</v>
      </c>
      <c r="L68" s="81"/>
      <c r="M68" s="80">
        <f t="shared" si="2"/>
        <v>65.000236749999999</v>
      </c>
      <c r="N68" s="80">
        <f t="shared" si="3"/>
        <v>39.490546050000006</v>
      </c>
      <c r="O68" s="80">
        <f t="shared" si="4"/>
        <v>103.62415365000001</v>
      </c>
      <c r="P68" s="80">
        <f t="shared" si="5"/>
        <v>48.015479250000006</v>
      </c>
      <c r="Q68" s="80">
        <f t="shared" si="6"/>
        <v>0</v>
      </c>
      <c r="R68" s="80">
        <f t="shared" si="9"/>
        <v>3.6307202000000003</v>
      </c>
      <c r="S68" s="80">
        <f t="shared" si="10"/>
        <v>0.17923239999999999</v>
      </c>
      <c r="T68" s="80">
        <f t="shared" si="7"/>
        <v>1.5176947500000002</v>
      </c>
      <c r="U68" s="82"/>
      <c r="V68" s="83">
        <f t="shared" si="8"/>
        <v>261.45806304999996</v>
      </c>
    </row>
    <row r="69" spans="1:22">
      <c r="A69" s="6" t="s">
        <v>277</v>
      </c>
      <c r="B69" s="65">
        <v>13</v>
      </c>
      <c r="C69" s="19" t="s">
        <v>673</v>
      </c>
      <c r="D69" s="79">
        <v>208773.79300000001</v>
      </c>
      <c r="E69" s="80">
        <v>111717.656</v>
      </c>
      <c r="F69" s="80">
        <v>494548.29399999999</v>
      </c>
      <c r="G69" s="80">
        <v>79469.687999999995</v>
      </c>
      <c r="H69" s="80">
        <v>0</v>
      </c>
      <c r="I69" s="80">
        <v>3548.8470000000002</v>
      </c>
      <c r="J69" s="80">
        <v>337.76499999999999</v>
      </c>
      <c r="K69" s="80">
        <v>1787.9090000000001</v>
      </c>
      <c r="L69" s="81"/>
      <c r="M69" s="80">
        <f t="shared" si="2"/>
        <v>1200.4493097500001</v>
      </c>
      <c r="N69" s="80">
        <f t="shared" si="3"/>
        <v>731.75064680000003</v>
      </c>
      <c r="O69" s="80">
        <f t="shared" si="4"/>
        <v>1261.0981497</v>
      </c>
      <c r="P69" s="80">
        <f t="shared" si="5"/>
        <v>488.7385812</v>
      </c>
      <c r="Q69" s="80">
        <f t="shared" si="6"/>
        <v>0</v>
      </c>
      <c r="R69" s="80">
        <f t="shared" si="9"/>
        <v>8.1623481000000009</v>
      </c>
      <c r="S69" s="80">
        <f t="shared" si="10"/>
        <v>1.1990657499999999</v>
      </c>
      <c r="T69" s="80">
        <f t="shared" si="7"/>
        <v>39.780975250000004</v>
      </c>
      <c r="U69" s="82"/>
      <c r="V69" s="83">
        <f t="shared" si="8"/>
        <v>3731.1790765500009</v>
      </c>
    </row>
    <row r="70" spans="1:22">
      <c r="A70" s="6" t="s">
        <v>417</v>
      </c>
      <c r="B70" s="65">
        <v>1</v>
      </c>
      <c r="C70" s="19" t="s">
        <v>674</v>
      </c>
      <c r="D70" s="79">
        <v>365972.73599999998</v>
      </c>
      <c r="E70" s="80">
        <v>370344.402</v>
      </c>
      <c r="F70" s="80">
        <v>1193281.1510000001</v>
      </c>
      <c r="G70" s="80">
        <v>1237.7360000000001</v>
      </c>
      <c r="H70" s="80">
        <v>0</v>
      </c>
      <c r="I70" s="80">
        <v>23174.078000000001</v>
      </c>
      <c r="J70" s="80">
        <v>4142.5360000000001</v>
      </c>
      <c r="K70" s="80">
        <v>9404.1489999999994</v>
      </c>
      <c r="L70" s="81"/>
      <c r="M70" s="80">
        <f t="shared" si="2"/>
        <v>2104.3432319999997</v>
      </c>
      <c r="N70" s="80">
        <f t="shared" si="3"/>
        <v>2425.7558331</v>
      </c>
      <c r="O70" s="80">
        <f t="shared" si="4"/>
        <v>3042.8669350500004</v>
      </c>
      <c r="P70" s="80">
        <f t="shared" si="5"/>
        <v>7.6120764000000012</v>
      </c>
      <c r="Q70" s="80">
        <f t="shared" si="6"/>
        <v>0</v>
      </c>
      <c r="R70" s="80">
        <f t="shared" si="9"/>
        <v>53.300379400000004</v>
      </c>
      <c r="S70" s="80">
        <f t="shared" si="10"/>
        <v>14.706002799999998</v>
      </c>
      <c r="T70" s="80">
        <f t="shared" si="7"/>
        <v>209.24231525000002</v>
      </c>
      <c r="U70" s="82"/>
      <c r="V70" s="83">
        <f t="shared" si="8"/>
        <v>7857.8267739999983</v>
      </c>
    </row>
    <row r="71" spans="1:22">
      <c r="A71" s="6" t="s">
        <v>429</v>
      </c>
      <c r="B71" s="65">
        <v>2</v>
      </c>
      <c r="C71" s="19" t="s">
        <v>675</v>
      </c>
      <c r="D71" s="79">
        <v>224095.34599999999</v>
      </c>
      <c r="E71" s="80">
        <v>206187.614</v>
      </c>
      <c r="F71" s="80">
        <v>987732.16200000001</v>
      </c>
      <c r="G71" s="80">
        <v>15111.74</v>
      </c>
      <c r="H71" s="80">
        <v>0</v>
      </c>
      <c r="I71" s="80">
        <v>2567.7959999999998</v>
      </c>
      <c r="J71" s="80">
        <v>284.97300000000001</v>
      </c>
      <c r="K71" s="80">
        <v>7857.0820000000003</v>
      </c>
      <c r="L71" s="81"/>
      <c r="M71" s="80">
        <f t="shared" si="2"/>
        <v>1288.5482394999999</v>
      </c>
      <c r="N71" s="80">
        <f t="shared" si="3"/>
        <v>1350.5288717000001</v>
      </c>
      <c r="O71" s="80">
        <f t="shared" si="4"/>
        <v>2518.7170131000003</v>
      </c>
      <c r="P71" s="80">
        <f t="shared" si="5"/>
        <v>92.937201000000002</v>
      </c>
      <c r="Q71" s="80">
        <f t="shared" si="6"/>
        <v>0</v>
      </c>
      <c r="R71" s="80">
        <f t="shared" si="9"/>
        <v>5.9059307999999993</v>
      </c>
      <c r="S71" s="80">
        <f t="shared" si="10"/>
        <v>1.01165415</v>
      </c>
      <c r="T71" s="80">
        <f t="shared" si="7"/>
        <v>174.82007450000003</v>
      </c>
      <c r="U71" s="82"/>
      <c r="V71" s="83">
        <f t="shared" si="8"/>
        <v>5432.4689847500003</v>
      </c>
    </row>
    <row r="72" spans="1:22">
      <c r="A72" s="6" t="s">
        <v>203</v>
      </c>
      <c r="B72" s="65">
        <v>11</v>
      </c>
      <c r="C72" s="19" t="s">
        <v>676</v>
      </c>
      <c r="D72" s="79">
        <v>18166.093000000001</v>
      </c>
      <c r="E72" s="80">
        <v>11638.92</v>
      </c>
      <c r="F72" s="80">
        <v>71813.691999999995</v>
      </c>
      <c r="G72" s="80">
        <v>20432.202000000001</v>
      </c>
      <c r="H72" s="80">
        <v>0</v>
      </c>
      <c r="I72" s="80">
        <v>983.56</v>
      </c>
      <c r="J72" s="80">
        <v>83.242000000000004</v>
      </c>
      <c r="K72" s="80">
        <v>0</v>
      </c>
      <c r="L72" s="81"/>
      <c r="M72" s="80">
        <f t="shared" si="2"/>
        <v>104.45503475</v>
      </c>
      <c r="N72" s="80">
        <f t="shared" si="3"/>
        <v>76.234926000000002</v>
      </c>
      <c r="O72" s="80">
        <f t="shared" si="4"/>
        <v>183.12491460000001</v>
      </c>
      <c r="P72" s="80">
        <f t="shared" si="5"/>
        <v>125.65804230000001</v>
      </c>
      <c r="Q72" s="80">
        <f t="shared" si="6"/>
        <v>0</v>
      </c>
      <c r="R72" s="80">
        <f t="shared" si="9"/>
        <v>2.2621879999999996</v>
      </c>
      <c r="S72" s="80">
        <f t="shared" si="10"/>
        <v>0.29550910000000002</v>
      </c>
      <c r="T72" s="80">
        <f t="shared" si="7"/>
        <v>0</v>
      </c>
      <c r="U72" s="82"/>
      <c r="V72" s="83">
        <f t="shared" si="8"/>
        <v>492.03061474999998</v>
      </c>
    </row>
    <row r="73" spans="1:22">
      <c r="A73" s="6" t="s">
        <v>401</v>
      </c>
      <c r="B73" s="65">
        <v>18</v>
      </c>
      <c r="C73" s="19" t="s">
        <v>677</v>
      </c>
      <c r="D73" s="79">
        <v>375935.69500000001</v>
      </c>
      <c r="E73" s="80">
        <v>125326.74400000001</v>
      </c>
      <c r="F73" s="80">
        <v>879487.83400000003</v>
      </c>
      <c r="G73" s="80">
        <v>27048.528999999999</v>
      </c>
      <c r="H73" s="80">
        <v>0</v>
      </c>
      <c r="I73" s="80">
        <v>5048.0370000000003</v>
      </c>
      <c r="J73" s="80">
        <v>529.06200000000001</v>
      </c>
      <c r="K73" s="80">
        <v>1732.6</v>
      </c>
      <c r="L73" s="81"/>
      <c r="M73" s="80">
        <f t="shared" si="2"/>
        <v>2161.6302462499998</v>
      </c>
      <c r="N73" s="80">
        <f t="shared" si="3"/>
        <v>820.89017320000005</v>
      </c>
      <c r="O73" s="80">
        <f t="shared" si="4"/>
        <v>2242.6939767000003</v>
      </c>
      <c r="P73" s="80">
        <f t="shared" si="5"/>
        <v>166.34845335</v>
      </c>
      <c r="Q73" s="80">
        <f t="shared" si="6"/>
        <v>0</v>
      </c>
      <c r="R73" s="80">
        <f t="shared" si="9"/>
        <v>11.6104851</v>
      </c>
      <c r="S73" s="80">
        <f t="shared" si="10"/>
        <v>1.8781700999999997</v>
      </c>
      <c r="T73" s="80">
        <f t="shared" si="7"/>
        <v>38.550350000000002</v>
      </c>
      <c r="U73" s="82"/>
      <c r="V73" s="83">
        <f t="shared" si="8"/>
        <v>5443.6018547000003</v>
      </c>
    </row>
    <row r="74" spans="1:22">
      <c r="A74" s="6" t="s">
        <v>469</v>
      </c>
      <c r="B74" s="65">
        <v>17</v>
      </c>
      <c r="C74" s="19" t="s">
        <v>678</v>
      </c>
      <c r="D74" s="79">
        <v>168250.71100000001</v>
      </c>
      <c r="E74" s="80">
        <v>36453.661</v>
      </c>
      <c r="F74" s="80">
        <v>290097.65700000001</v>
      </c>
      <c r="G74" s="80">
        <v>53266.995999999999</v>
      </c>
      <c r="H74" s="80">
        <v>0</v>
      </c>
      <c r="I74" s="80">
        <v>2455.3609999999999</v>
      </c>
      <c r="J74" s="80">
        <v>168.136</v>
      </c>
      <c r="K74" s="80">
        <v>0</v>
      </c>
      <c r="L74" s="81"/>
      <c r="M74" s="80">
        <f t="shared" si="2"/>
        <v>967.44158825</v>
      </c>
      <c r="N74" s="80">
        <f t="shared" si="3"/>
        <v>238.77147955000001</v>
      </c>
      <c r="O74" s="80">
        <f t="shared" si="4"/>
        <v>739.74902535000012</v>
      </c>
      <c r="P74" s="80">
        <f t="shared" si="5"/>
        <v>327.59202540000001</v>
      </c>
      <c r="Q74" s="80">
        <f t="shared" si="6"/>
        <v>0</v>
      </c>
      <c r="R74" s="80">
        <f t="shared" si="9"/>
        <v>5.6473302999999992</v>
      </c>
      <c r="S74" s="80">
        <f t="shared" si="10"/>
        <v>0.59688279999999994</v>
      </c>
      <c r="T74" s="80">
        <f t="shared" si="7"/>
        <v>0</v>
      </c>
      <c r="U74" s="82"/>
      <c r="V74" s="83">
        <f t="shared" ref="V74:V137" si="11">SUM(M74:T74)</f>
        <v>2279.7983316500004</v>
      </c>
    </row>
    <row r="75" spans="1:22">
      <c r="A75" s="6" t="s">
        <v>473</v>
      </c>
      <c r="B75" s="65">
        <v>6</v>
      </c>
      <c r="C75" s="19" t="s">
        <v>679</v>
      </c>
      <c r="D75" s="79">
        <v>211159.149</v>
      </c>
      <c r="E75" s="80">
        <v>230407.821</v>
      </c>
      <c r="F75" s="80">
        <v>884948.125</v>
      </c>
      <c r="G75" s="80">
        <v>66954.793999999994</v>
      </c>
      <c r="H75" s="80">
        <v>0</v>
      </c>
      <c r="I75" s="80">
        <v>16894.587</v>
      </c>
      <c r="J75" s="80">
        <v>266.44799999999998</v>
      </c>
      <c r="K75" s="80">
        <v>8632.2440000000006</v>
      </c>
      <c r="L75" s="81"/>
      <c r="M75" s="80">
        <f t="shared" ref="M75:M138" si="12">0.5*(D75)*($M$9/100)</f>
        <v>1214.1651067499999</v>
      </c>
      <c r="N75" s="80">
        <f t="shared" ref="N75:N138" si="13">0.5*(E75)*($N$9/100)</f>
        <v>1509.1712275500001</v>
      </c>
      <c r="O75" s="80">
        <f t="shared" ref="O75:O138" si="14">0.5*F75*($O$9/100)</f>
        <v>2256.6177187500002</v>
      </c>
      <c r="P75" s="80">
        <f t="shared" ref="P75:P138" si="15">0.5*G75*($P$9/100)</f>
        <v>411.77198309999994</v>
      </c>
      <c r="Q75" s="80">
        <f t="shared" ref="Q75:Q138" si="16">0.5*H75*($Q$9/100)</f>
        <v>0</v>
      </c>
      <c r="R75" s="80">
        <f t="shared" si="9"/>
        <v>38.857550099999997</v>
      </c>
      <c r="S75" s="80">
        <f t="shared" si="10"/>
        <v>0.9458903999999998</v>
      </c>
      <c r="T75" s="80">
        <f t="shared" ref="T75:T138" si="17">0.5*K75*($T$9/100)</f>
        <v>192.06742900000003</v>
      </c>
      <c r="U75" s="82"/>
      <c r="V75" s="83">
        <f t="shared" si="11"/>
        <v>5623.5969056499989</v>
      </c>
    </row>
    <row r="76" spans="1:22">
      <c r="A76" s="6" t="s">
        <v>97</v>
      </c>
      <c r="B76" s="65">
        <v>10</v>
      </c>
      <c r="C76" s="19" t="s">
        <v>680</v>
      </c>
      <c r="D76" s="79">
        <v>36586.828999999998</v>
      </c>
      <c r="E76" s="80">
        <v>50800.921000000002</v>
      </c>
      <c r="F76" s="80">
        <v>136447.31400000001</v>
      </c>
      <c r="G76" s="80">
        <v>62186.324000000001</v>
      </c>
      <c r="H76" s="80">
        <v>0</v>
      </c>
      <c r="I76" s="80">
        <v>467.07799999999997</v>
      </c>
      <c r="J76" s="80">
        <v>88.718000000000004</v>
      </c>
      <c r="K76" s="80">
        <v>1.5840000000000001</v>
      </c>
      <c r="L76" s="81"/>
      <c r="M76" s="80">
        <f t="shared" si="12"/>
        <v>210.37426674999998</v>
      </c>
      <c r="N76" s="80">
        <f t="shared" si="13"/>
        <v>332.74603255000005</v>
      </c>
      <c r="O76" s="80">
        <f t="shared" si="14"/>
        <v>347.94065070000005</v>
      </c>
      <c r="P76" s="80">
        <f t="shared" si="15"/>
        <v>382.44589260000004</v>
      </c>
      <c r="Q76" s="80">
        <f t="shared" si="16"/>
        <v>0</v>
      </c>
      <c r="R76" s="80">
        <f t="shared" ref="R76:R139" si="18">0.5*I76*($R$9/100)</f>
        <v>1.0742794</v>
      </c>
      <c r="S76" s="80">
        <f t="shared" ref="S76:S139" si="19">0.5*(J76*$S$9/100)</f>
        <v>0.31494889999999998</v>
      </c>
      <c r="T76" s="80">
        <f t="shared" si="17"/>
        <v>3.5244000000000004E-2</v>
      </c>
      <c r="U76" s="82"/>
      <c r="V76" s="83">
        <f t="shared" si="11"/>
        <v>1274.9313149</v>
      </c>
    </row>
    <row r="77" spans="1:22">
      <c r="A77" s="6" t="s">
        <v>319</v>
      </c>
      <c r="B77" s="65">
        <v>4</v>
      </c>
      <c r="C77" s="19" t="s">
        <v>681</v>
      </c>
      <c r="D77" s="79">
        <v>165627.56</v>
      </c>
      <c r="E77" s="80">
        <v>42147.771999999997</v>
      </c>
      <c r="F77" s="80">
        <v>333421.11900000001</v>
      </c>
      <c r="G77" s="80">
        <v>16570.418000000001</v>
      </c>
      <c r="H77" s="80">
        <v>0</v>
      </c>
      <c r="I77" s="80">
        <v>1698.2750000000001</v>
      </c>
      <c r="J77" s="80">
        <v>154.739</v>
      </c>
      <c r="K77" s="80">
        <v>1159.335</v>
      </c>
      <c r="L77" s="81"/>
      <c r="M77" s="80">
        <f t="shared" si="12"/>
        <v>952.35847000000001</v>
      </c>
      <c r="N77" s="80">
        <f t="shared" si="13"/>
        <v>276.06790660000001</v>
      </c>
      <c r="O77" s="80">
        <f t="shared" si="14"/>
        <v>850.22385345000009</v>
      </c>
      <c r="P77" s="80">
        <f t="shared" si="15"/>
        <v>101.90807070000001</v>
      </c>
      <c r="Q77" s="80">
        <f t="shared" si="16"/>
        <v>0</v>
      </c>
      <c r="R77" s="80">
        <f t="shared" si="18"/>
        <v>3.9060325000000002</v>
      </c>
      <c r="S77" s="80">
        <f t="shared" si="19"/>
        <v>0.54932344999999994</v>
      </c>
      <c r="T77" s="80">
        <f t="shared" si="17"/>
        <v>25.795203750000002</v>
      </c>
      <c r="U77" s="82"/>
      <c r="V77" s="83">
        <f t="shared" si="11"/>
        <v>2210.8088604499999</v>
      </c>
    </row>
    <row r="78" spans="1:22">
      <c r="A78" s="6" t="s">
        <v>43</v>
      </c>
      <c r="B78" s="65">
        <v>13</v>
      </c>
      <c r="C78" s="19" t="s">
        <v>682</v>
      </c>
      <c r="D78" s="79">
        <v>9131.58</v>
      </c>
      <c r="E78" s="80">
        <v>12784.081</v>
      </c>
      <c r="F78" s="80">
        <v>27094.776999999998</v>
      </c>
      <c r="G78" s="80">
        <v>15408.398999999999</v>
      </c>
      <c r="H78" s="80">
        <v>0</v>
      </c>
      <c r="I78" s="80">
        <v>173.499</v>
      </c>
      <c r="J78" s="80">
        <v>63.908999999999999</v>
      </c>
      <c r="K78" s="80">
        <v>0</v>
      </c>
      <c r="L78" s="81"/>
      <c r="M78" s="80">
        <f t="shared" si="12"/>
        <v>52.506585000000001</v>
      </c>
      <c r="N78" s="80">
        <f t="shared" si="13"/>
        <v>83.73573055</v>
      </c>
      <c r="O78" s="80">
        <f t="shared" si="14"/>
        <v>69.091681350000002</v>
      </c>
      <c r="P78" s="80">
        <f t="shared" si="15"/>
        <v>94.761653850000002</v>
      </c>
      <c r="Q78" s="80">
        <f t="shared" si="16"/>
        <v>0</v>
      </c>
      <c r="R78" s="80">
        <f t="shared" si="18"/>
        <v>0.39904770000000001</v>
      </c>
      <c r="S78" s="80">
        <f t="shared" si="19"/>
        <v>0.22687694999999997</v>
      </c>
      <c r="T78" s="80">
        <f t="shared" si="17"/>
        <v>0</v>
      </c>
      <c r="U78" s="82"/>
      <c r="V78" s="83">
        <f t="shared" si="11"/>
        <v>300.72157540000001</v>
      </c>
    </row>
    <row r="79" spans="1:22">
      <c r="A79" s="6" t="s">
        <v>109</v>
      </c>
      <c r="B79" s="65">
        <v>16</v>
      </c>
      <c r="C79" s="19" t="s">
        <v>683</v>
      </c>
      <c r="D79" s="79">
        <v>53513.599999999999</v>
      </c>
      <c r="E79" s="80">
        <v>14507.883</v>
      </c>
      <c r="F79" s="80">
        <v>121183.882</v>
      </c>
      <c r="G79" s="80">
        <v>2005.84</v>
      </c>
      <c r="H79" s="80">
        <v>0</v>
      </c>
      <c r="I79" s="80">
        <v>100.39</v>
      </c>
      <c r="J79" s="80">
        <v>0.61799999999999999</v>
      </c>
      <c r="K79" s="80">
        <v>0</v>
      </c>
      <c r="L79" s="81"/>
      <c r="M79" s="80">
        <f t="shared" si="12"/>
        <v>307.70319999999998</v>
      </c>
      <c r="N79" s="80">
        <f t="shared" si="13"/>
        <v>95.026633650000008</v>
      </c>
      <c r="O79" s="80">
        <f t="shared" si="14"/>
        <v>309.0188991</v>
      </c>
      <c r="P79" s="80">
        <f t="shared" si="15"/>
        <v>12.335915999999999</v>
      </c>
      <c r="Q79" s="80">
        <f t="shared" si="16"/>
        <v>0</v>
      </c>
      <c r="R79" s="80">
        <f t="shared" si="18"/>
        <v>0.23089699999999999</v>
      </c>
      <c r="S79" s="80">
        <f t="shared" si="19"/>
        <v>2.1938999999999999E-3</v>
      </c>
      <c r="T79" s="80">
        <f t="shared" si="17"/>
        <v>0</v>
      </c>
      <c r="U79" s="82"/>
      <c r="V79" s="83">
        <f t="shared" si="11"/>
        <v>724.31773965000002</v>
      </c>
    </row>
    <row r="80" spans="1:22">
      <c r="A80" s="6" t="s">
        <v>593</v>
      </c>
      <c r="B80" s="65">
        <v>14</v>
      </c>
      <c r="C80" s="19" t="s">
        <v>684</v>
      </c>
      <c r="D80" s="79">
        <v>9840.0419999999995</v>
      </c>
      <c r="E80" s="80">
        <v>2786.5</v>
      </c>
      <c r="F80" s="80">
        <v>28673.598999999998</v>
      </c>
      <c r="G80" s="80">
        <v>1912.8969999999999</v>
      </c>
      <c r="H80" s="80">
        <v>0</v>
      </c>
      <c r="I80" s="80">
        <v>133.739</v>
      </c>
      <c r="J80" s="80">
        <v>3.2949999999999999</v>
      </c>
      <c r="K80" s="80">
        <v>0</v>
      </c>
      <c r="L80" s="81"/>
      <c r="M80" s="80">
        <f t="shared" si="12"/>
        <v>56.580241499999993</v>
      </c>
      <c r="N80" s="80">
        <f t="shared" si="13"/>
        <v>18.251574999999999</v>
      </c>
      <c r="O80" s="80">
        <f t="shared" si="14"/>
        <v>73.117677450000002</v>
      </c>
      <c r="P80" s="80">
        <f t="shared" si="15"/>
        <v>11.76431655</v>
      </c>
      <c r="Q80" s="80">
        <f t="shared" si="16"/>
        <v>0</v>
      </c>
      <c r="R80" s="80">
        <f t="shared" si="18"/>
        <v>0.30759970000000003</v>
      </c>
      <c r="S80" s="80">
        <f t="shared" si="19"/>
        <v>1.1697249999999999E-2</v>
      </c>
      <c r="T80" s="80">
        <f t="shared" si="17"/>
        <v>0</v>
      </c>
      <c r="U80" s="82"/>
      <c r="V80" s="83">
        <f t="shared" si="11"/>
        <v>160.03310744999996</v>
      </c>
    </row>
    <row r="81" spans="1:22">
      <c r="A81" s="6" t="s">
        <v>347</v>
      </c>
      <c r="B81" s="65">
        <v>1</v>
      </c>
      <c r="C81" s="19" t="s">
        <v>685</v>
      </c>
      <c r="D81" s="79">
        <v>50300.544999999998</v>
      </c>
      <c r="E81" s="80">
        <v>43786.243999999999</v>
      </c>
      <c r="F81" s="80">
        <v>194858.74299999999</v>
      </c>
      <c r="G81" s="80">
        <v>15312.401</v>
      </c>
      <c r="H81" s="80">
        <v>0</v>
      </c>
      <c r="I81" s="80">
        <v>349.92399999999998</v>
      </c>
      <c r="J81" s="80">
        <v>99.271000000000001</v>
      </c>
      <c r="K81" s="80">
        <v>1414.481</v>
      </c>
      <c r="L81" s="81"/>
      <c r="M81" s="80">
        <f t="shared" si="12"/>
        <v>289.22813374999998</v>
      </c>
      <c r="N81" s="80">
        <f t="shared" si="13"/>
        <v>286.79989820000003</v>
      </c>
      <c r="O81" s="80">
        <f t="shared" si="14"/>
        <v>496.88979465</v>
      </c>
      <c r="P81" s="80">
        <f t="shared" si="15"/>
        <v>94.171266149999994</v>
      </c>
      <c r="Q81" s="80">
        <f t="shared" si="16"/>
        <v>0</v>
      </c>
      <c r="R81" s="80">
        <f t="shared" si="18"/>
        <v>0.80482519999999991</v>
      </c>
      <c r="S81" s="80">
        <f t="shared" si="19"/>
        <v>0.35241205000000003</v>
      </c>
      <c r="T81" s="80">
        <f t="shared" si="17"/>
        <v>31.472202250000002</v>
      </c>
      <c r="U81" s="82"/>
      <c r="V81" s="83">
        <f t="shared" si="11"/>
        <v>1199.7185322500002</v>
      </c>
    </row>
    <row r="82" spans="1:22">
      <c r="A82" s="6" t="s">
        <v>89</v>
      </c>
      <c r="B82" s="65">
        <v>13</v>
      </c>
      <c r="C82" s="19" t="s">
        <v>686</v>
      </c>
      <c r="D82" s="79">
        <v>38757.313999999998</v>
      </c>
      <c r="E82" s="80">
        <v>22203.107</v>
      </c>
      <c r="F82" s="80">
        <v>91493.831000000006</v>
      </c>
      <c r="G82" s="80">
        <v>20718.192999999999</v>
      </c>
      <c r="H82" s="80">
        <v>0</v>
      </c>
      <c r="I82" s="80">
        <v>2513.7620000000002</v>
      </c>
      <c r="J82" s="80">
        <v>548.53300000000002</v>
      </c>
      <c r="K82" s="80">
        <v>0</v>
      </c>
      <c r="L82" s="81"/>
      <c r="M82" s="80">
        <f t="shared" si="12"/>
        <v>222.85455549999998</v>
      </c>
      <c r="N82" s="80">
        <f t="shared" si="13"/>
        <v>145.43035085</v>
      </c>
      <c r="O82" s="80">
        <f t="shared" si="14"/>
        <v>233.30926905000004</v>
      </c>
      <c r="P82" s="80">
        <f t="shared" si="15"/>
        <v>127.41688694999999</v>
      </c>
      <c r="Q82" s="80">
        <f t="shared" si="16"/>
        <v>0</v>
      </c>
      <c r="R82" s="80">
        <f t="shared" si="18"/>
        <v>5.7816526000000001</v>
      </c>
      <c r="S82" s="80">
        <f t="shared" si="19"/>
        <v>1.9472921499999998</v>
      </c>
      <c r="T82" s="80">
        <f t="shared" si="17"/>
        <v>0</v>
      </c>
      <c r="U82" s="82"/>
      <c r="V82" s="83">
        <f t="shared" si="11"/>
        <v>736.74000709999996</v>
      </c>
    </row>
    <row r="83" spans="1:22">
      <c r="A83" s="6" t="s">
        <v>61</v>
      </c>
      <c r="B83" s="65">
        <v>4</v>
      </c>
      <c r="C83" s="19" t="s">
        <v>687</v>
      </c>
      <c r="D83" s="79">
        <v>23287.894</v>
      </c>
      <c r="E83" s="80">
        <v>6272.9030000000002</v>
      </c>
      <c r="F83" s="80">
        <v>58762.877</v>
      </c>
      <c r="G83" s="80">
        <v>5535.11</v>
      </c>
      <c r="H83" s="80">
        <v>0</v>
      </c>
      <c r="I83" s="80">
        <v>589.65</v>
      </c>
      <c r="J83" s="80">
        <v>50.793999999999997</v>
      </c>
      <c r="K83" s="80">
        <v>0</v>
      </c>
      <c r="L83" s="81"/>
      <c r="M83" s="80">
        <f t="shared" si="12"/>
        <v>133.90539050000001</v>
      </c>
      <c r="N83" s="80">
        <f t="shared" si="13"/>
        <v>41.087514650000003</v>
      </c>
      <c r="O83" s="80">
        <f t="shared" si="14"/>
        <v>149.84533635000003</v>
      </c>
      <c r="P83" s="80">
        <f t="shared" si="15"/>
        <v>34.040926499999998</v>
      </c>
      <c r="Q83" s="80">
        <f t="shared" si="16"/>
        <v>0</v>
      </c>
      <c r="R83" s="80">
        <f t="shared" si="18"/>
        <v>1.3561949999999998</v>
      </c>
      <c r="S83" s="80">
        <f t="shared" si="19"/>
        <v>0.18031869999999997</v>
      </c>
      <c r="T83" s="80">
        <f t="shared" si="17"/>
        <v>0</v>
      </c>
      <c r="U83" s="82"/>
      <c r="V83" s="83">
        <f t="shared" si="11"/>
        <v>360.41568170000005</v>
      </c>
    </row>
    <row r="84" spans="1:22">
      <c r="A84" s="6" t="s">
        <v>461</v>
      </c>
      <c r="B84" s="65">
        <v>15</v>
      </c>
      <c r="C84" s="19" t="s">
        <v>688</v>
      </c>
      <c r="D84" s="79">
        <v>27225.964</v>
      </c>
      <c r="E84" s="80">
        <v>4443.4489999999996</v>
      </c>
      <c r="F84" s="80">
        <v>33325.146999999997</v>
      </c>
      <c r="G84" s="80">
        <v>2923.2460000000001</v>
      </c>
      <c r="H84" s="80">
        <v>0</v>
      </c>
      <c r="I84" s="80">
        <v>164.75399999999999</v>
      </c>
      <c r="J84" s="80">
        <v>4.4109999999999996</v>
      </c>
      <c r="K84" s="80">
        <v>94.375</v>
      </c>
      <c r="L84" s="81"/>
      <c r="M84" s="80">
        <f t="shared" si="12"/>
        <v>156.54929300000001</v>
      </c>
      <c r="N84" s="80">
        <f t="shared" si="13"/>
        <v>29.104590949999999</v>
      </c>
      <c r="O84" s="80">
        <f t="shared" si="14"/>
        <v>84.979124850000005</v>
      </c>
      <c r="P84" s="80">
        <f t="shared" si="15"/>
        <v>17.977962900000001</v>
      </c>
      <c r="Q84" s="80">
        <f t="shared" si="16"/>
        <v>0</v>
      </c>
      <c r="R84" s="80">
        <f t="shared" si="18"/>
        <v>0.3789342</v>
      </c>
      <c r="S84" s="80">
        <f t="shared" si="19"/>
        <v>1.5659049999999997E-2</v>
      </c>
      <c r="T84" s="80">
        <f t="shared" si="17"/>
        <v>2.0998437500000002</v>
      </c>
      <c r="U84" s="82"/>
      <c r="V84" s="83">
        <f t="shared" si="11"/>
        <v>291.1054087</v>
      </c>
    </row>
    <row r="85" spans="1:22">
      <c r="A85" s="6" t="s">
        <v>505</v>
      </c>
      <c r="B85" s="65">
        <v>14</v>
      </c>
      <c r="C85" s="19" t="s">
        <v>689</v>
      </c>
      <c r="D85" s="79">
        <v>156642.976</v>
      </c>
      <c r="E85" s="80">
        <v>25444.271000000001</v>
      </c>
      <c r="F85" s="80">
        <v>306966.29399999999</v>
      </c>
      <c r="G85" s="80">
        <v>11467.831</v>
      </c>
      <c r="H85" s="80">
        <v>0</v>
      </c>
      <c r="I85" s="80">
        <v>12687.882</v>
      </c>
      <c r="J85" s="80">
        <v>322.964</v>
      </c>
      <c r="K85" s="80">
        <v>465.149</v>
      </c>
      <c r="L85" s="81"/>
      <c r="M85" s="80">
        <f t="shared" si="12"/>
        <v>900.69711199999995</v>
      </c>
      <c r="N85" s="80">
        <f t="shared" si="13"/>
        <v>166.65997505000001</v>
      </c>
      <c r="O85" s="80">
        <f t="shared" si="14"/>
        <v>782.76404969999999</v>
      </c>
      <c r="P85" s="80">
        <f t="shared" si="15"/>
        <v>70.527160649999999</v>
      </c>
      <c r="Q85" s="80">
        <f t="shared" si="16"/>
        <v>0</v>
      </c>
      <c r="R85" s="80">
        <f t="shared" si="18"/>
        <v>29.182128599999999</v>
      </c>
      <c r="S85" s="80">
        <f t="shared" si="19"/>
        <v>1.1465221999999999</v>
      </c>
      <c r="T85" s="80">
        <f t="shared" si="17"/>
        <v>10.349565250000001</v>
      </c>
      <c r="U85" s="82"/>
      <c r="V85" s="83">
        <f t="shared" si="11"/>
        <v>1961.32651345</v>
      </c>
    </row>
    <row r="86" spans="1:22">
      <c r="A86" s="6" t="s">
        <v>521</v>
      </c>
      <c r="B86" s="65">
        <v>14</v>
      </c>
      <c r="C86" s="19" t="s">
        <v>690</v>
      </c>
      <c r="D86" s="79">
        <v>192984.40900000001</v>
      </c>
      <c r="E86" s="80">
        <v>34566.415999999997</v>
      </c>
      <c r="F86" s="80">
        <v>376915.39600000001</v>
      </c>
      <c r="G86" s="80">
        <v>12191.718999999999</v>
      </c>
      <c r="H86" s="80">
        <v>0</v>
      </c>
      <c r="I86" s="80">
        <v>10374.902</v>
      </c>
      <c r="J86" s="80">
        <v>306.76400000000001</v>
      </c>
      <c r="K86" s="80">
        <v>693.90899999999999</v>
      </c>
      <c r="L86" s="81"/>
      <c r="M86" s="80">
        <f t="shared" si="12"/>
        <v>1109.66035175</v>
      </c>
      <c r="N86" s="80">
        <f t="shared" si="13"/>
        <v>226.4100248</v>
      </c>
      <c r="O86" s="80">
        <f t="shared" si="14"/>
        <v>961.13425980000011</v>
      </c>
      <c r="P86" s="80">
        <f t="shared" si="15"/>
        <v>74.979071849999997</v>
      </c>
      <c r="Q86" s="80">
        <f t="shared" si="16"/>
        <v>0</v>
      </c>
      <c r="R86" s="80">
        <f t="shared" si="18"/>
        <v>23.862274599999999</v>
      </c>
      <c r="S86" s="80">
        <f t="shared" si="19"/>
        <v>1.0890122</v>
      </c>
      <c r="T86" s="80">
        <f t="shared" si="17"/>
        <v>15.439475250000001</v>
      </c>
      <c r="U86" s="82"/>
      <c r="V86" s="83">
        <f t="shared" si="11"/>
        <v>2412.5744702500006</v>
      </c>
    </row>
    <row r="87" spans="1:22">
      <c r="A87" s="6" t="s">
        <v>391</v>
      </c>
      <c r="B87" s="65">
        <v>1</v>
      </c>
      <c r="C87" s="19" t="s">
        <v>691</v>
      </c>
      <c r="D87" s="79">
        <v>18161.563999999998</v>
      </c>
      <c r="E87" s="80">
        <v>341237.95199999999</v>
      </c>
      <c r="F87" s="80">
        <v>330591.97499999998</v>
      </c>
      <c r="G87" s="80">
        <v>3442.1680000000001</v>
      </c>
      <c r="H87" s="80">
        <v>0</v>
      </c>
      <c r="I87" s="80">
        <v>4234.3760000000002</v>
      </c>
      <c r="J87" s="80">
        <v>1462.527</v>
      </c>
      <c r="K87" s="80">
        <v>4219.6790000000001</v>
      </c>
      <c r="L87" s="81"/>
      <c r="M87" s="80">
        <f t="shared" si="12"/>
        <v>104.42899299999999</v>
      </c>
      <c r="N87" s="80">
        <f t="shared" si="13"/>
        <v>2235.1085856</v>
      </c>
      <c r="O87" s="80">
        <f t="shared" si="14"/>
        <v>843.00953625</v>
      </c>
      <c r="P87" s="80">
        <f t="shared" si="15"/>
        <v>21.169333200000001</v>
      </c>
      <c r="Q87" s="80">
        <f t="shared" si="16"/>
        <v>0</v>
      </c>
      <c r="R87" s="80">
        <f t="shared" si="18"/>
        <v>9.7390647999999995</v>
      </c>
      <c r="S87" s="80">
        <f t="shared" si="19"/>
        <v>5.1919708500000006</v>
      </c>
      <c r="T87" s="80">
        <f t="shared" si="17"/>
        <v>93.887857750000009</v>
      </c>
      <c r="U87" s="82"/>
      <c r="V87" s="83">
        <f t="shared" si="11"/>
        <v>3312.53534145</v>
      </c>
    </row>
    <row r="88" spans="1:22">
      <c r="A88" s="6" t="s">
        <v>273</v>
      </c>
      <c r="B88" s="65">
        <v>16</v>
      </c>
      <c r="C88" s="19" t="s">
        <v>692</v>
      </c>
      <c r="D88" s="79">
        <v>44295.167000000001</v>
      </c>
      <c r="E88" s="80">
        <v>8074.9889999999996</v>
      </c>
      <c r="F88" s="80">
        <v>104266.583</v>
      </c>
      <c r="G88" s="80">
        <v>3243.5250000000001</v>
      </c>
      <c r="H88" s="80">
        <v>0</v>
      </c>
      <c r="I88" s="80">
        <v>2350.5859999999998</v>
      </c>
      <c r="J88" s="80">
        <v>25.294</v>
      </c>
      <c r="K88" s="80">
        <v>159.71</v>
      </c>
      <c r="L88" s="81"/>
      <c r="M88" s="80">
        <f t="shared" si="12"/>
        <v>254.69721025000001</v>
      </c>
      <c r="N88" s="80">
        <f t="shared" si="13"/>
        <v>52.891177949999999</v>
      </c>
      <c r="O88" s="80">
        <f t="shared" si="14"/>
        <v>265.87978665000003</v>
      </c>
      <c r="P88" s="80">
        <f t="shared" si="15"/>
        <v>19.947678750000001</v>
      </c>
      <c r="Q88" s="80">
        <f t="shared" si="16"/>
        <v>0</v>
      </c>
      <c r="R88" s="80">
        <f t="shared" si="18"/>
        <v>5.4063477999999998</v>
      </c>
      <c r="S88" s="80">
        <f t="shared" si="19"/>
        <v>8.979369999999999E-2</v>
      </c>
      <c r="T88" s="80">
        <f t="shared" si="17"/>
        <v>3.5535475000000005</v>
      </c>
      <c r="U88" s="82"/>
      <c r="V88" s="83">
        <f t="shared" si="11"/>
        <v>602.46554260000005</v>
      </c>
    </row>
    <row r="89" spans="1:22">
      <c r="A89" s="6" t="s">
        <v>451</v>
      </c>
      <c r="B89" s="65">
        <v>11</v>
      </c>
      <c r="C89" s="19" t="s">
        <v>693</v>
      </c>
      <c r="D89" s="79">
        <v>16734.032999999999</v>
      </c>
      <c r="E89" s="80">
        <v>7807.7060000000001</v>
      </c>
      <c r="F89" s="80">
        <v>50779.930999999997</v>
      </c>
      <c r="G89" s="80">
        <v>7207.4390000000003</v>
      </c>
      <c r="H89" s="80">
        <v>0</v>
      </c>
      <c r="I89" s="80">
        <v>207.911</v>
      </c>
      <c r="J89" s="80">
        <v>32.343000000000004</v>
      </c>
      <c r="K89" s="80">
        <v>0</v>
      </c>
      <c r="L89" s="81"/>
      <c r="M89" s="80">
        <f t="shared" si="12"/>
        <v>96.220689749999991</v>
      </c>
      <c r="N89" s="80">
        <f t="shared" si="13"/>
        <v>51.140474300000001</v>
      </c>
      <c r="O89" s="80">
        <f t="shared" si="14"/>
        <v>129.48882405000001</v>
      </c>
      <c r="P89" s="80">
        <f t="shared" si="15"/>
        <v>44.325749850000001</v>
      </c>
      <c r="Q89" s="80">
        <f t="shared" si="16"/>
        <v>0</v>
      </c>
      <c r="R89" s="80">
        <f t="shared" si="18"/>
        <v>0.47819529999999999</v>
      </c>
      <c r="S89" s="80">
        <f t="shared" si="19"/>
        <v>0.11481765000000001</v>
      </c>
      <c r="T89" s="80">
        <f t="shared" si="17"/>
        <v>0</v>
      </c>
      <c r="U89" s="82"/>
      <c r="V89" s="83">
        <f t="shared" si="11"/>
        <v>321.76875090000004</v>
      </c>
    </row>
    <row r="90" spans="1:22">
      <c r="A90" s="6" t="s">
        <v>185</v>
      </c>
      <c r="B90" s="65">
        <v>19</v>
      </c>
      <c r="C90" s="19" t="s">
        <v>694</v>
      </c>
      <c r="D90" s="79">
        <v>371835.42700000003</v>
      </c>
      <c r="E90" s="80">
        <v>53695.735999999997</v>
      </c>
      <c r="F90" s="80">
        <v>481353.32199999999</v>
      </c>
      <c r="G90" s="80">
        <v>3440.5990000000002</v>
      </c>
      <c r="H90" s="80">
        <v>0</v>
      </c>
      <c r="I90" s="80">
        <v>221.16300000000001</v>
      </c>
      <c r="J90" s="80">
        <v>7.5</v>
      </c>
      <c r="K90" s="80">
        <v>963.51900000000001</v>
      </c>
      <c r="L90" s="81"/>
      <c r="M90" s="80">
        <f t="shared" si="12"/>
        <v>2138.0537052499999</v>
      </c>
      <c r="N90" s="80">
        <f t="shared" si="13"/>
        <v>351.7070708</v>
      </c>
      <c r="O90" s="80">
        <f t="shared" si="14"/>
        <v>1227.4509711000001</v>
      </c>
      <c r="P90" s="80">
        <f t="shared" si="15"/>
        <v>21.15968385</v>
      </c>
      <c r="Q90" s="80">
        <f t="shared" si="16"/>
        <v>0</v>
      </c>
      <c r="R90" s="80">
        <f t="shared" si="18"/>
        <v>0.50867490000000004</v>
      </c>
      <c r="S90" s="80">
        <f t="shared" si="19"/>
        <v>2.6624999999999996E-2</v>
      </c>
      <c r="T90" s="80">
        <f t="shared" si="17"/>
        <v>21.438297750000004</v>
      </c>
      <c r="U90" s="82"/>
      <c r="V90" s="83">
        <f t="shared" si="11"/>
        <v>3760.3450286500001</v>
      </c>
    </row>
    <row r="91" spans="1:22">
      <c r="A91" s="6" t="s">
        <v>85</v>
      </c>
      <c r="B91" s="65">
        <v>19</v>
      </c>
      <c r="C91" s="19" t="s">
        <v>695</v>
      </c>
      <c r="D91" s="79">
        <v>59116.91</v>
      </c>
      <c r="E91" s="80">
        <v>26050.249</v>
      </c>
      <c r="F91" s="80">
        <v>195019.12400000001</v>
      </c>
      <c r="G91" s="80">
        <v>6327.51</v>
      </c>
      <c r="H91" s="80">
        <v>0</v>
      </c>
      <c r="I91" s="80">
        <v>221.245</v>
      </c>
      <c r="J91" s="80">
        <v>14.448</v>
      </c>
      <c r="K91" s="80">
        <v>396.32400000000001</v>
      </c>
      <c r="L91" s="81"/>
      <c r="M91" s="80">
        <f t="shared" si="12"/>
        <v>339.92223250000001</v>
      </c>
      <c r="N91" s="80">
        <f t="shared" si="13"/>
        <v>170.62913095000002</v>
      </c>
      <c r="O91" s="80">
        <f t="shared" si="14"/>
        <v>497.29876620000005</v>
      </c>
      <c r="P91" s="80">
        <f t="shared" si="15"/>
        <v>38.9141865</v>
      </c>
      <c r="Q91" s="80">
        <f t="shared" si="16"/>
        <v>0</v>
      </c>
      <c r="R91" s="80">
        <f t="shared" si="18"/>
        <v>0.50886350000000002</v>
      </c>
      <c r="S91" s="80">
        <f t="shared" si="19"/>
        <v>5.12904E-2</v>
      </c>
      <c r="T91" s="80">
        <f t="shared" si="17"/>
        <v>8.8182090000000013</v>
      </c>
      <c r="U91" s="82"/>
      <c r="V91" s="83">
        <f t="shared" si="11"/>
        <v>1056.14267905</v>
      </c>
    </row>
    <row r="92" spans="1:22">
      <c r="A92" s="6" t="s">
        <v>115</v>
      </c>
      <c r="B92" s="65">
        <v>17</v>
      </c>
      <c r="C92" s="19" t="s">
        <v>696</v>
      </c>
      <c r="D92" s="79">
        <v>175178.42199999999</v>
      </c>
      <c r="E92" s="80">
        <v>86624.327999999994</v>
      </c>
      <c r="F92" s="80">
        <v>490391.84499999997</v>
      </c>
      <c r="G92" s="80">
        <v>540.31500000000005</v>
      </c>
      <c r="H92" s="80">
        <v>0</v>
      </c>
      <c r="I92" s="80">
        <v>1666.37</v>
      </c>
      <c r="J92" s="80">
        <v>412.62400000000002</v>
      </c>
      <c r="K92" s="80">
        <v>1195.4079999999999</v>
      </c>
      <c r="L92" s="81"/>
      <c r="M92" s="80">
        <f t="shared" si="12"/>
        <v>1007.2759265</v>
      </c>
      <c r="N92" s="80">
        <f t="shared" si="13"/>
        <v>567.38934840000002</v>
      </c>
      <c r="O92" s="80">
        <f t="shared" si="14"/>
        <v>1250.49920475</v>
      </c>
      <c r="P92" s="80">
        <f t="shared" si="15"/>
        <v>3.3229372500000003</v>
      </c>
      <c r="Q92" s="80">
        <f t="shared" si="16"/>
        <v>0</v>
      </c>
      <c r="R92" s="80">
        <f t="shared" si="18"/>
        <v>3.8326509999999998</v>
      </c>
      <c r="S92" s="80">
        <f t="shared" si="19"/>
        <v>1.4648151999999999</v>
      </c>
      <c r="T92" s="80">
        <f t="shared" si="17"/>
        <v>26.597828</v>
      </c>
      <c r="U92" s="82"/>
      <c r="V92" s="83">
        <f t="shared" si="11"/>
        <v>2860.3827111000001</v>
      </c>
    </row>
    <row r="93" spans="1:22">
      <c r="A93" s="6" t="s">
        <v>385</v>
      </c>
      <c r="B93" s="65">
        <v>1</v>
      </c>
      <c r="C93" s="19" t="s">
        <v>697</v>
      </c>
      <c r="D93" s="79">
        <v>374146.44400000002</v>
      </c>
      <c r="E93" s="80">
        <v>268390.65100000001</v>
      </c>
      <c r="F93" s="80">
        <v>1006982.161</v>
      </c>
      <c r="G93" s="80">
        <v>370.31099999999998</v>
      </c>
      <c r="H93" s="80">
        <v>0</v>
      </c>
      <c r="I93" s="80">
        <v>1745.3040000000001</v>
      </c>
      <c r="J93" s="80">
        <v>418.291</v>
      </c>
      <c r="K93" s="80">
        <v>1678.123</v>
      </c>
      <c r="L93" s="81"/>
      <c r="M93" s="80">
        <f t="shared" si="12"/>
        <v>2151.3420529999999</v>
      </c>
      <c r="N93" s="80">
        <f t="shared" si="13"/>
        <v>1757.9587640500001</v>
      </c>
      <c r="O93" s="80">
        <f t="shared" si="14"/>
        <v>2567.80451055</v>
      </c>
      <c r="P93" s="80">
        <f t="shared" si="15"/>
        <v>2.27741265</v>
      </c>
      <c r="Q93" s="80">
        <f t="shared" si="16"/>
        <v>0</v>
      </c>
      <c r="R93" s="80">
        <f t="shared" si="18"/>
        <v>4.0141992000000002</v>
      </c>
      <c r="S93" s="80">
        <f t="shared" si="19"/>
        <v>1.48493305</v>
      </c>
      <c r="T93" s="80">
        <f t="shared" si="17"/>
        <v>37.338236750000007</v>
      </c>
      <c r="U93" s="82"/>
      <c r="V93" s="83">
        <f t="shared" si="11"/>
        <v>6522.22010925</v>
      </c>
    </row>
    <row r="94" spans="1:22">
      <c r="A94" s="6" t="s">
        <v>309</v>
      </c>
      <c r="B94" s="65">
        <v>13</v>
      </c>
      <c r="C94" s="19" t="s">
        <v>698</v>
      </c>
      <c r="D94" s="79">
        <v>65046.860999999997</v>
      </c>
      <c r="E94" s="80">
        <v>49582.754999999997</v>
      </c>
      <c r="F94" s="80">
        <v>236957.40599999999</v>
      </c>
      <c r="G94" s="80">
        <v>46350.652999999998</v>
      </c>
      <c r="H94" s="80">
        <v>0</v>
      </c>
      <c r="I94" s="80">
        <v>6022.027</v>
      </c>
      <c r="J94" s="80">
        <v>219.435</v>
      </c>
      <c r="K94" s="80">
        <v>320.959</v>
      </c>
      <c r="L94" s="81"/>
      <c r="M94" s="80">
        <f t="shared" si="12"/>
        <v>374.01945074999998</v>
      </c>
      <c r="N94" s="80">
        <f t="shared" si="13"/>
        <v>324.76704525000002</v>
      </c>
      <c r="O94" s="80">
        <f t="shared" si="14"/>
        <v>604.24138530000005</v>
      </c>
      <c r="P94" s="80">
        <f t="shared" si="15"/>
        <v>285.05651595</v>
      </c>
      <c r="Q94" s="80">
        <f t="shared" si="16"/>
        <v>0</v>
      </c>
      <c r="R94" s="80">
        <f t="shared" si="18"/>
        <v>13.850662099999999</v>
      </c>
      <c r="S94" s="80">
        <f t="shared" si="19"/>
        <v>0.77899424999999989</v>
      </c>
      <c r="T94" s="80">
        <f t="shared" si="17"/>
        <v>7.1413377500000008</v>
      </c>
      <c r="U94" s="82"/>
      <c r="V94" s="83">
        <f t="shared" si="11"/>
        <v>1609.85539135</v>
      </c>
    </row>
    <row r="95" spans="1:22">
      <c r="A95" s="6" t="s">
        <v>373</v>
      </c>
      <c r="B95" s="65">
        <v>6</v>
      </c>
      <c r="C95" s="19" t="s">
        <v>699</v>
      </c>
      <c r="D95" s="79">
        <v>9149.8529999999992</v>
      </c>
      <c r="E95" s="80">
        <v>9143.8459999999995</v>
      </c>
      <c r="F95" s="80">
        <v>38789.273999999998</v>
      </c>
      <c r="G95" s="80">
        <v>15632.955</v>
      </c>
      <c r="H95" s="80">
        <v>0</v>
      </c>
      <c r="I95" s="80">
        <v>867.48500000000001</v>
      </c>
      <c r="J95" s="80">
        <v>65.284999999999997</v>
      </c>
      <c r="K95" s="80">
        <v>0</v>
      </c>
      <c r="L95" s="81"/>
      <c r="M95" s="80">
        <f t="shared" si="12"/>
        <v>52.611654749999992</v>
      </c>
      <c r="N95" s="80">
        <f t="shared" si="13"/>
        <v>59.8921913</v>
      </c>
      <c r="O95" s="80">
        <f t="shared" si="14"/>
        <v>98.912648700000005</v>
      </c>
      <c r="P95" s="80">
        <f t="shared" si="15"/>
        <v>96.142673250000001</v>
      </c>
      <c r="Q95" s="80">
        <f t="shared" si="16"/>
        <v>0</v>
      </c>
      <c r="R95" s="80">
        <f t="shared" si="18"/>
        <v>1.9952155</v>
      </c>
      <c r="S95" s="80">
        <f t="shared" si="19"/>
        <v>0.23176174999999996</v>
      </c>
      <c r="T95" s="80">
        <f t="shared" si="17"/>
        <v>0</v>
      </c>
      <c r="U95" s="82"/>
      <c r="V95" s="83">
        <f t="shared" si="11"/>
        <v>309.78614524999995</v>
      </c>
    </row>
    <row r="96" spans="1:22">
      <c r="A96" s="6" t="s">
        <v>357</v>
      </c>
      <c r="B96" s="65">
        <v>13</v>
      </c>
      <c r="C96" s="19" t="s">
        <v>700</v>
      </c>
      <c r="D96" s="79">
        <v>8865.8790000000008</v>
      </c>
      <c r="E96" s="80">
        <v>6374.1549999999997</v>
      </c>
      <c r="F96" s="80">
        <v>32354.514999999999</v>
      </c>
      <c r="G96" s="80">
        <v>7958.5190000000002</v>
      </c>
      <c r="H96" s="80">
        <v>0</v>
      </c>
      <c r="I96" s="80">
        <v>233.977</v>
      </c>
      <c r="J96" s="80">
        <v>9.9580000000000002</v>
      </c>
      <c r="K96" s="80">
        <v>87.230999999999995</v>
      </c>
      <c r="L96" s="81"/>
      <c r="M96" s="80">
        <f t="shared" si="12"/>
        <v>50.978804250000003</v>
      </c>
      <c r="N96" s="80">
        <f t="shared" si="13"/>
        <v>41.750715249999999</v>
      </c>
      <c r="O96" s="80">
        <f t="shared" si="14"/>
        <v>82.50401325</v>
      </c>
      <c r="P96" s="80">
        <f t="shared" si="15"/>
        <v>48.944891850000005</v>
      </c>
      <c r="Q96" s="80">
        <f t="shared" si="16"/>
        <v>0</v>
      </c>
      <c r="R96" s="80">
        <f t="shared" si="18"/>
        <v>0.53814709999999999</v>
      </c>
      <c r="S96" s="80">
        <f t="shared" si="19"/>
        <v>3.5350899999999998E-2</v>
      </c>
      <c r="T96" s="80">
        <f t="shared" si="17"/>
        <v>1.9408897500000002</v>
      </c>
      <c r="U96" s="82"/>
      <c r="V96" s="83">
        <f t="shared" si="11"/>
        <v>226.69281235</v>
      </c>
    </row>
    <row r="97" spans="1:22">
      <c r="A97" s="6" t="s">
        <v>477</v>
      </c>
      <c r="B97" s="65">
        <v>1</v>
      </c>
      <c r="C97" s="19" t="s">
        <v>701</v>
      </c>
      <c r="D97" s="79">
        <v>328688.17300000001</v>
      </c>
      <c r="E97" s="80">
        <v>497188.16600000003</v>
      </c>
      <c r="F97" s="80">
        <v>1213201.561</v>
      </c>
      <c r="G97" s="80">
        <v>64795.071000000004</v>
      </c>
      <c r="H97" s="80">
        <v>0</v>
      </c>
      <c r="I97" s="80">
        <v>2702.7660000000001</v>
      </c>
      <c r="J97" s="80">
        <v>558.72400000000005</v>
      </c>
      <c r="K97" s="80">
        <v>9642.82</v>
      </c>
      <c r="L97" s="81"/>
      <c r="M97" s="80">
        <f t="shared" si="12"/>
        <v>1889.9569947499999</v>
      </c>
      <c r="N97" s="80">
        <f t="shared" si="13"/>
        <v>3256.5824873000001</v>
      </c>
      <c r="O97" s="80">
        <f t="shared" si="14"/>
        <v>3093.6639805500004</v>
      </c>
      <c r="P97" s="80">
        <f t="shared" si="15"/>
        <v>398.48968665000001</v>
      </c>
      <c r="Q97" s="80">
        <f t="shared" si="16"/>
        <v>0</v>
      </c>
      <c r="R97" s="80">
        <f t="shared" si="18"/>
        <v>6.2163618000000005</v>
      </c>
      <c r="S97" s="80">
        <f t="shared" si="19"/>
        <v>1.9834702000000002</v>
      </c>
      <c r="T97" s="80">
        <f t="shared" si="17"/>
        <v>214.55274500000002</v>
      </c>
      <c r="U97" s="82"/>
      <c r="V97" s="83">
        <f t="shared" si="11"/>
        <v>8861.4457262500018</v>
      </c>
    </row>
    <row r="98" spans="1:22">
      <c r="A98" s="6" t="s">
        <v>513</v>
      </c>
      <c r="B98" s="65">
        <v>12</v>
      </c>
      <c r="C98" s="19" t="s">
        <v>702</v>
      </c>
      <c r="D98" s="79">
        <v>86168.375</v>
      </c>
      <c r="E98" s="80">
        <v>45604.266000000003</v>
      </c>
      <c r="F98" s="80">
        <v>234973.85</v>
      </c>
      <c r="G98" s="80">
        <v>47292.675999999999</v>
      </c>
      <c r="H98" s="80">
        <v>0</v>
      </c>
      <c r="I98" s="80">
        <v>2458.9490000000001</v>
      </c>
      <c r="J98" s="80">
        <v>272.26100000000002</v>
      </c>
      <c r="K98" s="80">
        <v>0</v>
      </c>
      <c r="L98" s="81"/>
      <c r="M98" s="80">
        <f t="shared" si="12"/>
        <v>495.46815624999999</v>
      </c>
      <c r="N98" s="80">
        <f t="shared" si="13"/>
        <v>298.70794230000001</v>
      </c>
      <c r="O98" s="80">
        <f t="shared" si="14"/>
        <v>599.18331750000004</v>
      </c>
      <c r="P98" s="80">
        <f t="shared" si="15"/>
        <v>290.84995739999999</v>
      </c>
      <c r="Q98" s="80">
        <f t="shared" si="16"/>
        <v>0</v>
      </c>
      <c r="R98" s="80">
        <f t="shared" si="18"/>
        <v>5.6555827000000001</v>
      </c>
      <c r="S98" s="80">
        <f t="shared" si="19"/>
        <v>0.9665265500000001</v>
      </c>
      <c r="T98" s="80">
        <f t="shared" si="17"/>
        <v>0</v>
      </c>
      <c r="U98" s="82"/>
      <c r="V98" s="83">
        <f t="shared" si="11"/>
        <v>1690.8314827000002</v>
      </c>
    </row>
    <row r="99" spans="1:22">
      <c r="A99" s="6" t="s">
        <v>539</v>
      </c>
      <c r="B99" s="65">
        <v>19</v>
      </c>
      <c r="C99" s="19" t="s">
        <v>703</v>
      </c>
      <c r="D99" s="79">
        <v>225921.54500000001</v>
      </c>
      <c r="E99" s="80">
        <v>195299.50700000001</v>
      </c>
      <c r="F99" s="80">
        <v>156090.065</v>
      </c>
      <c r="G99" s="80">
        <v>226848.052</v>
      </c>
      <c r="H99" s="80">
        <v>0</v>
      </c>
      <c r="I99" s="80">
        <v>759.19500000000005</v>
      </c>
      <c r="J99" s="80">
        <v>97.563000000000002</v>
      </c>
      <c r="K99" s="80">
        <v>241.5</v>
      </c>
      <c r="L99" s="81"/>
      <c r="M99" s="80">
        <f t="shared" si="12"/>
        <v>1299.04888375</v>
      </c>
      <c r="N99" s="80">
        <f t="shared" si="13"/>
        <v>1279.2117708500002</v>
      </c>
      <c r="O99" s="80">
        <f t="shared" si="14"/>
        <v>398.02966575000005</v>
      </c>
      <c r="P99" s="80">
        <f t="shared" si="15"/>
        <v>1395.1155197999999</v>
      </c>
      <c r="Q99" s="80">
        <f t="shared" si="16"/>
        <v>0</v>
      </c>
      <c r="R99" s="80">
        <f t="shared" si="18"/>
        <v>1.7461485000000001</v>
      </c>
      <c r="S99" s="80">
        <f t="shared" si="19"/>
        <v>0.34634864999999998</v>
      </c>
      <c r="T99" s="80">
        <f t="shared" si="17"/>
        <v>5.3733750000000002</v>
      </c>
      <c r="U99" s="82"/>
      <c r="V99" s="83">
        <f t="shared" si="11"/>
        <v>4378.8717123000006</v>
      </c>
    </row>
    <row r="100" spans="1:22">
      <c r="A100" s="6" t="s">
        <v>193</v>
      </c>
      <c r="B100" s="65">
        <v>11</v>
      </c>
      <c r="C100" s="19" t="s">
        <v>704</v>
      </c>
      <c r="D100" s="79">
        <v>47004.033000000003</v>
      </c>
      <c r="E100" s="80">
        <v>22077.741999999998</v>
      </c>
      <c r="F100" s="80">
        <v>176934.09400000001</v>
      </c>
      <c r="G100" s="80">
        <v>17818.252</v>
      </c>
      <c r="H100" s="80">
        <v>0</v>
      </c>
      <c r="I100" s="80">
        <v>1422.761</v>
      </c>
      <c r="J100" s="80">
        <v>62.92</v>
      </c>
      <c r="K100" s="80">
        <v>181.506</v>
      </c>
      <c r="L100" s="81"/>
      <c r="M100" s="80">
        <f t="shared" si="12"/>
        <v>270.27318975000003</v>
      </c>
      <c r="N100" s="80">
        <f t="shared" si="13"/>
        <v>144.60921009999998</v>
      </c>
      <c r="O100" s="80">
        <f t="shared" si="14"/>
        <v>451.18193970000004</v>
      </c>
      <c r="P100" s="80">
        <f t="shared" si="15"/>
        <v>109.5822498</v>
      </c>
      <c r="Q100" s="80">
        <f t="shared" si="16"/>
        <v>0</v>
      </c>
      <c r="R100" s="80">
        <f t="shared" si="18"/>
        <v>3.2723502999999998</v>
      </c>
      <c r="S100" s="80">
        <f t="shared" si="19"/>
        <v>0.22336600000000001</v>
      </c>
      <c r="T100" s="80">
        <f t="shared" si="17"/>
        <v>4.0385085000000007</v>
      </c>
      <c r="U100" s="82"/>
      <c r="V100" s="83">
        <f t="shared" si="11"/>
        <v>983.18081415000017</v>
      </c>
    </row>
    <row r="101" spans="1:22">
      <c r="A101" s="6" t="s">
        <v>99</v>
      </c>
      <c r="B101" s="65">
        <v>13</v>
      </c>
      <c r="C101" s="19" t="s">
        <v>705</v>
      </c>
      <c r="D101" s="79">
        <v>6582.4960000000001</v>
      </c>
      <c r="E101" s="80">
        <v>10469.834999999999</v>
      </c>
      <c r="F101" s="80">
        <v>24402.047999999999</v>
      </c>
      <c r="G101" s="80">
        <v>14494.079</v>
      </c>
      <c r="H101" s="80">
        <v>0</v>
      </c>
      <c r="I101" s="80">
        <v>655.03300000000002</v>
      </c>
      <c r="J101" s="80">
        <v>43.338000000000001</v>
      </c>
      <c r="K101" s="80">
        <v>0</v>
      </c>
      <c r="L101" s="81"/>
      <c r="M101" s="80">
        <f t="shared" si="12"/>
        <v>37.849352000000003</v>
      </c>
      <c r="N101" s="80">
        <f t="shared" si="13"/>
        <v>68.577419249999991</v>
      </c>
      <c r="O101" s="80">
        <f t="shared" si="14"/>
        <v>62.2252224</v>
      </c>
      <c r="P101" s="80">
        <f t="shared" si="15"/>
        <v>89.138585849999998</v>
      </c>
      <c r="Q101" s="80">
        <f t="shared" si="16"/>
        <v>0</v>
      </c>
      <c r="R101" s="80">
        <f t="shared" si="18"/>
        <v>1.5065759000000001</v>
      </c>
      <c r="S101" s="80">
        <f t="shared" si="19"/>
        <v>0.15384990000000001</v>
      </c>
      <c r="T101" s="80">
        <f t="shared" si="17"/>
        <v>0</v>
      </c>
      <c r="U101" s="82"/>
      <c r="V101" s="83">
        <f t="shared" si="11"/>
        <v>259.45100530000002</v>
      </c>
    </row>
    <row r="102" spans="1:22">
      <c r="A102" s="6" t="s">
        <v>313</v>
      </c>
      <c r="B102" s="65">
        <v>4</v>
      </c>
      <c r="C102" s="19" t="s">
        <v>706</v>
      </c>
      <c r="D102" s="79">
        <v>60183.175000000003</v>
      </c>
      <c r="E102" s="80">
        <v>30711.647000000001</v>
      </c>
      <c r="F102" s="80">
        <v>167459.215</v>
      </c>
      <c r="G102" s="80">
        <v>21875.06</v>
      </c>
      <c r="H102" s="80">
        <v>0</v>
      </c>
      <c r="I102" s="80">
        <v>3057.5650000000001</v>
      </c>
      <c r="J102" s="80">
        <v>90.004999999999995</v>
      </c>
      <c r="K102" s="80">
        <v>133.16800000000001</v>
      </c>
      <c r="L102" s="81"/>
      <c r="M102" s="80">
        <f t="shared" si="12"/>
        <v>346.05325625</v>
      </c>
      <c r="N102" s="80">
        <f t="shared" si="13"/>
        <v>201.16128785000001</v>
      </c>
      <c r="O102" s="80">
        <f t="shared" si="14"/>
        <v>427.02099825000005</v>
      </c>
      <c r="P102" s="80">
        <f t="shared" si="15"/>
        <v>134.53161900000001</v>
      </c>
      <c r="Q102" s="80">
        <f t="shared" si="16"/>
        <v>0</v>
      </c>
      <c r="R102" s="80">
        <f t="shared" si="18"/>
        <v>7.0323995000000004</v>
      </c>
      <c r="S102" s="80">
        <f t="shared" si="19"/>
        <v>0.31951774999999999</v>
      </c>
      <c r="T102" s="80">
        <f t="shared" si="17"/>
        <v>2.9629880000000006</v>
      </c>
      <c r="U102" s="82"/>
      <c r="V102" s="83">
        <f t="shared" si="11"/>
        <v>1119.0820666000002</v>
      </c>
    </row>
    <row r="103" spans="1:22">
      <c r="A103" s="6" t="s">
        <v>409</v>
      </c>
      <c r="B103" s="65">
        <v>16</v>
      </c>
      <c r="C103" s="19" t="s">
        <v>707</v>
      </c>
      <c r="D103" s="79">
        <v>589683.74600000004</v>
      </c>
      <c r="E103" s="80">
        <v>150286.842</v>
      </c>
      <c r="F103" s="80">
        <v>1164225.2749999999</v>
      </c>
      <c r="G103" s="80">
        <v>48306.466</v>
      </c>
      <c r="H103" s="80">
        <v>0</v>
      </c>
      <c r="I103" s="80">
        <v>8194.7009999999991</v>
      </c>
      <c r="J103" s="80">
        <v>370.10300000000001</v>
      </c>
      <c r="K103" s="80">
        <v>1502.4549999999999</v>
      </c>
      <c r="L103" s="81"/>
      <c r="M103" s="80">
        <f t="shared" si="12"/>
        <v>3390.6815395000003</v>
      </c>
      <c r="N103" s="80">
        <f t="shared" si="13"/>
        <v>984.37881510000011</v>
      </c>
      <c r="O103" s="80">
        <f t="shared" si="14"/>
        <v>2968.7744512499999</v>
      </c>
      <c r="P103" s="80">
        <f t="shared" si="15"/>
        <v>297.08476589999998</v>
      </c>
      <c r="Q103" s="80">
        <f t="shared" si="16"/>
        <v>0</v>
      </c>
      <c r="R103" s="80">
        <f t="shared" si="18"/>
        <v>18.847812299999998</v>
      </c>
      <c r="S103" s="80">
        <f t="shared" si="19"/>
        <v>1.3138656499999999</v>
      </c>
      <c r="T103" s="80">
        <f t="shared" si="17"/>
        <v>33.429623750000005</v>
      </c>
      <c r="U103" s="82"/>
      <c r="V103" s="83">
        <f t="shared" si="11"/>
        <v>7694.51087345</v>
      </c>
    </row>
    <row r="104" spans="1:22">
      <c r="A104" s="6" t="s">
        <v>419</v>
      </c>
      <c r="B104" s="65">
        <v>19</v>
      </c>
      <c r="C104" s="19" t="s">
        <v>708</v>
      </c>
      <c r="D104" s="79">
        <v>83834.192999999999</v>
      </c>
      <c r="E104" s="80">
        <v>112509.101</v>
      </c>
      <c r="F104" s="80">
        <v>91344.275999999998</v>
      </c>
      <c r="G104" s="80">
        <v>154402.10399999999</v>
      </c>
      <c r="H104" s="80">
        <v>0</v>
      </c>
      <c r="I104" s="80">
        <v>586.16899999999998</v>
      </c>
      <c r="J104" s="80">
        <v>0</v>
      </c>
      <c r="K104" s="80">
        <v>24.931999999999999</v>
      </c>
      <c r="L104" s="81"/>
      <c r="M104" s="80">
        <f t="shared" si="12"/>
        <v>482.04660975000002</v>
      </c>
      <c r="N104" s="80">
        <f t="shared" si="13"/>
        <v>736.93461155</v>
      </c>
      <c r="O104" s="80">
        <f t="shared" si="14"/>
        <v>232.92790380000002</v>
      </c>
      <c r="P104" s="80">
        <f t="shared" si="15"/>
        <v>949.57293959999993</v>
      </c>
      <c r="Q104" s="80">
        <f t="shared" si="16"/>
        <v>0</v>
      </c>
      <c r="R104" s="80">
        <f t="shared" si="18"/>
        <v>1.3481886999999999</v>
      </c>
      <c r="S104" s="80">
        <f t="shared" si="19"/>
        <v>0</v>
      </c>
      <c r="T104" s="80">
        <f t="shared" si="17"/>
        <v>0.55473700000000004</v>
      </c>
      <c r="U104" s="82"/>
      <c r="V104" s="83">
        <f t="shared" si="11"/>
        <v>2403.3849903999994</v>
      </c>
    </row>
    <row r="105" spans="1:22">
      <c r="A105" s="6" t="s">
        <v>229</v>
      </c>
      <c r="B105" s="65">
        <v>13</v>
      </c>
      <c r="C105" s="19" t="s">
        <v>709</v>
      </c>
      <c r="D105" s="79">
        <v>11610.386</v>
      </c>
      <c r="E105" s="80">
        <v>17639.666000000001</v>
      </c>
      <c r="F105" s="80">
        <v>59449.527999999998</v>
      </c>
      <c r="G105" s="80">
        <v>20173.382000000001</v>
      </c>
      <c r="H105" s="80">
        <v>0</v>
      </c>
      <c r="I105" s="80">
        <v>79.069000000000003</v>
      </c>
      <c r="J105" s="80">
        <v>14.579000000000001</v>
      </c>
      <c r="K105" s="80">
        <v>0</v>
      </c>
      <c r="L105" s="81"/>
      <c r="M105" s="80">
        <f t="shared" si="12"/>
        <v>66.759719500000003</v>
      </c>
      <c r="N105" s="80">
        <f t="shared" si="13"/>
        <v>115.53981230000001</v>
      </c>
      <c r="O105" s="80">
        <f t="shared" si="14"/>
        <v>151.5962964</v>
      </c>
      <c r="P105" s="80">
        <f t="shared" si="15"/>
        <v>124.06629930000001</v>
      </c>
      <c r="Q105" s="80">
        <f t="shared" si="16"/>
        <v>0</v>
      </c>
      <c r="R105" s="80">
        <f t="shared" si="18"/>
        <v>0.18185870000000001</v>
      </c>
      <c r="S105" s="80">
        <f t="shared" si="19"/>
        <v>5.1755449999999995E-2</v>
      </c>
      <c r="T105" s="80">
        <f t="shared" si="17"/>
        <v>0</v>
      </c>
      <c r="U105" s="82"/>
      <c r="V105" s="83">
        <f t="shared" si="11"/>
        <v>458.19574165</v>
      </c>
    </row>
    <row r="106" spans="1:22">
      <c r="A106" s="6" t="s">
        <v>351</v>
      </c>
      <c r="B106" s="65">
        <v>12</v>
      </c>
      <c r="C106" s="19" t="s">
        <v>710</v>
      </c>
      <c r="D106" s="79">
        <v>71106.054999999993</v>
      </c>
      <c r="E106" s="80">
        <v>43591.881000000001</v>
      </c>
      <c r="F106" s="80">
        <v>376265.81900000002</v>
      </c>
      <c r="G106" s="80">
        <v>21219.672999999999</v>
      </c>
      <c r="H106" s="80">
        <v>0</v>
      </c>
      <c r="I106" s="80">
        <v>375.40499999999997</v>
      </c>
      <c r="J106" s="80">
        <v>68.903000000000006</v>
      </c>
      <c r="K106" s="80">
        <v>18.21</v>
      </c>
      <c r="L106" s="81"/>
      <c r="M106" s="80">
        <f t="shared" si="12"/>
        <v>408.85981624999994</v>
      </c>
      <c r="N106" s="80">
        <f t="shared" si="13"/>
        <v>285.52682055000002</v>
      </c>
      <c r="O106" s="80">
        <f t="shared" si="14"/>
        <v>959.47783845000015</v>
      </c>
      <c r="P106" s="80">
        <f t="shared" si="15"/>
        <v>130.50098894999999</v>
      </c>
      <c r="Q106" s="80">
        <f t="shared" si="16"/>
        <v>0</v>
      </c>
      <c r="R106" s="80">
        <f t="shared" si="18"/>
        <v>0.86343149999999991</v>
      </c>
      <c r="S106" s="80">
        <f t="shared" si="19"/>
        <v>0.24460565000000004</v>
      </c>
      <c r="T106" s="80">
        <f t="shared" si="17"/>
        <v>0.40517250000000005</v>
      </c>
      <c r="U106" s="82"/>
      <c r="V106" s="83">
        <f t="shared" si="11"/>
        <v>1785.8786738499998</v>
      </c>
    </row>
    <row r="107" spans="1:22">
      <c r="A107" s="6" t="s">
        <v>239</v>
      </c>
      <c r="B107" s="65">
        <v>15</v>
      </c>
      <c r="C107" s="19" t="s">
        <v>711</v>
      </c>
      <c r="D107" s="79">
        <v>18351.975999999999</v>
      </c>
      <c r="E107" s="80">
        <v>13658.945</v>
      </c>
      <c r="F107" s="80">
        <v>51200.506999999998</v>
      </c>
      <c r="G107" s="80">
        <v>17865.907999999999</v>
      </c>
      <c r="H107" s="80">
        <v>0</v>
      </c>
      <c r="I107" s="80">
        <v>1410.4469999999999</v>
      </c>
      <c r="J107" s="80">
        <v>42.578000000000003</v>
      </c>
      <c r="K107" s="80">
        <v>0</v>
      </c>
      <c r="L107" s="81"/>
      <c r="M107" s="80">
        <f t="shared" si="12"/>
        <v>105.52386199999999</v>
      </c>
      <c r="N107" s="80">
        <f t="shared" si="13"/>
        <v>89.466089749999995</v>
      </c>
      <c r="O107" s="80">
        <f t="shared" si="14"/>
        <v>130.56129285</v>
      </c>
      <c r="P107" s="80">
        <f t="shared" si="15"/>
        <v>109.8753342</v>
      </c>
      <c r="Q107" s="80">
        <f t="shared" si="16"/>
        <v>0</v>
      </c>
      <c r="R107" s="80">
        <f t="shared" si="18"/>
        <v>3.2440280999999995</v>
      </c>
      <c r="S107" s="80">
        <f t="shared" si="19"/>
        <v>0.15115190000000001</v>
      </c>
      <c r="T107" s="80">
        <f t="shared" si="17"/>
        <v>0</v>
      </c>
      <c r="U107" s="82"/>
      <c r="V107" s="83">
        <f t="shared" si="11"/>
        <v>438.8217588</v>
      </c>
    </row>
    <row r="108" spans="1:22">
      <c r="A108" s="6" t="s">
        <v>333</v>
      </c>
      <c r="B108" s="65">
        <v>2</v>
      </c>
      <c r="C108" s="19" t="s">
        <v>712</v>
      </c>
      <c r="D108" s="79">
        <v>26885.569</v>
      </c>
      <c r="E108" s="80">
        <v>5451.7060000000001</v>
      </c>
      <c r="F108" s="80">
        <v>53945.760000000002</v>
      </c>
      <c r="G108" s="80">
        <v>4205.8469999999998</v>
      </c>
      <c r="H108" s="80">
        <v>0</v>
      </c>
      <c r="I108" s="80">
        <v>677.99699999999996</v>
      </c>
      <c r="J108" s="80">
        <v>27.678999999999998</v>
      </c>
      <c r="K108" s="80">
        <v>0</v>
      </c>
      <c r="L108" s="81"/>
      <c r="M108" s="80">
        <f t="shared" si="12"/>
        <v>154.59202174999999</v>
      </c>
      <c r="N108" s="80">
        <f t="shared" si="13"/>
        <v>35.708674300000006</v>
      </c>
      <c r="O108" s="80">
        <f t="shared" si="14"/>
        <v>137.561688</v>
      </c>
      <c r="P108" s="80">
        <f t="shared" si="15"/>
        <v>25.865959049999997</v>
      </c>
      <c r="Q108" s="80">
        <f t="shared" si="16"/>
        <v>0</v>
      </c>
      <c r="R108" s="80">
        <f t="shared" si="18"/>
        <v>1.5593930999999999</v>
      </c>
      <c r="S108" s="80">
        <f t="shared" si="19"/>
        <v>9.8260449999999985E-2</v>
      </c>
      <c r="T108" s="80">
        <f t="shared" si="17"/>
        <v>0</v>
      </c>
      <c r="U108" s="82"/>
      <c r="V108" s="83">
        <f t="shared" si="11"/>
        <v>355.38599665000004</v>
      </c>
    </row>
    <row r="109" spans="1:22">
      <c r="A109" s="6" t="s">
        <v>167</v>
      </c>
      <c r="B109" s="65">
        <v>8</v>
      </c>
      <c r="C109" s="19" t="s">
        <v>713</v>
      </c>
      <c r="D109" s="79">
        <v>692340.38300000003</v>
      </c>
      <c r="E109" s="80">
        <v>134462.27600000001</v>
      </c>
      <c r="F109" s="80">
        <v>1193845.1240000001</v>
      </c>
      <c r="G109" s="80">
        <v>21706.473000000002</v>
      </c>
      <c r="H109" s="80">
        <v>0</v>
      </c>
      <c r="I109" s="80">
        <v>33754.267999999996</v>
      </c>
      <c r="J109" s="80">
        <v>553.77200000000005</v>
      </c>
      <c r="K109" s="80">
        <v>0</v>
      </c>
      <c r="L109" s="81"/>
      <c r="M109" s="80">
        <f t="shared" si="12"/>
        <v>3980.9572022500001</v>
      </c>
      <c r="N109" s="80">
        <f t="shared" si="13"/>
        <v>880.72790780000014</v>
      </c>
      <c r="O109" s="80">
        <f t="shared" si="14"/>
        <v>3044.3050662000005</v>
      </c>
      <c r="P109" s="80">
        <f t="shared" si="15"/>
        <v>133.49480895000002</v>
      </c>
      <c r="Q109" s="80">
        <f t="shared" si="16"/>
        <v>0</v>
      </c>
      <c r="R109" s="80">
        <f t="shared" si="18"/>
        <v>77.634816399999991</v>
      </c>
      <c r="S109" s="80">
        <f t="shared" si="19"/>
        <v>1.9658906000000003</v>
      </c>
      <c r="T109" s="80">
        <f t="shared" si="17"/>
        <v>0</v>
      </c>
      <c r="U109" s="82"/>
      <c r="V109" s="83">
        <f t="shared" si="11"/>
        <v>8119.0856922000021</v>
      </c>
    </row>
    <row r="110" spans="1:22">
      <c r="A110" s="6" t="s">
        <v>163</v>
      </c>
      <c r="B110" s="65">
        <v>8</v>
      </c>
      <c r="C110" s="19" t="s">
        <v>714</v>
      </c>
      <c r="D110" s="79">
        <v>724447.57400000002</v>
      </c>
      <c r="E110" s="80">
        <v>333405.19400000002</v>
      </c>
      <c r="F110" s="80">
        <v>1965828.7990000001</v>
      </c>
      <c r="G110" s="80">
        <v>119942.74099999999</v>
      </c>
      <c r="H110" s="80">
        <v>0</v>
      </c>
      <c r="I110" s="80">
        <v>25445.491000000002</v>
      </c>
      <c r="J110" s="80">
        <v>1920.3109999999999</v>
      </c>
      <c r="K110" s="80">
        <v>574.67999999999995</v>
      </c>
      <c r="L110" s="81"/>
      <c r="M110" s="80">
        <f t="shared" si="12"/>
        <v>4165.5735505000002</v>
      </c>
      <c r="N110" s="80">
        <f t="shared" si="13"/>
        <v>2183.8040207000004</v>
      </c>
      <c r="O110" s="80">
        <f t="shared" si="14"/>
        <v>5012.8634374500007</v>
      </c>
      <c r="P110" s="80">
        <f t="shared" si="15"/>
        <v>737.64785714999994</v>
      </c>
      <c r="Q110" s="80">
        <f t="shared" si="16"/>
        <v>0</v>
      </c>
      <c r="R110" s="80">
        <f t="shared" si="18"/>
        <v>58.524629300000001</v>
      </c>
      <c r="S110" s="80">
        <f t="shared" si="19"/>
        <v>6.8171040499999993</v>
      </c>
      <c r="T110" s="80">
        <f t="shared" si="17"/>
        <v>12.786630000000001</v>
      </c>
      <c r="U110" s="82"/>
      <c r="V110" s="83">
        <f t="shared" si="11"/>
        <v>12178.017229150002</v>
      </c>
    </row>
    <row r="111" spans="1:22">
      <c r="A111" s="6" t="s">
        <v>235</v>
      </c>
      <c r="B111" s="65">
        <v>15</v>
      </c>
      <c r="C111" s="19" t="s">
        <v>715</v>
      </c>
      <c r="D111" s="79">
        <v>109451.37</v>
      </c>
      <c r="E111" s="80">
        <v>31348.003000000001</v>
      </c>
      <c r="F111" s="80">
        <v>166904.75</v>
      </c>
      <c r="G111" s="80">
        <v>33369.892</v>
      </c>
      <c r="H111" s="80">
        <v>0</v>
      </c>
      <c r="I111" s="80">
        <v>2428.2570000000001</v>
      </c>
      <c r="J111" s="80">
        <v>81.105000000000004</v>
      </c>
      <c r="K111" s="80">
        <v>0</v>
      </c>
      <c r="L111" s="81"/>
      <c r="M111" s="80">
        <f t="shared" si="12"/>
        <v>629.34537749999993</v>
      </c>
      <c r="N111" s="80">
        <f t="shared" si="13"/>
        <v>205.32941965000001</v>
      </c>
      <c r="O111" s="80">
        <f t="shared" si="14"/>
        <v>425.60711250000003</v>
      </c>
      <c r="P111" s="80">
        <f t="shared" si="15"/>
        <v>205.22483579999999</v>
      </c>
      <c r="Q111" s="80">
        <f t="shared" si="16"/>
        <v>0</v>
      </c>
      <c r="R111" s="80">
        <f t="shared" si="18"/>
        <v>5.5849910999999999</v>
      </c>
      <c r="S111" s="80">
        <f t="shared" si="19"/>
        <v>0.28792275000000001</v>
      </c>
      <c r="T111" s="80">
        <f t="shared" si="17"/>
        <v>0</v>
      </c>
      <c r="U111" s="82"/>
      <c r="V111" s="83">
        <f t="shared" si="11"/>
        <v>1471.3796593</v>
      </c>
    </row>
    <row r="112" spans="1:22">
      <c r="A112" s="6" t="s">
        <v>369</v>
      </c>
      <c r="B112" s="65">
        <v>15</v>
      </c>
      <c r="C112" s="19" t="s">
        <v>716</v>
      </c>
      <c r="D112" s="79">
        <v>69441.275999999998</v>
      </c>
      <c r="E112" s="80">
        <v>16012.532999999999</v>
      </c>
      <c r="F112" s="80">
        <v>165702.796</v>
      </c>
      <c r="G112" s="80">
        <v>17543.805</v>
      </c>
      <c r="H112" s="80">
        <v>0</v>
      </c>
      <c r="I112" s="80">
        <v>2720.0349999999999</v>
      </c>
      <c r="J112" s="80">
        <v>106.98399999999999</v>
      </c>
      <c r="K112" s="80">
        <v>170.13900000000001</v>
      </c>
      <c r="L112" s="81"/>
      <c r="M112" s="80">
        <f t="shared" si="12"/>
        <v>399.28733699999998</v>
      </c>
      <c r="N112" s="80">
        <f t="shared" si="13"/>
        <v>104.88209114999999</v>
      </c>
      <c r="O112" s="80">
        <f t="shared" si="14"/>
        <v>422.54212980000005</v>
      </c>
      <c r="P112" s="80">
        <f t="shared" si="15"/>
        <v>107.89440075</v>
      </c>
      <c r="Q112" s="80">
        <f t="shared" si="16"/>
        <v>0</v>
      </c>
      <c r="R112" s="80">
        <f t="shared" si="18"/>
        <v>6.2560804999999995</v>
      </c>
      <c r="S112" s="80">
        <f t="shared" si="19"/>
        <v>0.37979319999999994</v>
      </c>
      <c r="T112" s="80">
        <f t="shared" si="17"/>
        <v>3.7855927500000006</v>
      </c>
      <c r="U112" s="82"/>
      <c r="V112" s="83">
        <f t="shared" si="11"/>
        <v>1045.02742515</v>
      </c>
    </row>
    <row r="113" spans="1:22">
      <c r="A113" s="6" t="s">
        <v>169</v>
      </c>
      <c r="B113" s="65">
        <v>18</v>
      </c>
      <c r="C113" s="19" t="s">
        <v>717</v>
      </c>
      <c r="D113" s="79">
        <v>56685.3</v>
      </c>
      <c r="E113" s="80">
        <v>36165.027999999998</v>
      </c>
      <c r="F113" s="80">
        <v>184245.43599999999</v>
      </c>
      <c r="G113" s="80">
        <v>35855.542000000001</v>
      </c>
      <c r="H113" s="80">
        <v>0</v>
      </c>
      <c r="I113" s="80">
        <v>1478.0429999999999</v>
      </c>
      <c r="J113" s="80">
        <v>239.68700000000001</v>
      </c>
      <c r="K113" s="80">
        <v>493.39600000000002</v>
      </c>
      <c r="L113" s="81"/>
      <c r="M113" s="80">
        <f t="shared" si="12"/>
        <v>325.94047499999999</v>
      </c>
      <c r="N113" s="80">
        <f t="shared" si="13"/>
        <v>236.8809334</v>
      </c>
      <c r="O113" s="80">
        <f t="shared" si="14"/>
        <v>469.82586179999998</v>
      </c>
      <c r="P113" s="80">
        <f t="shared" si="15"/>
        <v>220.51158330000001</v>
      </c>
      <c r="Q113" s="80">
        <f t="shared" si="16"/>
        <v>0</v>
      </c>
      <c r="R113" s="80">
        <f t="shared" si="18"/>
        <v>3.3994988999999998</v>
      </c>
      <c r="S113" s="80">
        <f t="shared" si="19"/>
        <v>0.85088885000000003</v>
      </c>
      <c r="T113" s="80">
        <f t="shared" si="17"/>
        <v>10.978061000000002</v>
      </c>
      <c r="U113" s="82"/>
      <c r="V113" s="83">
        <f t="shared" si="11"/>
        <v>1268.3873022500002</v>
      </c>
    </row>
    <row r="114" spans="1:22">
      <c r="A114" s="6" t="s">
        <v>441</v>
      </c>
      <c r="B114" s="65">
        <v>6</v>
      </c>
      <c r="C114" s="19" t="s">
        <v>718</v>
      </c>
      <c r="D114" s="79">
        <v>11434.491</v>
      </c>
      <c r="E114" s="80">
        <v>54095.517999999996</v>
      </c>
      <c r="F114" s="80">
        <v>56137.239000000001</v>
      </c>
      <c r="G114" s="80">
        <v>51552.463000000003</v>
      </c>
      <c r="H114" s="80">
        <v>0</v>
      </c>
      <c r="I114" s="80">
        <v>393.49</v>
      </c>
      <c r="J114" s="80">
        <v>66.097999999999999</v>
      </c>
      <c r="K114" s="80">
        <v>0</v>
      </c>
      <c r="L114" s="81"/>
      <c r="M114" s="80">
        <f t="shared" si="12"/>
        <v>65.748323249999999</v>
      </c>
      <c r="N114" s="80">
        <f t="shared" si="13"/>
        <v>354.32564289999999</v>
      </c>
      <c r="O114" s="80">
        <f t="shared" si="14"/>
        <v>143.14995945000001</v>
      </c>
      <c r="P114" s="80">
        <f t="shared" si="15"/>
        <v>317.04764745</v>
      </c>
      <c r="Q114" s="80">
        <f t="shared" si="16"/>
        <v>0</v>
      </c>
      <c r="R114" s="80">
        <f t="shared" si="18"/>
        <v>0.90502700000000003</v>
      </c>
      <c r="S114" s="80">
        <f t="shared" si="19"/>
        <v>0.23464789999999996</v>
      </c>
      <c r="T114" s="80">
        <f t="shared" si="17"/>
        <v>0</v>
      </c>
      <c r="U114" s="82"/>
      <c r="V114" s="83">
        <f t="shared" si="11"/>
        <v>881.41124795000007</v>
      </c>
    </row>
    <row r="115" spans="1:22">
      <c r="A115" s="6" t="s">
        <v>529</v>
      </c>
      <c r="B115" s="65">
        <v>11</v>
      </c>
      <c r="C115" s="19" t="s">
        <v>719</v>
      </c>
      <c r="D115" s="79">
        <v>1571853.7760000001</v>
      </c>
      <c r="E115" s="80">
        <v>579554.91700000002</v>
      </c>
      <c r="F115" s="80">
        <v>3423862.6310000001</v>
      </c>
      <c r="G115" s="80">
        <v>212508.72899999999</v>
      </c>
      <c r="H115" s="80">
        <v>0</v>
      </c>
      <c r="I115" s="80">
        <v>7301.1419999999998</v>
      </c>
      <c r="J115" s="80">
        <v>486.96899999999999</v>
      </c>
      <c r="K115" s="80">
        <v>11558.448</v>
      </c>
      <c r="L115" s="81"/>
      <c r="M115" s="80">
        <f t="shared" si="12"/>
        <v>9038.1592120000005</v>
      </c>
      <c r="N115" s="80">
        <f t="shared" si="13"/>
        <v>3796.08470635</v>
      </c>
      <c r="O115" s="80">
        <f t="shared" si="14"/>
        <v>8730.8497090500005</v>
      </c>
      <c r="P115" s="80">
        <f t="shared" si="15"/>
        <v>1306.92868335</v>
      </c>
      <c r="Q115" s="80">
        <f t="shared" si="16"/>
        <v>0</v>
      </c>
      <c r="R115" s="80">
        <f t="shared" si="18"/>
        <v>16.792626599999998</v>
      </c>
      <c r="S115" s="80">
        <f t="shared" si="19"/>
        <v>1.7287399499999998</v>
      </c>
      <c r="T115" s="80">
        <f t="shared" si="17"/>
        <v>257.17546800000002</v>
      </c>
      <c r="U115" s="82"/>
      <c r="V115" s="83">
        <f t="shared" si="11"/>
        <v>23147.719145300001</v>
      </c>
    </row>
    <row r="116" spans="1:22">
      <c r="A116" s="6" t="s">
        <v>67</v>
      </c>
      <c r="B116" s="65">
        <v>14</v>
      </c>
      <c r="C116" s="19" t="s">
        <v>720</v>
      </c>
      <c r="D116" s="79">
        <v>42440.58</v>
      </c>
      <c r="E116" s="80">
        <v>12552.647000000001</v>
      </c>
      <c r="F116" s="80">
        <v>91695.75</v>
      </c>
      <c r="G116" s="80">
        <v>11001.109</v>
      </c>
      <c r="H116" s="80">
        <v>0</v>
      </c>
      <c r="I116" s="80">
        <v>9875.2129999999997</v>
      </c>
      <c r="J116" s="80">
        <v>466.45299999999997</v>
      </c>
      <c r="K116" s="80">
        <v>0</v>
      </c>
      <c r="L116" s="81"/>
      <c r="M116" s="80">
        <f t="shared" si="12"/>
        <v>244.03333499999999</v>
      </c>
      <c r="N116" s="80">
        <f t="shared" si="13"/>
        <v>82.219837850000005</v>
      </c>
      <c r="O116" s="80">
        <f t="shared" si="14"/>
        <v>233.82416250000003</v>
      </c>
      <c r="P116" s="80">
        <f t="shared" si="15"/>
        <v>67.656820350000004</v>
      </c>
      <c r="Q116" s="80">
        <f t="shared" si="16"/>
        <v>0</v>
      </c>
      <c r="R116" s="80">
        <f t="shared" si="18"/>
        <v>22.7129899</v>
      </c>
      <c r="S116" s="80">
        <f t="shared" si="19"/>
        <v>1.6559081499999999</v>
      </c>
      <c r="T116" s="80">
        <f t="shared" si="17"/>
        <v>0</v>
      </c>
      <c r="U116" s="82"/>
      <c r="V116" s="83">
        <f t="shared" si="11"/>
        <v>652.10305374999996</v>
      </c>
    </row>
    <row r="117" spans="1:22">
      <c r="A117" s="6" t="s">
        <v>181</v>
      </c>
      <c r="B117" s="65">
        <v>14</v>
      </c>
      <c r="C117" s="19" t="s">
        <v>721</v>
      </c>
      <c r="D117" s="79">
        <v>234146.11</v>
      </c>
      <c r="E117" s="80">
        <v>42630.900999999998</v>
      </c>
      <c r="F117" s="80">
        <v>457356.75300000003</v>
      </c>
      <c r="G117" s="80">
        <v>18462.298999999999</v>
      </c>
      <c r="H117" s="80">
        <v>0</v>
      </c>
      <c r="I117" s="80">
        <v>10467.388999999999</v>
      </c>
      <c r="J117" s="80">
        <v>296.36700000000002</v>
      </c>
      <c r="K117" s="80">
        <v>5.6790000000000003</v>
      </c>
      <c r="L117" s="81"/>
      <c r="M117" s="80">
        <f t="shared" si="12"/>
        <v>1346.3401325</v>
      </c>
      <c r="N117" s="80">
        <f t="shared" si="13"/>
        <v>279.23240155000002</v>
      </c>
      <c r="O117" s="80">
        <f t="shared" si="14"/>
        <v>1166.2597201500002</v>
      </c>
      <c r="P117" s="80">
        <f t="shared" si="15"/>
        <v>113.54313884999999</v>
      </c>
      <c r="Q117" s="80">
        <f t="shared" si="16"/>
        <v>0</v>
      </c>
      <c r="R117" s="80">
        <f t="shared" si="18"/>
        <v>24.074994699999998</v>
      </c>
      <c r="S117" s="80">
        <f t="shared" si="19"/>
        <v>1.05210285</v>
      </c>
      <c r="T117" s="80">
        <f t="shared" si="17"/>
        <v>0.12635775000000002</v>
      </c>
      <c r="U117" s="82"/>
      <c r="V117" s="83">
        <f t="shared" si="11"/>
        <v>2930.6288483500007</v>
      </c>
    </row>
    <row r="118" spans="1:22">
      <c r="A118" s="6" t="s">
        <v>379</v>
      </c>
      <c r="B118" s="65">
        <v>2</v>
      </c>
      <c r="C118" s="19" t="s">
        <v>722</v>
      </c>
      <c r="D118" s="79">
        <v>9180.6129999999994</v>
      </c>
      <c r="E118" s="80">
        <v>85357.497000000003</v>
      </c>
      <c r="F118" s="80">
        <v>27881.161</v>
      </c>
      <c r="G118" s="80">
        <v>57996.517</v>
      </c>
      <c r="H118" s="80">
        <v>0</v>
      </c>
      <c r="I118" s="80">
        <v>73.748999999999995</v>
      </c>
      <c r="J118" s="80">
        <v>6.3330000000000002</v>
      </c>
      <c r="K118" s="80">
        <v>0</v>
      </c>
      <c r="L118" s="81"/>
      <c r="M118" s="80">
        <f t="shared" si="12"/>
        <v>52.788524749999993</v>
      </c>
      <c r="N118" s="80">
        <f t="shared" si="13"/>
        <v>559.09160535000001</v>
      </c>
      <c r="O118" s="80">
        <f t="shared" si="14"/>
        <v>71.096960550000006</v>
      </c>
      <c r="P118" s="80">
        <f t="shared" si="15"/>
        <v>356.67857954999999</v>
      </c>
      <c r="Q118" s="80">
        <f t="shared" si="16"/>
        <v>0</v>
      </c>
      <c r="R118" s="80">
        <f t="shared" si="18"/>
        <v>0.16962269999999999</v>
      </c>
      <c r="S118" s="80">
        <f t="shared" si="19"/>
        <v>2.2482149999999999E-2</v>
      </c>
      <c r="T118" s="80">
        <f t="shared" si="17"/>
        <v>0</v>
      </c>
      <c r="U118" s="82"/>
      <c r="V118" s="83">
        <f t="shared" si="11"/>
        <v>1039.8477750500001</v>
      </c>
    </row>
    <row r="119" spans="1:22">
      <c r="A119" s="6" t="s">
        <v>447</v>
      </c>
      <c r="B119" s="65">
        <v>17</v>
      </c>
      <c r="C119" s="19" t="s">
        <v>723</v>
      </c>
      <c r="D119" s="79">
        <v>197057.76699999999</v>
      </c>
      <c r="E119" s="80">
        <v>158086.84099999999</v>
      </c>
      <c r="F119" s="80">
        <v>368104.50799999997</v>
      </c>
      <c r="G119" s="80">
        <v>219913.58600000001</v>
      </c>
      <c r="H119" s="80">
        <v>0</v>
      </c>
      <c r="I119" s="80">
        <v>9710.5669999999991</v>
      </c>
      <c r="J119" s="80">
        <v>382.983</v>
      </c>
      <c r="K119" s="80">
        <v>0</v>
      </c>
      <c r="L119" s="81"/>
      <c r="M119" s="80">
        <f t="shared" si="12"/>
        <v>1133.08216025</v>
      </c>
      <c r="N119" s="80">
        <f t="shared" si="13"/>
        <v>1035.4688085499999</v>
      </c>
      <c r="O119" s="80">
        <f t="shared" si="14"/>
        <v>938.66649540000003</v>
      </c>
      <c r="P119" s="80">
        <f t="shared" si="15"/>
        <v>1352.4685539000002</v>
      </c>
      <c r="Q119" s="80">
        <f t="shared" si="16"/>
        <v>0</v>
      </c>
      <c r="R119" s="80">
        <f t="shared" si="18"/>
        <v>22.334304099999997</v>
      </c>
      <c r="S119" s="80">
        <f t="shared" si="19"/>
        <v>1.35958965</v>
      </c>
      <c r="T119" s="80">
        <f t="shared" si="17"/>
        <v>0</v>
      </c>
      <c r="U119" s="82"/>
      <c r="V119" s="83">
        <f t="shared" si="11"/>
        <v>4483.3799118500001</v>
      </c>
    </row>
    <row r="120" spans="1:22">
      <c r="A120" s="6" t="s">
        <v>389</v>
      </c>
      <c r="B120" s="65">
        <v>12</v>
      </c>
      <c r="C120" s="19" t="s">
        <v>724</v>
      </c>
      <c r="D120" s="79">
        <v>47485.120000000003</v>
      </c>
      <c r="E120" s="80">
        <v>19489.424999999999</v>
      </c>
      <c r="F120" s="80">
        <v>144140.81200000001</v>
      </c>
      <c r="G120" s="80">
        <v>14651.212</v>
      </c>
      <c r="H120" s="80">
        <v>0</v>
      </c>
      <c r="I120" s="80">
        <v>644.23800000000006</v>
      </c>
      <c r="J120" s="80">
        <v>26.190999999999999</v>
      </c>
      <c r="K120" s="80">
        <v>0</v>
      </c>
      <c r="L120" s="81"/>
      <c r="M120" s="80">
        <f t="shared" si="12"/>
        <v>273.03944000000001</v>
      </c>
      <c r="N120" s="80">
        <f t="shared" si="13"/>
        <v>127.65573375</v>
      </c>
      <c r="O120" s="80">
        <f t="shared" si="14"/>
        <v>367.55907060000004</v>
      </c>
      <c r="P120" s="80">
        <f t="shared" si="15"/>
        <v>90.104953800000004</v>
      </c>
      <c r="Q120" s="80">
        <f t="shared" si="16"/>
        <v>0</v>
      </c>
      <c r="R120" s="80">
        <f t="shared" si="18"/>
        <v>1.4817474000000002</v>
      </c>
      <c r="S120" s="80">
        <f t="shared" si="19"/>
        <v>9.2978049999999979E-2</v>
      </c>
      <c r="T120" s="80">
        <f t="shared" si="17"/>
        <v>0</v>
      </c>
      <c r="U120" s="82"/>
      <c r="V120" s="83">
        <f t="shared" si="11"/>
        <v>859.93392360000007</v>
      </c>
    </row>
    <row r="121" spans="1:22">
      <c r="A121" s="6" t="s">
        <v>25</v>
      </c>
      <c r="B121" s="65">
        <v>13</v>
      </c>
      <c r="C121" s="19" t="s">
        <v>725</v>
      </c>
      <c r="D121" s="79">
        <v>14931.295</v>
      </c>
      <c r="E121" s="80">
        <v>4581.8829999999998</v>
      </c>
      <c r="F121" s="80">
        <v>28341.659</v>
      </c>
      <c r="G121" s="80">
        <v>5862.6620000000003</v>
      </c>
      <c r="H121" s="80">
        <v>0</v>
      </c>
      <c r="I121" s="80">
        <v>197.24299999999999</v>
      </c>
      <c r="J121" s="80">
        <v>34.048000000000002</v>
      </c>
      <c r="K121" s="80">
        <v>58.616999999999997</v>
      </c>
      <c r="L121" s="81"/>
      <c r="M121" s="80">
        <f t="shared" si="12"/>
        <v>85.854946249999998</v>
      </c>
      <c r="N121" s="80">
        <f t="shared" si="13"/>
        <v>30.011333650000001</v>
      </c>
      <c r="O121" s="80">
        <f t="shared" si="14"/>
        <v>72.271230450000004</v>
      </c>
      <c r="P121" s="80">
        <f t="shared" si="15"/>
        <v>36.055371300000004</v>
      </c>
      <c r="Q121" s="80">
        <f t="shared" si="16"/>
        <v>0</v>
      </c>
      <c r="R121" s="80">
        <f t="shared" si="18"/>
        <v>0.45365889999999998</v>
      </c>
      <c r="S121" s="80">
        <f t="shared" si="19"/>
        <v>0.1208704</v>
      </c>
      <c r="T121" s="80">
        <f t="shared" si="17"/>
        <v>1.30422825</v>
      </c>
      <c r="U121" s="82"/>
      <c r="V121" s="83">
        <f t="shared" si="11"/>
        <v>226.07163919999999</v>
      </c>
    </row>
    <row r="122" spans="1:22">
      <c r="A122" s="6" t="s">
        <v>175</v>
      </c>
      <c r="B122" s="65">
        <v>7</v>
      </c>
      <c r="C122" s="19" t="s">
        <v>726</v>
      </c>
      <c r="D122" s="79">
        <v>41734.544999999998</v>
      </c>
      <c r="E122" s="80">
        <v>10559.194</v>
      </c>
      <c r="F122" s="80">
        <v>92023.966</v>
      </c>
      <c r="G122" s="80">
        <v>5432.8609999999999</v>
      </c>
      <c r="H122" s="80">
        <v>0</v>
      </c>
      <c r="I122" s="80">
        <v>435.55700000000002</v>
      </c>
      <c r="J122" s="80">
        <v>11.971</v>
      </c>
      <c r="K122" s="80">
        <v>356.53800000000001</v>
      </c>
      <c r="L122" s="81"/>
      <c r="M122" s="80">
        <f t="shared" si="12"/>
        <v>239.97363374999998</v>
      </c>
      <c r="N122" s="80">
        <f t="shared" si="13"/>
        <v>69.162720699999994</v>
      </c>
      <c r="O122" s="80">
        <f t="shared" si="14"/>
        <v>234.66111330000001</v>
      </c>
      <c r="P122" s="80">
        <f t="shared" si="15"/>
        <v>33.412095149999999</v>
      </c>
      <c r="Q122" s="80">
        <f t="shared" si="16"/>
        <v>0</v>
      </c>
      <c r="R122" s="80">
        <f t="shared" si="18"/>
        <v>1.0017811000000001</v>
      </c>
      <c r="S122" s="80">
        <f t="shared" si="19"/>
        <v>4.2497049999999995E-2</v>
      </c>
      <c r="T122" s="80">
        <f t="shared" si="17"/>
        <v>7.9329705000000015</v>
      </c>
      <c r="U122" s="82"/>
      <c r="V122" s="83">
        <f t="shared" si="11"/>
        <v>586.18681155000002</v>
      </c>
    </row>
    <row r="123" spans="1:22">
      <c r="A123" s="6" t="s">
        <v>145</v>
      </c>
      <c r="B123" s="65">
        <v>17</v>
      </c>
      <c r="C123" s="19" t="s">
        <v>727</v>
      </c>
      <c r="D123" s="79">
        <v>28580.528999999999</v>
      </c>
      <c r="E123" s="80">
        <v>5434.77</v>
      </c>
      <c r="F123" s="80">
        <v>54567.529000000002</v>
      </c>
      <c r="G123" s="80">
        <v>2906.8809999999999</v>
      </c>
      <c r="H123" s="80">
        <v>0</v>
      </c>
      <c r="I123" s="80">
        <v>369.14299999999997</v>
      </c>
      <c r="J123" s="80">
        <v>11.54</v>
      </c>
      <c r="K123" s="80">
        <v>13.045999999999999</v>
      </c>
      <c r="L123" s="81"/>
      <c r="M123" s="80">
        <f t="shared" si="12"/>
        <v>164.33804175</v>
      </c>
      <c r="N123" s="80">
        <f t="shared" si="13"/>
        <v>35.597743500000007</v>
      </c>
      <c r="O123" s="80">
        <f t="shared" si="14"/>
        <v>139.14719895000002</v>
      </c>
      <c r="P123" s="80">
        <f t="shared" si="15"/>
        <v>17.877318150000001</v>
      </c>
      <c r="Q123" s="80">
        <f t="shared" si="16"/>
        <v>0</v>
      </c>
      <c r="R123" s="80">
        <f t="shared" si="18"/>
        <v>0.84902889999999998</v>
      </c>
      <c r="S123" s="80">
        <f t="shared" si="19"/>
        <v>4.0966999999999996E-2</v>
      </c>
      <c r="T123" s="80">
        <f t="shared" si="17"/>
        <v>0.29027350000000002</v>
      </c>
      <c r="U123" s="82"/>
      <c r="V123" s="83">
        <f t="shared" si="11"/>
        <v>358.14057175000011</v>
      </c>
    </row>
    <row r="124" spans="1:22">
      <c r="A124" s="6" t="s">
        <v>543</v>
      </c>
      <c r="B124" s="65">
        <v>19</v>
      </c>
      <c r="C124" s="19" t="s">
        <v>728</v>
      </c>
      <c r="D124" s="79">
        <v>79184.706999999995</v>
      </c>
      <c r="E124" s="80">
        <v>42480.978000000003</v>
      </c>
      <c r="F124" s="80">
        <v>176947.04300000001</v>
      </c>
      <c r="G124" s="80">
        <v>44129.4</v>
      </c>
      <c r="H124" s="80">
        <v>0</v>
      </c>
      <c r="I124" s="80">
        <v>3352.35</v>
      </c>
      <c r="J124" s="80">
        <v>190.51499999999999</v>
      </c>
      <c r="K124" s="80">
        <v>690.63499999999999</v>
      </c>
      <c r="L124" s="81"/>
      <c r="M124" s="80">
        <f t="shared" si="12"/>
        <v>455.31206524999999</v>
      </c>
      <c r="N124" s="80">
        <f t="shared" si="13"/>
        <v>278.25040590000003</v>
      </c>
      <c r="O124" s="80">
        <f t="shared" si="14"/>
        <v>451.21495965000003</v>
      </c>
      <c r="P124" s="80">
        <f t="shared" si="15"/>
        <v>271.39581000000004</v>
      </c>
      <c r="Q124" s="80">
        <f t="shared" si="16"/>
        <v>0</v>
      </c>
      <c r="R124" s="80">
        <f t="shared" si="18"/>
        <v>7.7104049999999997</v>
      </c>
      <c r="S124" s="80">
        <f t="shared" si="19"/>
        <v>0.67632824999999996</v>
      </c>
      <c r="T124" s="80">
        <f t="shared" si="17"/>
        <v>15.366628750000002</v>
      </c>
      <c r="U124" s="82"/>
      <c r="V124" s="83">
        <f t="shared" si="11"/>
        <v>1479.9266028000002</v>
      </c>
    </row>
    <row r="125" spans="1:22">
      <c r="A125" s="6" t="s">
        <v>139</v>
      </c>
      <c r="B125" s="65">
        <v>2</v>
      </c>
      <c r="C125" s="19" t="s">
        <v>729</v>
      </c>
      <c r="D125" s="79">
        <v>55942.563000000002</v>
      </c>
      <c r="E125" s="80">
        <v>120984.90399999999</v>
      </c>
      <c r="F125" s="80">
        <v>169493.28099999999</v>
      </c>
      <c r="G125" s="80">
        <v>101915.4</v>
      </c>
      <c r="H125" s="80">
        <v>0</v>
      </c>
      <c r="I125" s="80">
        <v>1370.3710000000001</v>
      </c>
      <c r="J125" s="80">
        <v>110.28700000000001</v>
      </c>
      <c r="K125" s="80">
        <v>2.528</v>
      </c>
      <c r="L125" s="81"/>
      <c r="M125" s="80">
        <f t="shared" si="12"/>
        <v>321.66973725000003</v>
      </c>
      <c r="N125" s="80">
        <f t="shared" si="13"/>
        <v>792.45112119999999</v>
      </c>
      <c r="O125" s="80">
        <f t="shared" si="14"/>
        <v>432.20786655000001</v>
      </c>
      <c r="P125" s="80">
        <f t="shared" si="15"/>
        <v>626.77971000000002</v>
      </c>
      <c r="Q125" s="80">
        <f t="shared" si="16"/>
        <v>0</v>
      </c>
      <c r="R125" s="80">
        <f t="shared" si="18"/>
        <v>3.1518533</v>
      </c>
      <c r="S125" s="80">
        <f t="shared" si="19"/>
        <v>0.39151884999999997</v>
      </c>
      <c r="T125" s="80">
        <f t="shared" si="17"/>
        <v>5.6248000000000006E-2</v>
      </c>
      <c r="U125" s="82"/>
      <c r="V125" s="83">
        <f t="shared" si="11"/>
        <v>2176.7080551499998</v>
      </c>
    </row>
    <row r="126" spans="1:22">
      <c r="A126" s="6" t="s">
        <v>227</v>
      </c>
      <c r="B126" s="65">
        <v>7</v>
      </c>
      <c r="C126" s="19" t="s">
        <v>730</v>
      </c>
      <c r="D126" s="79">
        <v>1310749.4439999999</v>
      </c>
      <c r="E126" s="80">
        <v>672460.35499999998</v>
      </c>
      <c r="F126" s="80">
        <v>3340572.39</v>
      </c>
      <c r="G126" s="80">
        <v>28605.048999999999</v>
      </c>
      <c r="H126" s="80">
        <v>0</v>
      </c>
      <c r="I126" s="80">
        <v>43104.887999999999</v>
      </c>
      <c r="J126" s="80">
        <v>5591.433</v>
      </c>
      <c r="K126" s="80">
        <v>18020.95</v>
      </c>
      <c r="L126" s="81"/>
      <c r="M126" s="80">
        <f t="shared" si="12"/>
        <v>7536.8093029999991</v>
      </c>
      <c r="N126" s="80">
        <f t="shared" si="13"/>
        <v>4404.6153252499998</v>
      </c>
      <c r="O126" s="80">
        <f t="shared" si="14"/>
        <v>8518.4595945000001</v>
      </c>
      <c r="P126" s="80">
        <f t="shared" si="15"/>
        <v>175.92105135</v>
      </c>
      <c r="Q126" s="80">
        <f t="shared" si="16"/>
        <v>0</v>
      </c>
      <c r="R126" s="80">
        <f t="shared" si="18"/>
        <v>99.141242399999996</v>
      </c>
      <c r="S126" s="80">
        <f t="shared" si="19"/>
        <v>19.849587150000001</v>
      </c>
      <c r="T126" s="80">
        <f t="shared" si="17"/>
        <v>400.96613750000006</v>
      </c>
      <c r="U126" s="82"/>
      <c r="V126" s="83">
        <f t="shared" si="11"/>
        <v>21155.762241150002</v>
      </c>
    </row>
    <row r="127" spans="1:22">
      <c r="A127" s="6" t="s">
        <v>21</v>
      </c>
      <c r="B127" s="65">
        <v>15</v>
      </c>
      <c r="C127" s="19" t="s">
        <v>731</v>
      </c>
      <c r="D127" s="79">
        <v>35439.243000000002</v>
      </c>
      <c r="E127" s="80">
        <v>13077.118</v>
      </c>
      <c r="F127" s="80">
        <v>188098.43900000001</v>
      </c>
      <c r="G127" s="80">
        <v>4222.0320000000002</v>
      </c>
      <c r="H127" s="80">
        <v>0</v>
      </c>
      <c r="I127" s="80">
        <v>1493.3810000000001</v>
      </c>
      <c r="J127" s="80">
        <v>48.643000000000001</v>
      </c>
      <c r="K127" s="80">
        <v>539.77499999999998</v>
      </c>
      <c r="L127" s="81"/>
      <c r="M127" s="80">
        <f t="shared" si="12"/>
        <v>203.77564725000002</v>
      </c>
      <c r="N127" s="80">
        <f t="shared" si="13"/>
        <v>85.655122900000009</v>
      </c>
      <c r="O127" s="80">
        <f t="shared" si="14"/>
        <v>479.65101945000009</v>
      </c>
      <c r="P127" s="80">
        <f t="shared" si="15"/>
        <v>25.9654968</v>
      </c>
      <c r="Q127" s="80">
        <f t="shared" si="16"/>
        <v>0</v>
      </c>
      <c r="R127" s="80">
        <f t="shared" si="18"/>
        <v>3.4347763000000002</v>
      </c>
      <c r="S127" s="80">
        <f t="shared" si="19"/>
        <v>0.17268264999999999</v>
      </c>
      <c r="T127" s="80">
        <f t="shared" si="17"/>
        <v>12.009993750000001</v>
      </c>
      <c r="U127" s="82"/>
      <c r="V127" s="83">
        <f t="shared" si="11"/>
        <v>810.66473910000002</v>
      </c>
    </row>
    <row r="128" spans="1:22">
      <c r="A128" s="6" t="s">
        <v>291</v>
      </c>
      <c r="B128" s="65">
        <v>2</v>
      </c>
      <c r="C128" s="19" t="s">
        <v>732</v>
      </c>
      <c r="D128" s="79">
        <v>93706.695000000007</v>
      </c>
      <c r="E128" s="80">
        <v>28143.723999999998</v>
      </c>
      <c r="F128" s="80">
        <v>224345.49400000001</v>
      </c>
      <c r="G128" s="80">
        <v>23356.432000000001</v>
      </c>
      <c r="H128" s="80">
        <v>0</v>
      </c>
      <c r="I128" s="80">
        <v>838.78499999999997</v>
      </c>
      <c r="J128" s="80">
        <v>116.776</v>
      </c>
      <c r="K128" s="80">
        <v>894.91899999999998</v>
      </c>
      <c r="L128" s="81"/>
      <c r="M128" s="80">
        <f t="shared" si="12"/>
        <v>538.81349625000007</v>
      </c>
      <c r="N128" s="80">
        <f t="shared" si="13"/>
        <v>184.3413922</v>
      </c>
      <c r="O128" s="80">
        <f t="shared" si="14"/>
        <v>572.0810097000001</v>
      </c>
      <c r="P128" s="80">
        <f t="shared" si="15"/>
        <v>143.64205680000001</v>
      </c>
      <c r="Q128" s="80">
        <f t="shared" si="16"/>
        <v>0</v>
      </c>
      <c r="R128" s="80">
        <f t="shared" si="18"/>
        <v>1.9292054999999999</v>
      </c>
      <c r="S128" s="80">
        <f t="shared" si="19"/>
        <v>0.41455479999999995</v>
      </c>
      <c r="T128" s="80">
        <f t="shared" si="17"/>
        <v>19.911947750000003</v>
      </c>
      <c r="U128" s="82"/>
      <c r="V128" s="83">
        <f t="shared" si="11"/>
        <v>1461.1336630000003</v>
      </c>
    </row>
    <row r="129" spans="1:22">
      <c r="A129" s="6" t="s">
        <v>79</v>
      </c>
      <c r="B129" s="65">
        <v>11</v>
      </c>
      <c r="C129" s="19" t="s">
        <v>733</v>
      </c>
      <c r="D129" s="79">
        <v>65496.385999999999</v>
      </c>
      <c r="E129" s="80">
        <v>25369.386999999999</v>
      </c>
      <c r="F129" s="80">
        <v>212097.079</v>
      </c>
      <c r="G129" s="80">
        <v>23448.194</v>
      </c>
      <c r="H129" s="80">
        <v>0</v>
      </c>
      <c r="I129" s="80">
        <v>3737.3589999999999</v>
      </c>
      <c r="J129" s="80">
        <v>133.08099999999999</v>
      </c>
      <c r="K129" s="80">
        <v>161.01</v>
      </c>
      <c r="L129" s="81"/>
      <c r="M129" s="80">
        <f t="shared" si="12"/>
        <v>376.6042195</v>
      </c>
      <c r="N129" s="80">
        <f t="shared" si="13"/>
        <v>166.16948485</v>
      </c>
      <c r="O129" s="80">
        <f t="shared" si="14"/>
        <v>540.84755145000008</v>
      </c>
      <c r="P129" s="80">
        <f t="shared" si="15"/>
        <v>144.20639309999999</v>
      </c>
      <c r="Q129" s="80">
        <f t="shared" si="16"/>
        <v>0</v>
      </c>
      <c r="R129" s="80">
        <f t="shared" si="18"/>
        <v>8.5959257000000004</v>
      </c>
      <c r="S129" s="80">
        <f t="shared" si="19"/>
        <v>0.47243754999999993</v>
      </c>
      <c r="T129" s="80">
        <f t="shared" si="17"/>
        <v>3.5824725000000002</v>
      </c>
      <c r="U129" s="82"/>
      <c r="V129" s="83">
        <f t="shared" si="11"/>
        <v>1240.4784846500002</v>
      </c>
    </row>
    <row r="130" spans="1:22">
      <c r="A130" s="6" t="s">
        <v>393</v>
      </c>
      <c r="B130" s="65">
        <v>14</v>
      </c>
      <c r="C130" s="19" t="s">
        <v>734</v>
      </c>
      <c r="D130" s="79">
        <v>31248.365000000002</v>
      </c>
      <c r="E130" s="80">
        <v>15889.603999999999</v>
      </c>
      <c r="F130" s="80">
        <v>78421.861999999994</v>
      </c>
      <c r="G130" s="80">
        <v>18121.419999999998</v>
      </c>
      <c r="H130" s="80">
        <v>0</v>
      </c>
      <c r="I130" s="80">
        <v>586.75</v>
      </c>
      <c r="J130" s="80">
        <v>35.054000000000002</v>
      </c>
      <c r="K130" s="80">
        <v>0</v>
      </c>
      <c r="L130" s="81"/>
      <c r="M130" s="80">
        <f t="shared" si="12"/>
        <v>179.67809875</v>
      </c>
      <c r="N130" s="80">
        <f t="shared" si="13"/>
        <v>104.0769062</v>
      </c>
      <c r="O130" s="80">
        <f t="shared" si="14"/>
        <v>199.9757481</v>
      </c>
      <c r="P130" s="80">
        <f t="shared" si="15"/>
        <v>111.44673299999999</v>
      </c>
      <c r="Q130" s="80">
        <f t="shared" si="16"/>
        <v>0</v>
      </c>
      <c r="R130" s="80">
        <f t="shared" si="18"/>
        <v>1.3495250000000001</v>
      </c>
      <c r="S130" s="80">
        <f t="shared" si="19"/>
        <v>0.1244417</v>
      </c>
      <c r="T130" s="80">
        <f t="shared" si="17"/>
        <v>0</v>
      </c>
      <c r="U130" s="82"/>
      <c r="V130" s="83">
        <f t="shared" si="11"/>
        <v>596.65145274999998</v>
      </c>
    </row>
    <row r="131" spans="1:22">
      <c r="A131" s="6" t="s">
        <v>421</v>
      </c>
      <c r="B131" s="65">
        <v>9</v>
      </c>
      <c r="C131" s="19" t="s">
        <v>735</v>
      </c>
      <c r="D131" s="79">
        <v>827277.56400000001</v>
      </c>
      <c r="E131" s="80">
        <v>352733.30300000001</v>
      </c>
      <c r="F131" s="80">
        <v>1864039.0430000001</v>
      </c>
      <c r="G131" s="80">
        <v>61382.559999999998</v>
      </c>
      <c r="H131" s="80">
        <v>0</v>
      </c>
      <c r="I131" s="80">
        <v>86156.342999999993</v>
      </c>
      <c r="J131" s="80">
        <v>4801.5370000000003</v>
      </c>
      <c r="K131" s="80">
        <v>5130.2640000000001</v>
      </c>
      <c r="L131" s="81"/>
      <c r="M131" s="80">
        <f t="shared" si="12"/>
        <v>4756.8459929999999</v>
      </c>
      <c r="N131" s="80">
        <f t="shared" si="13"/>
        <v>2310.4031346500001</v>
      </c>
      <c r="O131" s="80">
        <f t="shared" si="14"/>
        <v>4753.2995596500004</v>
      </c>
      <c r="P131" s="80">
        <f t="shared" si="15"/>
        <v>377.50274400000001</v>
      </c>
      <c r="Q131" s="80">
        <f t="shared" si="16"/>
        <v>0</v>
      </c>
      <c r="R131" s="80">
        <f t="shared" si="18"/>
        <v>198.15958889999999</v>
      </c>
      <c r="S131" s="80">
        <f t="shared" si="19"/>
        <v>17.045456349999998</v>
      </c>
      <c r="T131" s="80">
        <f t="shared" si="17"/>
        <v>114.14837400000002</v>
      </c>
      <c r="U131" s="82"/>
      <c r="V131" s="83">
        <f t="shared" si="11"/>
        <v>12527.404850550001</v>
      </c>
    </row>
    <row r="132" spans="1:22">
      <c r="A132" s="6" t="s">
        <v>15</v>
      </c>
      <c r="B132" s="65">
        <v>1</v>
      </c>
      <c r="C132" s="19" t="s">
        <v>736</v>
      </c>
      <c r="D132" s="79">
        <v>26297.975999999999</v>
      </c>
      <c r="E132" s="80">
        <v>8123.4809999999998</v>
      </c>
      <c r="F132" s="80">
        <v>54029.451000000001</v>
      </c>
      <c r="G132" s="80">
        <v>6684.7669999999998</v>
      </c>
      <c r="H132" s="80">
        <v>0</v>
      </c>
      <c r="I132" s="80">
        <v>763.71900000000005</v>
      </c>
      <c r="J132" s="80">
        <v>42.64</v>
      </c>
      <c r="K132" s="80">
        <v>2.7349999999999999</v>
      </c>
      <c r="L132" s="81"/>
      <c r="M132" s="80">
        <f t="shared" si="12"/>
        <v>151.21336199999999</v>
      </c>
      <c r="N132" s="80">
        <f t="shared" si="13"/>
        <v>53.208800549999999</v>
      </c>
      <c r="O132" s="80">
        <f t="shared" si="14"/>
        <v>137.77510005000002</v>
      </c>
      <c r="P132" s="80">
        <f t="shared" si="15"/>
        <v>41.111317049999997</v>
      </c>
      <c r="Q132" s="80">
        <f t="shared" si="16"/>
        <v>0</v>
      </c>
      <c r="R132" s="80">
        <f t="shared" si="18"/>
        <v>1.7565537</v>
      </c>
      <c r="S132" s="80">
        <f t="shared" si="19"/>
        <v>0.15137200000000001</v>
      </c>
      <c r="T132" s="80">
        <f t="shared" si="17"/>
        <v>6.0853750000000005E-2</v>
      </c>
      <c r="U132" s="82"/>
      <c r="V132" s="83">
        <f t="shared" si="11"/>
        <v>385.27735910000001</v>
      </c>
    </row>
    <row r="133" spans="1:22">
      <c r="A133" s="6" t="s">
        <v>281</v>
      </c>
      <c r="B133" s="65">
        <v>14</v>
      </c>
      <c r="C133" s="19" t="s">
        <v>737</v>
      </c>
      <c r="D133" s="79">
        <v>109906.807</v>
      </c>
      <c r="E133" s="80">
        <v>29342.879000000001</v>
      </c>
      <c r="F133" s="80">
        <v>359488.24200000003</v>
      </c>
      <c r="G133" s="80">
        <v>9794.5220000000008</v>
      </c>
      <c r="H133" s="80">
        <v>0</v>
      </c>
      <c r="I133" s="80">
        <v>6471.8720000000003</v>
      </c>
      <c r="J133" s="80">
        <v>313.36700000000002</v>
      </c>
      <c r="K133" s="80">
        <v>455.22399999999999</v>
      </c>
      <c r="L133" s="81"/>
      <c r="M133" s="80">
        <f t="shared" si="12"/>
        <v>631.96414025000001</v>
      </c>
      <c r="N133" s="80">
        <f t="shared" si="13"/>
        <v>192.19585745000001</v>
      </c>
      <c r="O133" s="80">
        <f t="shared" si="14"/>
        <v>916.69501710000009</v>
      </c>
      <c r="P133" s="80">
        <f t="shared" si="15"/>
        <v>60.236310300000007</v>
      </c>
      <c r="Q133" s="80">
        <f t="shared" si="16"/>
        <v>0</v>
      </c>
      <c r="R133" s="80">
        <f t="shared" si="18"/>
        <v>14.885305600000001</v>
      </c>
      <c r="S133" s="80">
        <f t="shared" si="19"/>
        <v>1.1124528499999999</v>
      </c>
      <c r="T133" s="80">
        <f t="shared" si="17"/>
        <v>10.128734000000001</v>
      </c>
      <c r="U133" s="82"/>
      <c r="V133" s="83">
        <f t="shared" si="11"/>
        <v>1827.2178175500001</v>
      </c>
    </row>
    <row r="134" spans="1:22">
      <c r="A134" s="6" t="s">
        <v>223</v>
      </c>
      <c r="B134" s="65">
        <v>13</v>
      </c>
      <c r="C134" s="19" t="s">
        <v>738</v>
      </c>
      <c r="D134" s="79">
        <v>144713.217</v>
      </c>
      <c r="E134" s="80">
        <v>79607.63</v>
      </c>
      <c r="F134" s="80">
        <v>457479.22100000002</v>
      </c>
      <c r="G134" s="80">
        <v>28345.615000000002</v>
      </c>
      <c r="H134" s="80">
        <v>0</v>
      </c>
      <c r="I134" s="80">
        <v>17844.755000000001</v>
      </c>
      <c r="J134" s="80">
        <v>756.54600000000005</v>
      </c>
      <c r="K134" s="80">
        <v>766.17700000000002</v>
      </c>
      <c r="L134" s="81"/>
      <c r="M134" s="80">
        <f t="shared" si="12"/>
        <v>832.10099775000003</v>
      </c>
      <c r="N134" s="80">
        <f t="shared" si="13"/>
        <v>521.42997650000007</v>
      </c>
      <c r="O134" s="80">
        <f t="shared" si="14"/>
        <v>1166.5720135500001</v>
      </c>
      <c r="P134" s="80">
        <f t="shared" si="15"/>
        <v>174.32553225000001</v>
      </c>
      <c r="Q134" s="80">
        <f t="shared" si="16"/>
        <v>0</v>
      </c>
      <c r="R134" s="80">
        <f t="shared" si="18"/>
        <v>41.042936500000003</v>
      </c>
      <c r="S134" s="80">
        <f t="shared" si="19"/>
        <v>2.6857382999999997</v>
      </c>
      <c r="T134" s="80">
        <f t="shared" si="17"/>
        <v>17.047438250000003</v>
      </c>
      <c r="U134" s="82"/>
      <c r="V134" s="83">
        <f t="shared" si="11"/>
        <v>2755.2046331000001</v>
      </c>
    </row>
    <row r="135" spans="1:22">
      <c r="A135" s="6" t="s">
        <v>53</v>
      </c>
      <c r="B135" s="65">
        <v>9</v>
      </c>
      <c r="C135" s="19" t="s">
        <v>739</v>
      </c>
      <c r="D135" s="79">
        <v>9112.1039999999994</v>
      </c>
      <c r="E135" s="80">
        <v>16981.862000000001</v>
      </c>
      <c r="F135" s="80">
        <v>75751.563999999998</v>
      </c>
      <c r="G135" s="80">
        <v>19492.485000000001</v>
      </c>
      <c r="H135" s="80">
        <v>0</v>
      </c>
      <c r="I135" s="80">
        <v>326.61099999999999</v>
      </c>
      <c r="J135" s="80">
        <v>32.822000000000003</v>
      </c>
      <c r="K135" s="80">
        <v>60.378</v>
      </c>
      <c r="L135" s="81"/>
      <c r="M135" s="80">
        <f t="shared" si="12"/>
        <v>52.394597999999995</v>
      </c>
      <c r="N135" s="80">
        <f t="shared" si="13"/>
        <v>111.23119610000001</v>
      </c>
      <c r="O135" s="80">
        <f t="shared" si="14"/>
        <v>193.1664882</v>
      </c>
      <c r="P135" s="80">
        <f t="shared" si="15"/>
        <v>119.87878275</v>
      </c>
      <c r="Q135" s="80">
        <f t="shared" si="16"/>
        <v>0</v>
      </c>
      <c r="R135" s="80">
        <f t="shared" si="18"/>
        <v>0.75120529999999996</v>
      </c>
      <c r="S135" s="80">
        <f t="shared" si="19"/>
        <v>0.11651810000000001</v>
      </c>
      <c r="T135" s="80">
        <f t="shared" si="17"/>
        <v>1.3434105000000001</v>
      </c>
      <c r="U135" s="82"/>
      <c r="V135" s="83">
        <f t="shared" si="11"/>
        <v>478.88219895000003</v>
      </c>
    </row>
    <row r="136" spans="1:22">
      <c r="A136" s="6" t="s">
        <v>399</v>
      </c>
      <c r="B136" s="65">
        <v>6</v>
      </c>
      <c r="C136" s="19" t="s">
        <v>740</v>
      </c>
      <c r="D136" s="79">
        <v>249652.383</v>
      </c>
      <c r="E136" s="80">
        <v>149359.66</v>
      </c>
      <c r="F136" s="80">
        <v>652365.09100000001</v>
      </c>
      <c r="G136" s="80">
        <v>17868.563999999998</v>
      </c>
      <c r="H136" s="80">
        <v>0</v>
      </c>
      <c r="I136" s="80">
        <v>11019.342000000001</v>
      </c>
      <c r="J136" s="80">
        <v>567.99099999999999</v>
      </c>
      <c r="K136" s="80">
        <v>2687.1529999999998</v>
      </c>
      <c r="L136" s="81"/>
      <c r="M136" s="80">
        <f t="shared" si="12"/>
        <v>1435.50120225</v>
      </c>
      <c r="N136" s="80">
        <f t="shared" si="13"/>
        <v>978.30577300000004</v>
      </c>
      <c r="O136" s="80">
        <f t="shared" si="14"/>
        <v>1663.5309820500001</v>
      </c>
      <c r="P136" s="80">
        <f t="shared" si="15"/>
        <v>109.89166859999999</v>
      </c>
      <c r="Q136" s="80">
        <f t="shared" si="16"/>
        <v>0</v>
      </c>
      <c r="R136" s="80">
        <f t="shared" si="18"/>
        <v>25.3444866</v>
      </c>
      <c r="S136" s="80">
        <f t="shared" si="19"/>
        <v>2.0163680499999996</v>
      </c>
      <c r="T136" s="80">
        <f t="shared" si="17"/>
        <v>59.789154250000003</v>
      </c>
      <c r="U136" s="82"/>
      <c r="V136" s="83">
        <f t="shared" si="11"/>
        <v>4274.3796348000005</v>
      </c>
    </row>
    <row r="137" spans="1:22">
      <c r="A137" s="6" t="s">
        <v>127</v>
      </c>
      <c r="B137" s="65">
        <v>11</v>
      </c>
      <c r="C137" s="19" t="s">
        <v>741</v>
      </c>
      <c r="D137" s="79">
        <v>71459.525999999998</v>
      </c>
      <c r="E137" s="80">
        <v>51847.133999999998</v>
      </c>
      <c r="F137" s="80">
        <v>253521.44699999999</v>
      </c>
      <c r="G137" s="80">
        <v>60231.792000000001</v>
      </c>
      <c r="H137" s="80">
        <v>0</v>
      </c>
      <c r="I137" s="80">
        <v>1921.847</v>
      </c>
      <c r="J137" s="80">
        <v>208.45500000000001</v>
      </c>
      <c r="K137" s="80">
        <v>111.98399999999999</v>
      </c>
      <c r="L137" s="81"/>
      <c r="M137" s="80">
        <f t="shared" si="12"/>
        <v>410.89227449999998</v>
      </c>
      <c r="N137" s="80">
        <f t="shared" si="13"/>
        <v>339.59872769999998</v>
      </c>
      <c r="O137" s="80">
        <f t="shared" si="14"/>
        <v>646.47968985</v>
      </c>
      <c r="P137" s="80">
        <f t="shared" si="15"/>
        <v>370.42552080000002</v>
      </c>
      <c r="Q137" s="80">
        <f t="shared" si="16"/>
        <v>0</v>
      </c>
      <c r="R137" s="80">
        <f t="shared" si="18"/>
        <v>4.4202481000000002</v>
      </c>
      <c r="S137" s="80">
        <f t="shared" si="19"/>
        <v>0.74001525000000001</v>
      </c>
      <c r="T137" s="80">
        <f t="shared" si="17"/>
        <v>2.491644</v>
      </c>
      <c r="U137" s="82"/>
      <c r="V137" s="83">
        <f t="shared" si="11"/>
        <v>1775.0481201999996</v>
      </c>
    </row>
    <row r="138" spans="1:22">
      <c r="A138" s="6" t="s">
        <v>57</v>
      </c>
      <c r="B138" s="65">
        <v>16</v>
      </c>
      <c r="C138" s="19" t="s">
        <v>742</v>
      </c>
      <c r="D138" s="79">
        <v>33401.796999999999</v>
      </c>
      <c r="E138" s="80">
        <v>5365.6610000000001</v>
      </c>
      <c r="F138" s="80">
        <v>16327.837</v>
      </c>
      <c r="G138" s="80">
        <v>8324.9030000000002</v>
      </c>
      <c r="H138" s="80">
        <v>0</v>
      </c>
      <c r="I138" s="80">
        <v>178.16900000000001</v>
      </c>
      <c r="J138" s="80">
        <v>13.551</v>
      </c>
      <c r="K138" s="80">
        <v>0</v>
      </c>
      <c r="L138" s="81"/>
      <c r="M138" s="80">
        <f t="shared" si="12"/>
        <v>192.06033274999999</v>
      </c>
      <c r="N138" s="80">
        <f t="shared" si="13"/>
        <v>35.145079549999998</v>
      </c>
      <c r="O138" s="80">
        <f t="shared" si="14"/>
        <v>41.635984350000001</v>
      </c>
      <c r="P138" s="80">
        <f t="shared" si="15"/>
        <v>51.19815345</v>
      </c>
      <c r="Q138" s="80">
        <f t="shared" si="16"/>
        <v>0</v>
      </c>
      <c r="R138" s="80">
        <f t="shared" si="18"/>
        <v>0.40978870000000001</v>
      </c>
      <c r="S138" s="80">
        <f t="shared" si="19"/>
        <v>4.8106049999999997E-2</v>
      </c>
      <c r="T138" s="80">
        <f t="shared" si="17"/>
        <v>0</v>
      </c>
      <c r="U138" s="82"/>
      <c r="V138" s="83">
        <f t="shared" ref="V138:V201" si="20">SUM(M138:T138)</f>
        <v>320.49744484999997</v>
      </c>
    </row>
    <row r="139" spans="1:22">
      <c r="A139" s="6" t="s">
        <v>129</v>
      </c>
      <c r="B139" s="65">
        <v>12</v>
      </c>
      <c r="C139" s="19" t="s">
        <v>743</v>
      </c>
      <c r="D139" s="79">
        <v>113744.182</v>
      </c>
      <c r="E139" s="80">
        <v>49944.824999999997</v>
      </c>
      <c r="F139" s="80">
        <v>255302.163</v>
      </c>
      <c r="G139" s="80">
        <v>56564.898999999998</v>
      </c>
      <c r="H139" s="80">
        <v>0</v>
      </c>
      <c r="I139" s="80">
        <v>1935.752</v>
      </c>
      <c r="J139" s="80">
        <v>224.74</v>
      </c>
      <c r="K139" s="80">
        <v>0</v>
      </c>
      <c r="L139" s="81"/>
      <c r="M139" s="80">
        <f t="shared" ref="M139:M202" si="21">0.5*(D139)*($M$9/100)</f>
        <v>654.02904650000005</v>
      </c>
      <c r="N139" s="80">
        <f t="shared" ref="N139:N202" si="22">0.5*(E139)*($N$9/100)</f>
        <v>327.13860375000002</v>
      </c>
      <c r="O139" s="80">
        <f t="shared" ref="O139:O202" si="23">0.5*F139*($O$9/100)</f>
        <v>651.02051564999999</v>
      </c>
      <c r="P139" s="80">
        <f t="shared" ref="P139:P202" si="24">0.5*G139*($P$9/100)</f>
        <v>347.87412884999998</v>
      </c>
      <c r="Q139" s="80">
        <f t="shared" ref="Q139:Q202" si="25">0.5*H139*($Q$9/100)</f>
        <v>0</v>
      </c>
      <c r="R139" s="80">
        <f t="shared" si="18"/>
        <v>4.4522295999999999</v>
      </c>
      <c r="S139" s="80">
        <f t="shared" si="19"/>
        <v>0.79782700000000006</v>
      </c>
      <c r="T139" s="80">
        <f t="shared" ref="T139:T202" si="26">0.5*K139*($T$9/100)</f>
        <v>0</v>
      </c>
      <c r="U139" s="82"/>
      <c r="V139" s="83">
        <f t="shared" si="20"/>
        <v>1985.3123513500002</v>
      </c>
    </row>
    <row r="140" spans="1:22">
      <c r="A140" s="6" t="s">
        <v>257</v>
      </c>
      <c r="B140" s="65">
        <v>2</v>
      </c>
      <c r="C140" s="19" t="s">
        <v>744</v>
      </c>
      <c r="D140" s="79">
        <v>184629.084</v>
      </c>
      <c r="E140" s="80">
        <v>86488.773000000001</v>
      </c>
      <c r="F140" s="80">
        <v>548996.21</v>
      </c>
      <c r="G140" s="80">
        <v>5976.6940000000004</v>
      </c>
      <c r="H140" s="80">
        <v>0</v>
      </c>
      <c r="I140" s="80">
        <v>1389.0920000000001</v>
      </c>
      <c r="J140" s="80">
        <v>163.59299999999999</v>
      </c>
      <c r="K140" s="80">
        <v>2588.511</v>
      </c>
      <c r="L140" s="81"/>
      <c r="M140" s="80">
        <f t="shared" si="21"/>
        <v>1061.6172329999999</v>
      </c>
      <c r="N140" s="80">
        <f t="shared" si="22"/>
        <v>566.50146315000006</v>
      </c>
      <c r="O140" s="80">
        <f t="shared" si="23"/>
        <v>1399.9403354999999</v>
      </c>
      <c r="P140" s="80">
        <f t="shared" si="24"/>
        <v>36.756668100000006</v>
      </c>
      <c r="Q140" s="80">
        <f t="shared" si="25"/>
        <v>0</v>
      </c>
      <c r="R140" s="80">
        <f t="shared" ref="R140:R203" si="27">0.5*I140*($R$9/100)</f>
        <v>3.1949116000000002</v>
      </c>
      <c r="S140" s="80">
        <f t="shared" ref="S140:S203" si="28">0.5*(J140*$S$9/100)</f>
        <v>0.58075515</v>
      </c>
      <c r="T140" s="80">
        <f t="shared" si="26"/>
        <v>57.594369750000006</v>
      </c>
      <c r="U140" s="82"/>
      <c r="V140" s="83">
        <f t="shared" si="20"/>
        <v>3126.1857362500004</v>
      </c>
    </row>
    <row r="141" spans="1:22">
      <c r="A141" s="6" t="s">
        <v>157</v>
      </c>
      <c r="B141" s="65">
        <v>17</v>
      </c>
      <c r="C141" s="19" t="s">
        <v>745</v>
      </c>
      <c r="D141" s="79">
        <v>69837.297999999995</v>
      </c>
      <c r="E141" s="80">
        <v>8946.2170000000006</v>
      </c>
      <c r="F141" s="80">
        <v>230346.44099999999</v>
      </c>
      <c r="G141" s="80">
        <v>2520.4810000000002</v>
      </c>
      <c r="H141" s="80">
        <v>0</v>
      </c>
      <c r="I141" s="80">
        <v>2293.0990000000002</v>
      </c>
      <c r="J141" s="80">
        <v>62.906999999999996</v>
      </c>
      <c r="K141" s="80">
        <v>73.724999999999994</v>
      </c>
      <c r="L141" s="81"/>
      <c r="M141" s="80">
        <f t="shared" si="21"/>
        <v>401.56446349999999</v>
      </c>
      <c r="N141" s="80">
        <f t="shared" si="22"/>
        <v>58.597721350000008</v>
      </c>
      <c r="O141" s="80">
        <f t="shared" si="23"/>
        <v>587.38342454999997</v>
      </c>
      <c r="P141" s="80">
        <f t="shared" si="24"/>
        <v>15.500958150000002</v>
      </c>
      <c r="Q141" s="80">
        <f t="shared" si="25"/>
        <v>0</v>
      </c>
      <c r="R141" s="80">
        <f t="shared" si="27"/>
        <v>5.2741277000000002</v>
      </c>
      <c r="S141" s="80">
        <f t="shared" si="28"/>
        <v>0.22331984999999996</v>
      </c>
      <c r="T141" s="80">
        <f t="shared" si="26"/>
        <v>1.6403812500000001</v>
      </c>
      <c r="U141" s="82"/>
      <c r="V141" s="83">
        <f t="shared" si="20"/>
        <v>1070.1843963500003</v>
      </c>
    </row>
    <row r="142" spans="1:22">
      <c r="A142" s="6" t="s">
        <v>311</v>
      </c>
      <c r="B142" s="65">
        <v>12</v>
      </c>
      <c r="C142" s="19" t="s">
        <v>746</v>
      </c>
      <c r="D142" s="79">
        <v>83431.629000000001</v>
      </c>
      <c r="E142" s="80">
        <v>41398.527000000002</v>
      </c>
      <c r="F142" s="80">
        <v>286213.05900000001</v>
      </c>
      <c r="G142" s="80">
        <v>39297.635999999999</v>
      </c>
      <c r="H142" s="80">
        <v>0</v>
      </c>
      <c r="I142" s="80">
        <v>6070.732</v>
      </c>
      <c r="J142" s="80">
        <v>191.624</v>
      </c>
      <c r="K142" s="80">
        <v>0</v>
      </c>
      <c r="L142" s="81"/>
      <c r="M142" s="80">
        <f t="shared" si="21"/>
        <v>479.73186674999999</v>
      </c>
      <c r="N142" s="80">
        <f t="shared" si="22"/>
        <v>271.16035185000004</v>
      </c>
      <c r="O142" s="80">
        <f t="shared" si="23"/>
        <v>729.84330045000013</v>
      </c>
      <c r="P142" s="80">
        <f t="shared" si="24"/>
        <v>241.68046139999998</v>
      </c>
      <c r="Q142" s="80">
        <f t="shared" si="25"/>
        <v>0</v>
      </c>
      <c r="R142" s="80">
        <f t="shared" si="27"/>
        <v>13.9626836</v>
      </c>
      <c r="S142" s="80">
        <f t="shared" si="28"/>
        <v>0.6802651999999999</v>
      </c>
      <c r="T142" s="80">
        <f t="shared" si="26"/>
        <v>0</v>
      </c>
      <c r="U142" s="82"/>
      <c r="V142" s="83">
        <f t="shared" si="20"/>
        <v>1737.0589292500001</v>
      </c>
    </row>
    <row r="143" spans="1:22">
      <c r="A143" s="6" t="s">
        <v>305</v>
      </c>
      <c r="B143" s="65">
        <v>2</v>
      </c>
      <c r="C143" s="19" t="s">
        <v>747</v>
      </c>
      <c r="D143" s="79">
        <v>201323.03599999999</v>
      </c>
      <c r="E143" s="80">
        <v>61785.533000000003</v>
      </c>
      <c r="F143" s="80">
        <v>396423.98</v>
      </c>
      <c r="G143" s="80">
        <v>18612.026000000002</v>
      </c>
      <c r="H143" s="80">
        <v>0</v>
      </c>
      <c r="I143" s="80">
        <v>1522.9059999999999</v>
      </c>
      <c r="J143" s="80">
        <v>198.71299999999999</v>
      </c>
      <c r="K143" s="80">
        <v>13.387</v>
      </c>
      <c r="L143" s="81"/>
      <c r="M143" s="80">
        <f t="shared" si="21"/>
        <v>1157.6074569999998</v>
      </c>
      <c r="N143" s="80">
        <f t="shared" si="22"/>
        <v>404.69524115000002</v>
      </c>
      <c r="O143" s="80">
        <f t="shared" si="23"/>
        <v>1010.8811490000001</v>
      </c>
      <c r="P143" s="80">
        <f t="shared" si="24"/>
        <v>114.46395990000001</v>
      </c>
      <c r="Q143" s="80">
        <f t="shared" si="25"/>
        <v>0</v>
      </c>
      <c r="R143" s="80">
        <f t="shared" si="27"/>
        <v>3.5026837999999998</v>
      </c>
      <c r="S143" s="80">
        <f t="shared" si="28"/>
        <v>0.70543115000000001</v>
      </c>
      <c r="T143" s="80">
        <f t="shared" si="26"/>
        <v>0.29786075000000006</v>
      </c>
      <c r="U143" s="82"/>
      <c r="V143" s="83">
        <f t="shared" si="20"/>
        <v>2692.1537827499997</v>
      </c>
    </row>
    <row r="144" spans="1:22">
      <c r="A144" s="6" t="s">
        <v>201</v>
      </c>
      <c r="B144" s="65">
        <v>5</v>
      </c>
      <c r="C144" s="19" t="s">
        <v>748</v>
      </c>
      <c r="D144" s="79">
        <v>51673.631999999998</v>
      </c>
      <c r="E144" s="80">
        <v>51460.553999999996</v>
      </c>
      <c r="F144" s="80">
        <v>195259.098</v>
      </c>
      <c r="G144" s="80">
        <v>54593.243999999999</v>
      </c>
      <c r="H144" s="80">
        <v>0</v>
      </c>
      <c r="I144" s="80">
        <v>1238.491</v>
      </c>
      <c r="J144" s="80">
        <v>124.166</v>
      </c>
      <c r="K144" s="80">
        <v>227.50200000000001</v>
      </c>
      <c r="L144" s="81"/>
      <c r="M144" s="80">
        <f t="shared" si="21"/>
        <v>297.12338399999999</v>
      </c>
      <c r="N144" s="80">
        <f t="shared" si="22"/>
        <v>337.06662869999997</v>
      </c>
      <c r="O144" s="80">
        <f t="shared" si="23"/>
        <v>497.91069990000005</v>
      </c>
      <c r="P144" s="80">
        <f t="shared" si="24"/>
        <v>335.74845060000001</v>
      </c>
      <c r="Q144" s="80">
        <f t="shared" si="25"/>
        <v>0</v>
      </c>
      <c r="R144" s="80">
        <f t="shared" si="27"/>
        <v>2.8485293</v>
      </c>
      <c r="S144" s="80">
        <f t="shared" si="28"/>
        <v>0.4407893</v>
      </c>
      <c r="T144" s="80">
        <f t="shared" si="26"/>
        <v>5.061919500000001</v>
      </c>
      <c r="U144" s="82"/>
      <c r="V144" s="83">
        <f t="shared" si="20"/>
        <v>1476.2004013000001</v>
      </c>
    </row>
    <row r="145" spans="1:22">
      <c r="A145" s="6" t="s">
        <v>445</v>
      </c>
      <c r="B145" s="65">
        <v>1</v>
      </c>
      <c r="C145" s="19" t="s">
        <v>749</v>
      </c>
      <c r="D145" s="79">
        <v>138945.875</v>
      </c>
      <c r="E145" s="80">
        <v>115021.20699999999</v>
      </c>
      <c r="F145" s="80">
        <v>345574.79200000002</v>
      </c>
      <c r="G145" s="80">
        <v>63481.411999999997</v>
      </c>
      <c r="H145" s="80">
        <v>138497.02600000001</v>
      </c>
      <c r="I145" s="80">
        <v>1976.0530000000001</v>
      </c>
      <c r="J145" s="80">
        <v>244.87299999999999</v>
      </c>
      <c r="K145" s="80">
        <v>1028.9670000000001</v>
      </c>
      <c r="L145" s="81"/>
      <c r="M145" s="80">
        <f t="shared" si="21"/>
        <v>798.93878125000003</v>
      </c>
      <c r="N145" s="80">
        <f t="shared" si="22"/>
        <v>753.38890585000001</v>
      </c>
      <c r="O145" s="80">
        <f t="shared" si="23"/>
        <v>881.21571960000006</v>
      </c>
      <c r="P145" s="80">
        <f t="shared" si="24"/>
        <v>390.41068379999996</v>
      </c>
      <c r="Q145" s="80">
        <f>0.5*H145*($Q$9/100)</f>
        <v>796.35789950000003</v>
      </c>
      <c r="R145" s="80">
        <f t="shared" si="27"/>
        <v>4.5449219000000003</v>
      </c>
      <c r="S145" s="80">
        <f t="shared" si="28"/>
        <v>0.86929914999999991</v>
      </c>
      <c r="T145" s="80">
        <f t="shared" si="26"/>
        <v>22.894515750000004</v>
      </c>
      <c r="U145" s="82"/>
      <c r="V145" s="83">
        <f t="shared" si="20"/>
        <v>3648.6207268000007</v>
      </c>
    </row>
    <row r="146" spans="1:22">
      <c r="A146" s="6" t="s">
        <v>471</v>
      </c>
      <c r="B146" s="65">
        <v>13</v>
      </c>
      <c r="C146" s="19" t="s">
        <v>750</v>
      </c>
      <c r="D146" s="79">
        <v>2755.942</v>
      </c>
      <c r="E146" s="80">
        <v>14454.716</v>
      </c>
      <c r="F146" s="80">
        <v>19158.348999999998</v>
      </c>
      <c r="G146" s="80">
        <v>15789.981</v>
      </c>
      <c r="H146" s="80">
        <v>0</v>
      </c>
      <c r="I146" s="80">
        <v>122.72799999999999</v>
      </c>
      <c r="J146" s="80">
        <v>7.2510000000000003</v>
      </c>
      <c r="K146" s="80">
        <v>66.384</v>
      </c>
      <c r="L146" s="81"/>
      <c r="M146" s="80">
        <f t="shared" si="21"/>
        <v>15.8466665</v>
      </c>
      <c r="N146" s="80">
        <f t="shared" si="22"/>
        <v>94.678389800000005</v>
      </c>
      <c r="O146" s="80">
        <f t="shared" si="23"/>
        <v>48.853789949999999</v>
      </c>
      <c r="P146" s="80">
        <f t="shared" si="24"/>
        <v>97.108383149999995</v>
      </c>
      <c r="Q146" s="80">
        <f t="shared" si="25"/>
        <v>0</v>
      </c>
      <c r="R146" s="80">
        <f t="shared" si="27"/>
        <v>0.28227439999999998</v>
      </c>
      <c r="S146" s="80">
        <f t="shared" si="28"/>
        <v>2.5741049999999998E-2</v>
      </c>
      <c r="T146" s="80">
        <f t="shared" si="26"/>
        <v>1.4770440000000002</v>
      </c>
      <c r="U146" s="82"/>
      <c r="V146" s="83">
        <f t="shared" si="20"/>
        <v>258.27228885</v>
      </c>
    </row>
    <row r="147" spans="1:22">
      <c r="A147" s="6" t="s">
        <v>321</v>
      </c>
      <c r="B147" s="65">
        <v>17</v>
      </c>
      <c r="C147" s="19" t="s">
        <v>751</v>
      </c>
      <c r="D147" s="79">
        <v>4228.692</v>
      </c>
      <c r="E147" s="80">
        <v>2987.09</v>
      </c>
      <c r="F147" s="80">
        <v>45828.150999999998</v>
      </c>
      <c r="G147" s="80">
        <v>2211.346</v>
      </c>
      <c r="H147" s="80">
        <v>0</v>
      </c>
      <c r="I147" s="80">
        <v>846.16800000000001</v>
      </c>
      <c r="J147" s="80">
        <v>21.215</v>
      </c>
      <c r="K147" s="80">
        <v>96.805000000000007</v>
      </c>
      <c r="L147" s="81"/>
      <c r="M147" s="80">
        <f t="shared" si="21"/>
        <v>24.314979000000001</v>
      </c>
      <c r="N147" s="80">
        <f t="shared" si="22"/>
        <v>19.5654395</v>
      </c>
      <c r="O147" s="80">
        <f t="shared" si="23"/>
        <v>116.86178505000001</v>
      </c>
      <c r="P147" s="80">
        <f t="shared" si="24"/>
        <v>13.599777899999999</v>
      </c>
      <c r="Q147" s="80">
        <f t="shared" si="25"/>
        <v>0</v>
      </c>
      <c r="R147" s="80">
        <f t="shared" si="27"/>
        <v>1.9461864</v>
      </c>
      <c r="S147" s="80">
        <f t="shared" si="28"/>
        <v>7.5313249999999998E-2</v>
      </c>
      <c r="T147" s="80">
        <f t="shared" si="26"/>
        <v>2.1539112500000002</v>
      </c>
      <c r="U147" s="82"/>
      <c r="V147" s="83">
        <f t="shared" si="20"/>
        <v>178.51739234999997</v>
      </c>
    </row>
    <row r="148" spans="1:22">
      <c r="A148" s="6" t="s">
        <v>503</v>
      </c>
      <c r="B148" s="65">
        <v>15</v>
      </c>
      <c r="C148" s="19" t="s">
        <v>752</v>
      </c>
      <c r="D148" s="79">
        <v>24459.33</v>
      </c>
      <c r="E148" s="80">
        <v>22712.841</v>
      </c>
      <c r="F148" s="80">
        <v>131126.18299999999</v>
      </c>
      <c r="G148" s="80">
        <v>31676.235000000001</v>
      </c>
      <c r="H148" s="80">
        <v>0</v>
      </c>
      <c r="I148" s="80">
        <v>1744.116</v>
      </c>
      <c r="J148" s="80">
        <v>34.113999999999997</v>
      </c>
      <c r="K148" s="80">
        <v>227.83699999999999</v>
      </c>
      <c r="L148" s="81"/>
      <c r="M148" s="80">
        <f t="shared" si="21"/>
        <v>140.64114750000002</v>
      </c>
      <c r="N148" s="80">
        <f t="shared" si="22"/>
        <v>148.76910855</v>
      </c>
      <c r="O148" s="80">
        <f t="shared" si="23"/>
        <v>334.37176664999998</v>
      </c>
      <c r="P148" s="80">
        <f t="shared" si="24"/>
        <v>194.80884525000002</v>
      </c>
      <c r="Q148" s="80">
        <f t="shared" si="25"/>
        <v>0</v>
      </c>
      <c r="R148" s="80">
        <f t="shared" si="27"/>
        <v>4.0114668</v>
      </c>
      <c r="S148" s="80">
        <f t="shared" si="28"/>
        <v>0.12110469999999998</v>
      </c>
      <c r="T148" s="80">
        <f t="shared" si="26"/>
        <v>5.0693732499999999</v>
      </c>
      <c r="U148" s="82"/>
      <c r="V148" s="83">
        <f t="shared" si="20"/>
        <v>827.79281270000001</v>
      </c>
    </row>
    <row r="149" spans="1:22">
      <c r="A149" s="6" t="s">
        <v>315</v>
      </c>
      <c r="B149" s="65">
        <v>9</v>
      </c>
      <c r="C149" s="19" t="s">
        <v>753</v>
      </c>
      <c r="D149" s="79">
        <v>22637.811000000002</v>
      </c>
      <c r="E149" s="80">
        <v>45852.794999999998</v>
      </c>
      <c r="F149" s="80">
        <v>115856.18</v>
      </c>
      <c r="G149" s="80">
        <v>46230.817000000003</v>
      </c>
      <c r="H149" s="80">
        <v>0</v>
      </c>
      <c r="I149" s="80">
        <v>484.35</v>
      </c>
      <c r="J149" s="80">
        <v>88.105000000000004</v>
      </c>
      <c r="K149" s="80">
        <v>512.15300000000002</v>
      </c>
      <c r="L149" s="81"/>
      <c r="M149" s="80">
        <f t="shared" si="21"/>
        <v>130.16741325000001</v>
      </c>
      <c r="N149" s="80">
        <f t="shared" si="22"/>
        <v>300.33580725000002</v>
      </c>
      <c r="O149" s="80">
        <f t="shared" si="23"/>
        <v>295.43325900000002</v>
      </c>
      <c r="P149" s="80">
        <f t="shared" si="24"/>
        <v>284.31952455000004</v>
      </c>
      <c r="Q149" s="80">
        <f t="shared" si="25"/>
        <v>0</v>
      </c>
      <c r="R149" s="80">
        <f t="shared" si="27"/>
        <v>1.1140050000000001</v>
      </c>
      <c r="S149" s="80">
        <f t="shared" si="28"/>
        <v>0.31277274999999999</v>
      </c>
      <c r="T149" s="80">
        <f t="shared" si="26"/>
        <v>11.395404250000002</v>
      </c>
      <c r="U149" s="82"/>
      <c r="V149" s="83">
        <f t="shared" si="20"/>
        <v>1023.07818605</v>
      </c>
    </row>
    <row r="150" spans="1:22">
      <c r="A150" s="6" t="s">
        <v>59</v>
      </c>
      <c r="B150" s="65">
        <v>1</v>
      </c>
      <c r="C150" s="19" t="s">
        <v>754</v>
      </c>
      <c r="D150" s="79">
        <v>369756.864</v>
      </c>
      <c r="E150" s="80">
        <v>404314.49400000001</v>
      </c>
      <c r="F150" s="80">
        <v>1165426.804</v>
      </c>
      <c r="G150" s="80">
        <v>143959.084</v>
      </c>
      <c r="H150" s="80">
        <v>0</v>
      </c>
      <c r="I150" s="80">
        <v>5082.7489999999998</v>
      </c>
      <c r="J150" s="80">
        <v>349.99799999999999</v>
      </c>
      <c r="K150" s="80">
        <v>7597.7790000000005</v>
      </c>
      <c r="L150" s="81"/>
      <c r="M150" s="80">
        <f t="shared" si="21"/>
        <v>2126.1019679999999</v>
      </c>
      <c r="N150" s="80">
        <f t="shared" si="22"/>
        <v>2648.2599357000004</v>
      </c>
      <c r="O150" s="80">
        <f t="shared" si="23"/>
        <v>2971.8383502000001</v>
      </c>
      <c r="P150" s="80">
        <f t="shared" si="24"/>
        <v>885.34836660000008</v>
      </c>
      <c r="Q150" s="80">
        <f t="shared" si="25"/>
        <v>0</v>
      </c>
      <c r="R150" s="80">
        <f t="shared" si="27"/>
        <v>11.690322699999999</v>
      </c>
      <c r="S150" s="80">
        <f t="shared" si="28"/>
        <v>1.2424928999999998</v>
      </c>
      <c r="T150" s="80">
        <f t="shared" si="26"/>
        <v>169.05058275000002</v>
      </c>
      <c r="U150" s="82"/>
      <c r="V150" s="83">
        <f t="shared" si="20"/>
        <v>8813.5320188500009</v>
      </c>
    </row>
    <row r="151" spans="1:22">
      <c r="A151" s="6" t="s">
        <v>411</v>
      </c>
      <c r="B151" s="65">
        <v>2</v>
      </c>
      <c r="C151" s="19" t="s">
        <v>755</v>
      </c>
      <c r="D151" s="79">
        <v>124110.226</v>
      </c>
      <c r="E151" s="80">
        <v>291194.12599999999</v>
      </c>
      <c r="F151" s="80">
        <v>399996.61599999998</v>
      </c>
      <c r="G151" s="80">
        <v>165949.95800000001</v>
      </c>
      <c r="H151" s="80">
        <v>0</v>
      </c>
      <c r="I151" s="80">
        <v>2232.2280000000001</v>
      </c>
      <c r="J151" s="80">
        <v>603.33900000000006</v>
      </c>
      <c r="K151" s="80">
        <v>787.22299999999996</v>
      </c>
      <c r="L151" s="81"/>
      <c r="M151" s="80">
        <f t="shared" si="21"/>
        <v>713.63379950000001</v>
      </c>
      <c r="N151" s="80">
        <f t="shared" si="22"/>
        <v>1907.3215253000001</v>
      </c>
      <c r="O151" s="80">
        <f t="shared" si="23"/>
        <v>1019.9913708</v>
      </c>
      <c r="P151" s="80">
        <f t="shared" si="24"/>
        <v>1020.5922417</v>
      </c>
      <c r="Q151" s="80">
        <f t="shared" si="25"/>
        <v>0</v>
      </c>
      <c r="R151" s="80">
        <f t="shared" si="27"/>
        <v>5.1341244000000001</v>
      </c>
      <c r="S151" s="80">
        <f t="shared" si="28"/>
        <v>2.1418534500000002</v>
      </c>
      <c r="T151" s="80">
        <f t="shared" si="26"/>
        <v>17.515711750000001</v>
      </c>
      <c r="U151" s="82"/>
      <c r="V151" s="83">
        <f t="shared" si="20"/>
        <v>4686.3306268999995</v>
      </c>
    </row>
    <row r="152" spans="1:22">
      <c r="A152" s="6" t="s">
        <v>363</v>
      </c>
      <c r="B152" s="65">
        <v>15</v>
      </c>
      <c r="C152" s="19" t="s">
        <v>756</v>
      </c>
      <c r="D152" s="79">
        <v>40575.779000000002</v>
      </c>
      <c r="E152" s="80">
        <v>27276.276999999998</v>
      </c>
      <c r="F152" s="80">
        <v>140803.87400000001</v>
      </c>
      <c r="G152" s="80">
        <v>32442.135999999999</v>
      </c>
      <c r="H152" s="80">
        <v>0</v>
      </c>
      <c r="I152" s="80">
        <v>1987.961</v>
      </c>
      <c r="J152" s="80">
        <v>73.516000000000005</v>
      </c>
      <c r="K152" s="80">
        <v>7.7640000000000002</v>
      </c>
      <c r="L152" s="81"/>
      <c r="M152" s="80">
        <f t="shared" si="21"/>
        <v>233.31072925000001</v>
      </c>
      <c r="N152" s="80">
        <f t="shared" si="22"/>
        <v>178.65961435</v>
      </c>
      <c r="O152" s="80">
        <f t="shared" si="23"/>
        <v>359.04987870000008</v>
      </c>
      <c r="P152" s="80">
        <f t="shared" si="24"/>
        <v>199.51913640000001</v>
      </c>
      <c r="Q152" s="80">
        <f t="shared" si="25"/>
        <v>0</v>
      </c>
      <c r="R152" s="80">
        <f t="shared" si="27"/>
        <v>4.5723102999999998</v>
      </c>
      <c r="S152" s="80">
        <f t="shared" si="28"/>
        <v>0.26098179999999999</v>
      </c>
      <c r="T152" s="80">
        <f t="shared" si="26"/>
        <v>0.17274900000000001</v>
      </c>
      <c r="U152" s="82"/>
      <c r="V152" s="83">
        <f t="shared" si="20"/>
        <v>975.54539980000004</v>
      </c>
    </row>
    <row r="153" spans="1:22">
      <c r="A153" s="6" t="s">
        <v>37</v>
      </c>
      <c r="B153" s="65">
        <v>2</v>
      </c>
      <c r="C153" s="19" t="s">
        <v>757</v>
      </c>
      <c r="D153" s="79">
        <v>12638.932000000001</v>
      </c>
      <c r="E153" s="80">
        <v>4870.6779999999999</v>
      </c>
      <c r="F153" s="80">
        <v>46001.408000000003</v>
      </c>
      <c r="G153" s="80">
        <v>3450.1880000000001</v>
      </c>
      <c r="H153" s="80">
        <v>0</v>
      </c>
      <c r="I153" s="80">
        <v>230.33199999999999</v>
      </c>
      <c r="J153" s="80">
        <v>6.2249999999999996</v>
      </c>
      <c r="K153" s="80">
        <v>8.8070000000000004</v>
      </c>
      <c r="L153" s="81"/>
      <c r="M153" s="80">
        <f t="shared" si="21"/>
        <v>72.673859000000007</v>
      </c>
      <c r="N153" s="80">
        <f t="shared" si="22"/>
        <v>31.902940900000001</v>
      </c>
      <c r="O153" s="80">
        <f t="shared" si="23"/>
        <v>117.30359040000002</v>
      </c>
      <c r="P153" s="80">
        <f t="shared" si="24"/>
        <v>21.218656200000002</v>
      </c>
      <c r="Q153" s="80">
        <f t="shared" si="25"/>
        <v>0</v>
      </c>
      <c r="R153" s="80">
        <f t="shared" si="27"/>
        <v>0.5297636</v>
      </c>
      <c r="S153" s="80">
        <f t="shared" si="28"/>
        <v>2.2098749999999997E-2</v>
      </c>
      <c r="T153" s="80">
        <f t="shared" si="26"/>
        <v>0.19595575000000004</v>
      </c>
      <c r="U153" s="82"/>
      <c r="V153" s="83">
        <f t="shared" si="20"/>
        <v>243.84686460000003</v>
      </c>
    </row>
    <row r="154" spans="1:22">
      <c r="A154" s="6" t="s">
        <v>479</v>
      </c>
      <c r="B154" s="65">
        <v>2</v>
      </c>
      <c r="C154" s="19" t="s">
        <v>758</v>
      </c>
      <c r="D154" s="79">
        <v>65191.063999999998</v>
      </c>
      <c r="E154" s="80">
        <v>47372.447</v>
      </c>
      <c r="F154" s="80">
        <v>271648.05599999998</v>
      </c>
      <c r="G154" s="80">
        <v>14023.817999999999</v>
      </c>
      <c r="H154" s="80">
        <v>0</v>
      </c>
      <c r="I154" s="80">
        <v>1133.377</v>
      </c>
      <c r="J154" s="80">
        <v>13.757</v>
      </c>
      <c r="K154" s="80">
        <v>1119.941</v>
      </c>
      <c r="L154" s="81"/>
      <c r="M154" s="80">
        <f t="shared" si="21"/>
        <v>374.84861799999999</v>
      </c>
      <c r="N154" s="80">
        <f t="shared" si="22"/>
        <v>310.28952785000001</v>
      </c>
      <c r="O154" s="80">
        <f t="shared" si="23"/>
        <v>692.70254280000006</v>
      </c>
      <c r="P154" s="80">
        <f t="shared" si="24"/>
        <v>86.246480699999992</v>
      </c>
      <c r="Q154" s="80">
        <f t="shared" si="25"/>
        <v>0</v>
      </c>
      <c r="R154" s="80">
        <f t="shared" si="27"/>
        <v>2.6067670999999999</v>
      </c>
      <c r="S154" s="80">
        <f t="shared" si="28"/>
        <v>4.8837349999999995E-2</v>
      </c>
      <c r="T154" s="80">
        <f t="shared" si="26"/>
        <v>24.918687250000005</v>
      </c>
      <c r="U154" s="82"/>
      <c r="V154" s="83">
        <f t="shared" si="20"/>
        <v>1491.6614610500001</v>
      </c>
    </row>
    <row r="155" spans="1:22">
      <c r="A155" s="6" t="s">
        <v>415</v>
      </c>
      <c r="B155" s="65">
        <v>17</v>
      </c>
      <c r="C155" s="19" t="s">
        <v>759</v>
      </c>
      <c r="D155" s="79">
        <v>5606.4579999999996</v>
      </c>
      <c r="E155" s="80">
        <v>2290.48</v>
      </c>
      <c r="F155" s="80">
        <v>20491.512999999999</v>
      </c>
      <c r="G155" s="80">
        <v>1773.69</v>
      </c>
      <c r="H155" s="80">
        <v>0</v>
      </c>
      <c r="I155" s="80">
        <v>5.8920000000000003</v>
      </c>
      <c r="J155" s="80">
        <v>6.6870000000000003</v>
      </c>
      <c r="K155" s="80">
        <v>0</v>
      </c>
      <c r="L155" s="81"/>
      <c r="M155" s="80">
        <f t="shared" si="21"/>
        <v>32.237133499999999</v>
      </c>
      <c r="N155" s="80">
        <f t="shared" si="22"/>
        <v>15.002644</v>
      </c>
      <c r="O155" s="80">
        <f t="shared" si="23"/>
        <v>52.253358150000004</v>
      </c>
      <c r="P155" s="80">
        <f t="shared" si="24"/>
        <v>10.908193500000001</v>
      </c>
      <c r="Q155" s="80">
        <f t="shared" si="25"/>
        <v>0</v>
      </c>
      <c r="R155" s="80">
        <f t="shared" si="27"/>
        <v>1.35516E-2</v>
      </c>
      <c r="S155" s="80">
        <f t="shared" si="28"/>
        <v>2.3738849999999999E-2</v>
      </c>
      <c r="T155" s="80">
        <f t="shared" si="26"/>
        <v>0</v>
      </c>
      <c r="U155" s="82"/>
      <c r="V155" s="83">
        <f t="shared" si="20"/>
        <v>110.4386196</v>
      </c>
    </row>
    <row r="156" spans="1:22">
      <c r="A156" s="6" t="s">
        <v>435</v>
      </c>
      <c r="B156" s="65">
        <v>4</v>
      </c>
      <c r="C156" s="19" t="s">
        <v>760</v>
      </c>
      <c r="D156" s="79">
        <v>21643.925999999999</v>
      </c>
      <c r="E156" s="80">
        <v>27575.973000000002</v>
      </c>
      <c r="F156" s="80">
        <v>75435.947</v>
      </c>
      <c r="G156" s="80">
        <v>30689.803</v>
      </c>
      <c r="H156" s="80">
        <v>0</v>
      </c>
      <c r="I156" s="80">
        <v>1228.203</v>
      </c>
      <c r="J156" s="80">
        <v>72.486000000000004</v>
      </c>
      <c r="K156" s="80">
        <v>504.21</v>
      </c>
      <c r="L156" s="81"/>
      <c r="M156" s="80">
        <f t="shared" si="21"/>
        <v>124.4525745</v>
      </c>
      <c r="N156" s="80">
        <f t="shared" si="22"/>
        <v>180.62262315000001</v>
      </c>
      <c r="O156" s="80">
        <f t="shared" si="23"/>
        <v>192.36166485000001</v>
      </c>
      <c r="P156" s="80">
        <f t="shared" si="24"/>
        <v>188.74228844999999</v>
      </c>
      <c r="Q156" s="80">
        <f t="shared" si="25"/>
        <v>0</v>
      </c>
      <c r="R156" s="80">
        <f t="shared" si="27"/>
        <v>2.8248669</v>
      </c>
      <c r="S156" s="80">
        <f t="shared" si="28"/>
        <v>0.25732529999999998</v>
      </c>
      <c r="T156" s="80">
        <f t="shared" si="26"/>
        <v>11.2186725</v>
      </c>
      <c r="U156" s="82"/>
      <c r="V156" s="83">
        <f t="shared" si="20"/>
        <v>700.48001565000004</v>
      </c>
    </row>
    <row r="157" spans="1:22">
      <c r="A157" s="6" t="s">
        <v>55</v>
      </c>
      <c r="B157" s="65">
        <v>8</v>
      </c>
      <c r="C157" s="19" t="s">
        <v>761</v>
      </c>
      <c r="D157" s="79">
        <v>9177.9330000000009</v>
      </c>
      <c r="E157" s="80">
        <v>8695.0339999999997</v>
      </c>
      <c r="F157" s="80">
        <v>39992.675999999999</v>
      </c>
      <c r="G157" s="80">
        <v>13164.536</v>
      </c>
      <c r="H157" s="80">
        <v>0</v>
      </c>
      <c r="I157" s="80">
        <v>612.25900000000001</v>
      </c>
      <c r="J157" s="80">
        <v>96.141000000000005</v>
      </c>
      <c r="K157" s="80">
        <v>0</v>
      </c>
      <c r="L157" s="81"/>
      <c r="M157" s="80">
        <f t="shared" si="21"/>
        <v>52.773114750000005</v>
      </c>
      <c r="N157" s="80">
        <f t="shared" si="22"/>
        <v>56.952472700000001</v>
      </c>
      <c r="O157" s="80">
        <f t="shared" si="23"/>
        <v>101.98132380000001</v>
      </c>
      <c r="P157" s="80">
        <f t="shared" si="24"/>
        <v>80.961896400000001</v>
      </c>
      <c r="Q157" s="80">
        <f t="shared" si="25"/>
        <v>0</v>
      </c>
      <c r="R157" s="80">
        <f t="shared" si="27"/>
        <v>1.4081957000000001</v>
      </c>
      <c r="S157" s="80">
        <f t="shared" si="28"/>
        <v>0.34130054999999998</v>
      </c>
      <c r="T157" s="80">
        <f t="shared" si="26"/>
        <v>0</v>
      </c>
      <c r="U157" s="82"/>
      <c r="V157" s="83">
        <f t="shared" si="20"/>
        <v>294.41830390000007</v>
      </c>
    </row>
    <row r="158" spans="1:22">
      <c r="A158" s="6" t="s">
        <v>341</v>
      </c>
      <c r="B158" s="65">
        <v>10</v>
      </c>
      <c r="C158" s="19" t="s">
        <v>762</v>
      </c>
      <c r="D158" s="79">
        <v>573938.51</v>
      </c>
      <c r="E158" s="80">
        <v>330503.59399999998</v>
      </c>
      <c r="F158" s="80">
        <v>1402502.04</v>
      </c>
      <c r="G158" s="80">
        <v>177130.55900000001</v>
      </c>
      <c r="H158" s="80">
        <v>0</v>
      </c>
      <c r="I158" s="80">
        <v>9601.9259999999995</v>
      </c>
      <c r="J158" s="80">
        <v>483.505</v>
      </c>
      <c r="K158" s="80">
        <v>1162.165</v>
      </c>
      <c r="L158" s="81"/>
      <c r="M158" s="80">
        <f t="shared" si="21"/>
        <v>3300.1464325000002</v>
      </c>
      <c r="N158" s="80">
        <f t="shared" si="22"/>
        <v>2164.7985407000001</v>
      </c>
      <c r="O158" s="80">
        <f t="shared" si="23"/>
        <v>3576.3802020000003</v>
      </c>
      <c r="P158" s="80">
        <f t="shared" si="24"/>
        <v>1089.35293785</v>
      </c>
      <c r="Q158" s="80">
        <f t="shared" si="25"/>
        <v>0</v>
      </c>
      <c r="R158" s="80">
        <f t="shared" si="27"/>
        <v>22.084429799999999</v>
      </c>
      <c r="S158" s="80">
        <f t="shared" si="28"/>
        <v>1.7164427499999999</v>
      </c>
      <c r="T158" s="80">
        <f t="shared" si="26"/>
        <v>25.858171250000002</v>
      </c>
      <c r="U158" s="82"/>
      <c r="V158" s="83">
        <f t="shared" si="20"/>
        <v>10180.337156849999</v>
      </c>
    </row>
    <row r="159" spans="1:22">
      <c r="A159" s="6" t="s">
        <v>255</v>
      </c>
      <c r="B159" s="65">
        <v>17</v>
      </c>
      <c r="C159" s="19" t="s">
        <v>763</v>
      </c>
      <c r="D159" s="79">
        <v>53522.667000000001</v>
      </c>
      <c r="E159" s="80">
        <v>29069.623</v>
      </c>
      <c r="F159" s="80">
        <v>208136.09400000001</v>
      </c>
      <c r="G159" s="80">
        <v>8920.8559999999998</v>
      </c>
      <c r="H159" s="80">
        <v>0</v>
      </c>
      <c r="I159" s="80">
        <v>532.17899999999997</v>
      </c>
      <c r="J159" s="80">
        <v>80.855000000000004</v>
      </c>
      <c r="K159" s="80">
        <v>228.40899999999999</v>
      </c>
      <c r="L159" s="81"/>
      <c r="M159" s="80">
        <f t="shared" si="21"/>
        <v>307.75533525000003</v>
      </c>
      <c r="N159" s="80">
        <f t="shared" si="22"/>
        <v>190.40603064999999</v>
      </c>
      <c r="O159" s="80">
        <f t="shared" si="23"/>
        <v>530.74703970000007</v>
      </c>
      <c r="P159" s="80">
        <f t="shared" si="24"/>
        <v>54.863264399999998</v>
      </c>
      <c r="Q159" s="80">
        <f t="shared" si="25"/>
        <v>0</v>
      </c>
      <c r="R159" s="80">
        <f t="shared" si="27"/>
        <v>1.2240116999999999</v>
      </c>
      <c r="S159" s="80">
        <f t="shared" si="28"/>
        <v>0.28703524999999996</v>
      </c>
      <c r="T159" s="80">
        <f t="shared" si="26"/>
        <v>5.0821002500000008</v>
      </c>
      <c r="U159" s="82"/>
      <c r="V159" s="83">
        <f t="shared" si="20"/>
        <v>1090.3648171999998</v>
      </c>
    </row>
    <row r="160" spans="1:22">
      <c r="A160" s="6" t="s">
        <v>27</v>
      </c>
      <c r="B160" s="65">
        <v>13</v>
      </c>
      <c r="C160" s="19" t="s">
        <v>764</v>
      </c>
      <c r="D160" s="79">
        <v>11234.001</v>
      </c>
      <c r="E160" s="80">
        <v>9438.1190000000006</v>
      </c>
      <c r="F160" s="80">
        <v>35618.644</v>
      </c>
      <c r="G160" s="80">
        <v>11338.903</v>
      </c>
      <c r="H160" s="80">
        <v>0</v>
      </c>
      <c r="I160" s="80">
        <v>231.959</v>
      </c>
      <c r="J160" s="80">
        <v>65.296999999999997</v>
      </c>
      <c r="K160" s="80">
        <v>47.548999999999999</v>
      </c>
      <c r="L160" s="81"/>
      <c r="M160" s="80">
        <f t="shared" si="21"/>
        <v>64.595505750000001</v>
      </c>
      <c r="N160" s="80">
        <f t="shared" si="22"/>
        <v>61.81967945000001</v>
      </c>
      <c r="O160" s="80">
        <f t="shared" si="23"/>
        <v>90.827542200000011</v>
      </c>
      <c r="P160" s="80">
        <f t="shared" si="24"/>
        <v>69.734253449999997</v>
      </c>
      <c r="Q160" s="80">
        <f t="shared" si="25"/>
        <v>0</v>
      </c>
      <c r="R160" s="80">
        <f t="shared" si="27"/>
        <v>0.53350569999999997</v>
      </c>
      <c r="S160" s="80">
        <f t="shared" si="28"/>
        <v>0.23180434999999999</v>
      </c>
      <c r="T160" s="80">
        <f t="shared" si="26"/>
        <v>1.0579652500000001</v>
      </c>
      <c r="U160" s="82"/>
      <c r="V160" s="83">
        <f t="shared" si="20"/>
        <v>288.80025615</v>
      </c>
    </row>
    <row r="161" spans="1:22">
      <c r="A161" s="6" t="s">
        <v>565</v>
      </c>
      <c r="B161" s="65">
        <v>19</v>
      </c>
      <c r="C161" s="19" t="s">
        <v>765</v>
      </c>
      <c r="D161" s="79">
        <v>45492.728999999999</v>
      </c>
      <c r="E161" s="80">
        <v>16557.225999999999</v>
      </c>
      <c r="F161" s="80">
        <v>50515.857000000004</v>
      </c>
      <c r="G161" s="80">
        <v>26472.116999999998</v>
      </c>
      <c r="H161" s="80">
        <v>0</v>
      </c>
      <c r="I161" s="80">
        <v>67.183000000000007</v>
      </c>
      <c r="J161" s="80">
        <v>0</v>
      </c>
      <c r="K161" s="80">
        <v>192.29499999999999</v>
      </c>
      <c r="L161" s="81"/>
      <c r="M161" s="80">
        <f t="shared" si="21"/>
        <v>261.58319174999997</v>
      </c>
      <c r="N161" s="80">
        <f t="shared" si="22"/>
        <v>108.4498303</v>
      </c>
      <c r="O161" s="80">
        <f t="shared" si="23"/>
        <v>128.81543535000003</v>
      </c>
      <c r="P161" s="80">
        <f t="shared" si="24"/>
        <v>162.80351955</v>
      </c>
      <c r="Q161" s="80">
        <f t="shared" si="25"/>
        <v>0</v>
      </c>
      <c r="R161" s="80">
        <f t="shared" si="27"/>
        <v>0.15452090000000002</v>
      </c>
      <c r="S161" s="80">
        <f t="shared" si="28"/>
        <v>0</v>
      </c>
      <c r="T161" s="80">
        <f t="shared" si="26"/>
        <v>4.27856375</v>
      </c>
      <c r="U161" s="82"/>
      <c r="V161" s="83">
        <f t="shared" si="20"/>
        <v>666.08506160000002</v>
      </c>
    </row>
    <row r="162" spans="1:22">
      <c r="A162" s="6" t="s">
        <v>371</v>
      </c>
      <c r="B162" s="65">
        <v>15</v>
      </c>
      <c r="C162" s="19" t="s">
        <v>766</v>
      </c>
      <c r="D162" s="79">
        <v>123604.803</v>
      </c>
      <c r="E162" s="80">
        <v>80845.03</v>
      </c>
      <c r="F162" s="80">
        <v>516499.435</v>
      </c>
      <c r="G162" s="80">
        <v>60606.883000000002</v>
      </c>
      <c r="H162" s="80">
        <v>0</v>
      </c>
      <c r="I162" s="80">
        <v>5346.7820000000002</v>
      </c>
      <c r="J162" s="80">
        <v>214.80199999999999</v>
      </c>
      <c r="K162" s="80">
        <v>315.226</v>
      </c>
      <c r="L162" s="81"/>
      <c r="M162" s="80">
        <f t="shared" si="21"/>
        <v>710.72761724999998</v>
      </c>
      <c r="N162" s="80">
        <f t="shared" si="22"/>
        <v>529.53494650000005</v>
      </c>
      <c r="O162" s="80">
        <f t="shared" si="23"/>
        <v>1317.07355925</v>
      </c>
      <c r="P162" s="80">
        <f t="shared" si="24"/>
        <v>372.73233045000001</v>
      </c>
      <c r="Q162" s="80">
        <f t="shared" si="25"/>
        <v>0</v>
      </c>
      <c r="R162" s="80">
        <f t="shared" si="27"/>
        <v>12.297598600000001</v>
      </c>
      <c r="S162" s="80">
        <f t="shared" si="28"/>
        <v>0.76254709999999992</v>
      </c>
      <c r="T162" s="80">
        <f t="shared" si="26"/>
        <v>7.0137785000000008</v>
      </c>
      <c r="U162" s="82"/>
      <c r="V162" s="83">
        <f t="shared" si="20"/>
        <v>2950.1423776500005</v>
      </c>
    </row>
    <row r="163" spans="1:22">
      <c r="A163" s="6" t="s">
        <v>331</v>
      </c>
      <c r="B163" s="65">
        <v>13</v>
      </c>
      <c r="C163" s="19" t="s">
        <v>767</v>
      </c>
      <c r="D163" s="79">
        <v>68866.644</v>
      </c>
      <c r="E163" s="80">
        <v>42211.446000000004</v>
      </c>
      <c r="F163" s="80">
        <v>288560.87599999999</v>
      </c>
      <c r="G163" s="80">
        <v>10950.981</v>
      </c>
      <c r="H163" s="80">
        <v>0</v>
      </c>
      <c r="I163" s="80">
        <v>76.524000000000001</v>
      </c>
      <c r="J163" s="80">
        <v>70.778000000000006</v>
      </c>
      <c r="K163" s="80">
        <v>575.55600000000004</v>
      </c>
      <c r="L163" s="81"/>
      <c r="M163" s="80">
        <f t="shared" si="21"/>
        <v>395.983203</v>
      </c>
      <c r="N163" s="80">
        <f t="shared" si="22"/>
        <v>276.48497130000004</v>
      </c>
      <c r="O163" s="80">
        <f t="shared" si="23"/>
        <v>735.83023379999997</v>
      </c>
      <c r="P163" s="80">
        <f t="shared" si="24"/>
        <v>67.348533149999994</v>
      </c>
      <c r="Q163" s="80">
        <f t="shared" si="25"/>
        <v>0</v>
      </c>
      <c r="R163" s="80">
        <f t="shared" si="27"/>
        <v>0.1760052</v>
      </c>
      <c r="S163" s="80">
        <f t="shared" si="28"/>
        <v>0.25126190000000004</v>
      </c>
      <c r="T163" s="80">
        <f t="shared" si="26"/>
        <v>12.806121000000003</v>
      </c>
      <c r="U163" s="82"/>
      <c r="V163" s="83">
        <f t="shared" si="20"/>
        <v>1488.88032935</v>
      </c>
    </row>
    <row r="164" spans="1:22">
      <c r="A164" s="6" t="s">
        <v>213</v>
      </c>
      <c r="B164" s="65">
        <v>2</v>
      </c>
      <c r="C164" s="19" t="s">
        <v>768</v>
      </c>
      <c r="D164" s="79">
        <v>60163.1</v>
      </c>
      <c r="E164" s="80">
        <v>29342.36</v>
      </c>
      <c r="F164" s="80">
        <v>178694.10699999999</v>
      </c>
      <c r="G164" s="80">
        <v>14792.975</v>
      </c>
      <c r="H164" s="80">
        <v>0</v>
      </c>
      <c r="I164" s="80">
        <v>1453.7270000000001</v>
      </c>
      <c r="J164" s="80">
        <v>107.429</v>
      </c>
      <c r="K164" s="80">
        <v>0.20300000000000001</v>
      </c>
      <c r="L164" s="81"/>
      <c r="M164" s="80">
        <f t="shared" si="21"/>
        <v>345.93782499999998</v>
      </c>
      <c r="N164" s="80">
        <f t="shared" si="22"/>
        <v>192.19245800000002</v>
      </c>
      <c r="O164" s="80">
        <f t="shared" si="23"/>
        <v>455.66997285000002</v>
      </c>
      <c r="P164" s="80">
        <f t="shared" si="24"/>
        <v>90.976796250000007</v>
      </c>
      <c r="Q164" s="80">
        <f t="shared" si="25"/>
        <v>0</v>
      </c>
      <c r="R164" s="80">
        <f t="shared" si="27"/>
        <v>3.3435721000000003</v>
      </c>
      <c r="S164" s="80">
        <f t="shared" si="28"/>
        <v>0.38137295000000004</v>
      </c>
      <c r="T164" s="80">
        <f t="shared" si="26"/>
        <v>4.5167500000000008E-3</v>
      </c>
      <c r="U164" s="82"/>
      <c r="V164" s="83">
        <f t="shared" si="20"/>
        <v>1088.5065139000001</v>
      </c>
    </row>
    <row r="165" spans="1:22">
      <c r="A165" s="6" t="s">
        <v>13</v>
      </c>
      <c r="B165" s="65">
        <v>1</v>
      </c>
      <c r="C165" s="19" t="s">
        <v>769</v>
      </c>
      <c r="D165" s="79">
        <v>6849.4960000000001</v>
      </c>
      <c r="E165" s="80">
        <v>7295.5910000000003</v>
      </c>
      <c r="F165" s="80">
        <v>40134.322</v>
      </c>
      <c r="G165" s="80">
        <v>6665.1959999999999</v>
      </c>
      <c r="H165" s="80">
        <v>0</v>
      </c>
      <c r="I165" s="80">
        <v>259.18700000000001</v>
      </c>
      <c r="J165" s="80">
        <v>35.631999999999998</v>
      </c>
      <c r="K165" s="80">
        <v>0</v>
      </c>
      <c r="L165" s="81"/>
      <c r="M165" s="80">
        <f t="shared" si="21"/>
        <v>39.384602000000001</v>
      </c>
      <c r="N165" s="80">
        <f t="shared" si="22"/>
        <v>47.786121050000006</v>
      </c>
      <c r="O165" s="80">
        <f t="shared" si="23"/>
        <v>102.34252110000001</v>
      </c>
      <c r="P165" s="80">
        <f t="shared" si="24"/>
        <v>40.990955399999997</v>
      </c>
      <c r="Q165" s="80">
        <f t="shared" si="25"/>
        <v>0</v>
      </c>
      <c r="R165" s="80">
        <f t="shared" si="27"/>
        <v>0.5961301</v>
      </c>
      <c r="S165" s="80">
        <f t="shared" si="28"/>
        <v>0.12649359999999998</v>
      </c>
      <c r="T165" s="80">
        <f t="shared" si="26"/>
        <v>0</v>
      </c>
      <c r="U165" s="82"/>
      <c r="V165" s="83">
        <f t="shared" si="20"/>
        <v>231.22682325000002</v>
      </c>
    </row>
    <row r="166" spans="1:22">
      <c r="A166" s="6" t="s">
        <v>395</v>
      </c>
      <c r="B166" s="65">
        <v>1</v>
      </c>
      <c r="C166" s="19" t="s">
        <v>770</v>
      </c>
      <c r="D166" s="79">
        <v>237205.12899999999</v>
      </c>
      <c r="E166" s="80">
        <v>169737.40400000001</v>
      </c>
      <c r="F166" s="80">
        <v>558369.755</v>
      </c>
      <c r="G166" s="80">
        <v>16485.11</v>
      </c>
      <c r="H166" s="80">
        <v>0</v>
      </c>
      <c r="I166" s="80">
        <v>1882.0930000000001</v>
      </c>
      <c r="J166" s="80">
        <v>154.77199999999999</v>
      </c>
      <c r="K166" s="80">
        <v>3209.799</v>
      </c>
      <c r="L166" s="81"/>
      <c r="M166" s="80">
        <f t="shared" si="21"/>
        <v>1363.9294917499999</v>
      </c>
      <c r="N166" s="80">
        <f t="shared" si="22"/>
        <v>1111.7799962000001</v>
      </c>
      <c r="O166" s="80">
        <f t="shared" si="23"/>
        <v>1423.8428752500001</v>
      </c>
      <c r="P166" s="80">
        <f t="shared" si="24"/>
        <v>101.3834265</v>
      </c>
      <c r="Q166" s="80">
        <f t="shared" si="25"/>
        <v>0</v>
      </c>
      <c r="R166" s="80">
        <f t="shared" si="27"/>
        <v>4.3288139000000001</v>
      </c>
      <c r="S166" s="80">
        <f t="shared" si="28"/>
        <v>0.54944059999999995</v>
      </c>
      <c r="T166" s="80">
        <f t="shared" si="26"/>
        <v>71.418027750000007</v>
      </c>
      <c r="U166" s="82"/>
      <c r="V166" s="83">
        <f t="shared" si="20"/>
        <v>4077.2320719500003</v>
      </c>
    </row>
    <row r="167" spans="1:22">
      <c r="A167" s="6" t="s">
        <v>131</v>
      </c>
      <c r="B167" s="65">
        <v>10</v>
      </c>
      <c r="C167" s="19" t="s">
        <v>771</v>
      </c>
      <c r="D167" s="79">
        <v>60049.464</v>
      </c>
      <c r="E167" s="80">
        <v>99238.303</v>
      </c>
      <c r="F167" s="80">
        <v>182830.78099999999</v>
      </c>
      <c r="G167" s="80">
        <v>110014.978</v>
      </c>
      <c r="H167" s="80">
        <v>0</v>
      </c>
      <c r="I167" s="80">
        <v>538.601</v>
      </c>
      <c r="J167" s="80">
        <v>59.783000000000001</v>
      </c>
      <c r="K167" s="80">
        <v>821.41</v>
      </c>
      <c r="L167" s="81"/>
      <c r="M167" s="80">
        <f t="shared" si="21"/>
        <v>345.28441800000002</v>
      </c>
      <c r="N167" s="80">
        <f t="shared" si="22"/>
        <v>650.01088464999998</v>
      </c>
      <c r="O167" s="80">
        <f t="shared" si="23"/>
        <v>466.21849155000001</v>
      </c>
      <c r="P167" s="80">
        <f t="shared" si="24"/>
        <v>676.59211470000002</v>
      </c>
      <c r="Q167" s="80">
        <f t="shared" si="25"/>
        <v>0</v>
      </c>
      <c r="R167" s="80">
        <f t="shared" si="27"/>
        <v>1.2387823</v>
      </c>
      <c r="S167" s="80">
        <f t="shared" si="28"/>
        <v>0.21222964999999999</v>
      </c>
      <c r="T167" s="80">
        <f t="shared" si="26"/>
        <v>18.276372500000001</v>
      </c>
      <c r="U167" s="82"/>
      <c r="V167" s="83">
        <f t="shared" si="20"/>
        <v>2157.8332933500001</v>
      </c>
    </row>
    <row r="168" spans="1:22">
      <c r="A168" s="6" t="s">
        <v>519</v>
      </c>
      <c r="B168" s="65">
        <v>6</v>
      </c>
      <c r="C168" s="19" t="s">
        <v>772</v>
      </c>
      <c r="D168" s="79">
        <v>100393.22199999999</v>
      </c>
      <c r="E168" s="80">
        <v>39827.949999999997</v>
      </c>
      <c r="F168" s="80">
        <v>233144.09400000001</v>
      </c>
      <c r="G168" s="80">
        <v>31528.460999999999</v>
      </c>
      <c r="H168" s="80">
        <v>0</v>
      </c>
      <c r="I168" s="80">
        <v>8553.6740000000009</v>
      </c>
      <c r="J168" s="80">
        <v>245.93</v>
      </c>
      <c r="K168" s="80">
        <v>0</v>
      </c>
      <c r="L168" s="81"/>
      <c r="M168" s="80">
        <f t="shared" si="21"/>
        <v>577.26102649999996</v>
      </c>
      <c r="N168" s="80">
        <f t="shared" si="22"/>
        <v>260.87307249999998</v>
      </c>
      <c r="O168" s="80">
        <f t="shared" si="23"/>
        <v>594.51743970000007</v>
      </c>
      <c r="P168" s="80">
        <f t="shared" si="24"/>
        <v>193.90003515000001</v>
      </c>
      <c r="Q168" s="80">
        <f t="shared" si="25"/>
        <v>0</v>
      </c>
      <c r="R168" s="80">
        <f t="shared" si="27"/>
        <v>19.673450200000001</v>
      </c>
      <c r="S168" s="80">
        <f t="shared" si="28"/>
        <v>0.87305149999999998</v>
      </c>
      <c r="T168" s="80">
        <f t="shared" si="26"/>
        <v>0</v>
      </c>
      <c r="U168" s="82"/>
      <c r="V168" s="83">
        <f t="shared" si="20"/>
        <v>1647.0980755499997</v>
      </c>
    </row>
    <row r="169" spans="1:22">
      <c r="A169" s="6" t="s">
        <v>489</v>
      </c>
      <c r="B169" s="65">
        <v>2</v>
      </c>
      <c r="C169" s="19" t="s">
        <v>773</v>
      </c>
      <c r="D169" s="79">
        <v>171443.981</v>
      </c>
      <c r="E169" s="80">
        <v>210289.848</v>
      </c>
      <c r="F169" s="80">
        <v>625878.505</v>
      </c>
      <c r="G169" s="80">
        <v>84011.994999999995</v>
      </c>
      <c r="H169" s="80">
        <v>0</v>
      </c>
      <c r="I169" s="80">
        <v>248.399</v>
      </c>
      <c r="J169" s="80">
        <v>69.41</v>
      </c>
      <c r="K169" s="80">
        <v>1307.097</v>
      </c>
      <c r="L169" s="81"/>
      <c r="M169" s="80">
        <f t="shared" si="21"/>
        <v>985.80289074999996</v>
      </c>
      <c r="N169" s="80">
        <f t="shared" si="22"/>
        <v>1377.3985044000001</v>
      </c>
      <c r="O169" s="80">
        <f t="shared" si="23"/>
        <v>1595.9901877500001</v>
      </c>
      <c r="P169" s="80">
        <f t="shared" si="24"/>
        <v>516.67376924999996</v>
      </c>
      <c r="Q169" s="80">
        <f t="shared" si="25"/>
        <v>0</v>
      </c>
      <c r="R169" s="80">
        <f t="shared" si="27"/>
        <v>0.57131770000000004</v>
      </c>
      <c r="S169" s="80">
        <f t="shared" si="28"/>
        <v>0.24640549999999997</v>
      </c>
      <c r="T169" s="80">
        <f t="shared" si="26"/>
        <v>29.082908250000003</v>
      </c>
      <c r="U169" s="82"/>
      <c r="V169" s="83">
        <f t="shared" si="20"/>
        <v>4505.7659836000003</v>
      </c>
    </row>
    <row r="170" spans="1:22">
      <c r="A170" s="6" t="s">
        <v>47</v>
      </c>
      <c r="B170" s="65">
        <v>4</v>
      </c>
      <c r="C170" s="19" t="s">
        <v>774</v>
      </c>
      <c r="D170" s="79">
        <v>40193.826999999997</v>
      </c>
      <c r="E170" s="80">
        <v>9455.902</v>
      </c>
      <c r="F170" s="80">
        <v>125737.955</v>
      </c>
      <c r="G170" s="80">
        <v>2562.2199999999998</v>
      </c>
      <c r="H170" s="80">
        <v>0</v>
      </c>
      <c r="I170" s="80">
        <v>1002.941</v>
      </c>
      <c r="J170" s="80">
        <v>13.493</v>
      </c>
      <c r="K170" s="80">
        <v>115.7</v>
      </c>
      <c r="L170" s="81"/>
      <c r="M170" s="80">
        <f t="shared" si="21"/>
        <v>231.11450524999998</v>
      </c>
      <c r="N170" s="80">
        <f t="shared" si="22"/>
        <v>61.9361581</v>
      </c>
      <c r="O170" s="80">
        <f t="shared" si="23"/>
        <v>320.63178525000001</v>
      </c>
      <c r="P170" s="80">
        <f t="shared" si="24"/>
        <v>15.757652999999999</v>
      </c>
      <c r="Q170" s="80">
        <f t="shared" si="25"/>
        <v>0</v>
      </c>
      <c r="R170" s="80">
        <f t="shared" si="27"/>
        <v>2.3067643000000002</v>
      </c>
      <c r="S170" s="80">
        <f t="shared" si="28"/>
        <v>4.7900149999999996E-2</v>
      </c>
      <c r="T170" s="80">
        <f t="shared" si="26"/>
        <v>2.5743250000000004</v>
      </c>
      <c r="U170" s="82"/>
      <c r="V170" s="83">
        <f t="shared" si="20"/>
        <v>634.36909105000018</v>
      </c>
    </row>
    <row r="171" spans="1:22">
      <c r="A171" s="6" t="s">
        <v>535</v>
      </c>
      <c r="B171" s="65">
        <v>17</v>
      </c>
      <c r="C171" s="19" t="s">
        <v>775</v>
      </c>
      <c r="D171" s="79">
        <v>104646.796</v>
      </c>
      <c r="E171" s="80">
        <v>21445.792000000001</v>
      </c>
      <c r="F171" s="80">
        <v>243245.56099999999</v>
      </c>
      <c r="G171" s="80">
        <v>3878.7979999999998</v>
      </c>
      <c r="H171" s="80">
        <v>0</v>
      </c>
      <c r="I171" s="80">
        <v>2086.9520000000002</v>
      </c>
      <c r="J171" s="80">
        <v>275.39499999999998</v>
      </c>
      <c r="K171" s="80">
        <v>513.61699999999996</v>
      </c>
      <c r="L171" s="81"/>
      <c r="M171" s="80">
        <f t="shared" si="21"/>
        <v>601.71907699999997</v>
      </c>
      <c r="N171" s="80">
        <f t="shared" si="22"/>
        <v>140.46993760000001</v>
      </c>
      <c r="O171" s="80">
        <f t="shared" si="23"/>
        <v>620.27618055000005</v>
      </c>
      <c r="P171" s="80">
        <f t="shared" si="24"/>
        <v>23.854607699999999</v>
      </c>
      <c r="Q171" s="80">
        <f t="shared" si="25"/>
        <v>0</v>
      </c>
      <c r="R171" s="80">
        <f t="shared" si="27"/>
        <v>4.7999896000000009</v>
      </c>
      <c r="S171" s="80">
        <f t="shared" si="28"/>
        <v>0.97765224999999989</v>
      </c>
      <c r="T171" s="80">
        <f t="shared" si="26"/>
        <v>11.427978250000001</v>
      </c>
      <c r="U171" s="82"/>
      <c r="V171" s="83">
        <f t="shared" si="20"/>
        <v>1403.5254229499999</v>
      </c>
    </row>
    <row r="172" spans="1:22">
      <c r="A172" s="6" t="s">
        <v>531</v>
      </c>
      <c r="B172" s="65">
        <v>6</v>
      </c>
      <c r="C172" s="19" t="s">
        <v>776</v>
      </c>
      <c r="D172" s="79">
        <v>338902.70699999999</v>
      </c>
      <c r="E172" s="80">
        <v>156592.967</v>
      </c>
      <c r="F172" s="80">
        <v>926307.63199999998</v>
      </c>
      <c r="G172" s="80">
        <v>23221.26</v>
      </c>
      <c r="H172" s="80">
        <v>0</v>
      </c>
      <c r="I172" s="80">
        <v>13050.008</v>
      </c>
      <c r="J172" s="80">
        <v>2082.4340000000002</v>
      </c>
      <c r="K172" s="80">
        <v>1059.693</v>
      </c>
      <c r="L172" s="81"/>
      <c r="M172" s="80">
        <f t="shared" si="21"/>
        <v>1948.69056525</v>
      </c>
      <c r="N172" s="80">
        <f t="shared" si="22"/>
        <v>1025.6839338500001</v>
      </c>
      <c r="O172" s="80">
        <f t="shared" si="23"/>
        <v>2362.0844615999999</v>
      </c>
      <c r="P172" s="80">
        <f t="shared" si="24"/>
        <v>142.81074899999999</v>
      </c>
      <c r="Q172" s="80">
        <f t="shared" si="25"/>
        <v>0</v>
      </c>
      <c r="R172" s="80">
        <f t="shared" si="27"/>
        <v>30.015018399999999</v>
      </c>
      <c r="S172" s="80">
        <f t="shared" si="28"/>
        <v>7.3926407000000003</v>
      </c>
      <c r="T172" s="80">
        <f t="shared" si="26"/>
        <v>23.578169250000002</v>
      </c>
      <c r="U172" s="82"/>
      <c r="V172" s="83">
        <f t="shared" si="20"/>
        <v>5540.2555380500007</v>
      </c>
    </row>
    <row r="173" spans="1:22">
      <c r="A173" s="6" t="s">
        <v>293</v>
      </c>
      <c r="B173" s="65">
        <v>2</v>
      </c>
      <c r="C173" s="19" t="s">
        <v>777</v>
      </c>
      <c r="D173" s="79">
        <v>14756.146000000001</v>
      </c>
      <c r="E173" s="80">
        <v>15337.133</v>
      </c>
      <c r="F173" s="80">
        <v>119849.132</v>
      </c>
      <c r="G173" s="80">
        <v>4875.7449999999999</v>
      </c>
      <c r="H173" s="80">
        <v>0</v>
      </c>
      <c r="I173" s="80">
        <v>693.65300000000002</v>
      </c>
      <c r="J173" s="80">
        <v>59.006999999999998</v>
      </c>
      <c r="K173" s="80">
        <v>467.791</v>
      </c>
      <c r="L173" s="81"/>
      <c r="M173" s="80">
        <f t="shared" si="21"/>
        <v>84.847839500000006</v>
      </c>
      <c r="N173" s="80">
        <f t="shared" si="22"/>
        <v>100.45822115</v>
      </c>
      <c r="O173" s="80">
        <f t="shared" si="23"/>
        <v>305.61528659999999</v>
      </c>
      <c r="P173" s="80">
        <f t="shared" si="24"/>
        <v>29.985831749999999</v>
      </c>
      <c r="Q173" s="80">
        <f t="shared" si="25"/>
        <v>0</v>
      </c>
      <c r="R173" s="80">
        <f t="shared" si="27"/>
        <v>1.5954018999999999</v>
      </c>
      <c r="S173" s="80">
        <f t="shared" si="28"/>
        <v>0.20947484999999996</v>
      </c>
      <c r="T173" s="80">
        <f t="shared" si="26"/>
        <v>10.408349750000001</v>
      </c>
      <c r="U173" s="82"/>
      <c r="V173" s="83">
        <f t="shared" si="20"/>
        <v>533.12040549999995</v>
      </c>
    </row>
    <row r="174" spans="1:22">
      <c r="A174" s="6" t="s">
        <v>367</v>
      </c>
      <c r="B174" s="65">
        <v>12</v>
      </c>
      <c r="C174" s="19" t="s">
        <v>778</v>
      </c>
      <c r="D174" s="79">
        <v>64790.531000000003</v>
      </c>
      <c r="E174" s="80">
        <v>37100.476000000002</v>
      </c>
      <c r="F174" s="80">
        <v>207062.27299999999</v>
      </c>
      <c r="G174" s="80">
        <v>26643.476999999999</v>
      </c>
      <c r="H174" s="80">
        <v>0</v>
      </c>
      <c r="I174" s="80">
        <v>1028.0809999999999</v>
      </c>
      <c r="J174" s="80">
        <v>156.06200000000001</v>
      </c>
      <c r="K174" s="80">
        <v>0</v>
      </c>
      <c r="L174" s="81"/>
      <c r="M174" s="80">
        <f t="shared" si="21"/>
        <v>372.54555325000001</v>
      </c>
      <c r="N174" s="80">
        <f t="shared" si="22"/>
        <v>243.00811780000004</v>
      </c>
      <c r="O174" s="80">
        <f t="shared" si="23"/>
        <v>528.00879614999997</v>
      </c>
      <c r="P174" s="80">
        <f t="shared" si="24"/>
        <v>163.85738355000001</v>
      </c>
      <c r="Q174" s="80">
        <f t="shared" si="25"/>
        <v>0</v>
      </c>
      <c r="R174" s="80">
        <f t="shared" si="27"/>
        <v>2.3645862999999996</v>
      </c>
      <c r="S174" s="80">
        <f t="shared" si="28"/>
        <v>0.55402010000000002</v>
      </c>
      <c r="T174" s="80">
        <f t="shared" si="26"/>
        <v>0</v>
      </c>
      <c r="U174" s="82"/>
      <c r="V174" s="83">
        <f t="shared" si="20"/>
        <v>1310.3384571499998</v>
      </c>
    </row>
    <row r="175" spans="1:22">
      <c r="A175" s="6" t="s">
        <v>475</v>
      </c>
      <c r="B175" s="65">
        <v>1</v>
      </c>
      <c r="C175" s="19" t="s">
        <v>779</v>
      </c>
      <c r="D175" s="79">
        <v>305021.61800000002</v>
      </c>
      <c r="E175" s="80">
        <v>366939.59499999997</v>
      </c>
      <c r="F175" s="80">
        <v>1180497.003</v>
      </c>
      <c r="G175" s="80">
        <v>9854.8619999999992</v>
      </c>
      <c r="H175" s="80">
        <v>0</v>
      </c>
      <c r="I175" s="80">
        <v>9236.6350000000002</v>
      </c>
      <c r="J175" s="80">
        <v>3091.3</v>
      </c>
      <c r="K175" s="80">
        <v>8420.7710000000006</v>
      </c>
      <c r="L175" s="81"/>
      <c r="M175" s="80">
        <f t="shared" si="21"/>
        <v>1753.8743035</v>
      </c>
      <c r="N175" s="80">
        <f t="shared" si="22"/>
        <v>2403.45434725</v>
      </c>
      <c r="O175" s="80">
        <f t="shared" si="23"/>
        <v>3010.2673576500001</v>
      </c>
      <c r="P175" s="80">
        <f t="shared" si="24"/>
        <v>60.607401299999992</v>
      </c>
      <c r="Q175" s="80">
        <f t="shared" si="25"/>
        <v>0</v>
      </c>
      <c r="R175" s="80">
        <f t="shared" si="27"/>
        <v>21.244260499999999</v>
      </c>
      <c r="S175" s="80">
        <f t="shared" si="28"/>
        <v>10.974114999999999</v>
      </c>
      <c r="T175" s="80">
        <f t="shared" si="26"/>
        <v>187.36215475000003</v>
      </c>
      <c r="U175" s="82"/>
      <c r="V175" s="83">
        <f t="shared" si="20"/>
        <v>7447.783939949999</v>
      </c>
    </row>
    <row r="176" spans="1:22">
      <c r="A176" s="6" t="s">
        <v>547</v>
      </c>
      <c r="B176" s="65">
        <v>15</v>
      </c>
      <c r="C176" s="19" t="s">
        <v>780</v>
      </c>
      <c r="D176" s="79">
        <v>167293.367</v>
      </c>
      <c r="E176" s="80">
        <v>45960.875</v>
      </c>
      <c r="F176" s="80">
        <v>233931.70300000001</v>
      </c>
      <c r="G176" s="80">
        <v>47458.711000000003</v>
      </c>
      <c r="H176" s="80">
        <v>0</v>
      </c>
      <c r="I176" s="80">
        <v>2646.9079999999999</v>
      </c>
      <c r="J176" s="80">
        <v>139.03100000000001</v>
      </c>
      <c r="K176" s="80">
        <v>10.647</v>
      </c>
      <c r="L176" s="81"/>
      <c r="M176" s="80">
        <f t="shared" si="21"/>
        <v>961.93686025</v>
      </c>
      <c r="N176" s="80">
        <f t="shared" si="22"/>
        <v>301.04373125000001</v>
      </c>
      <c r="O176" s="80">
        <f t="shared" si="23"/>
        <v>596.52584265000007</v>
      </c>
      <c r="P176" s="80">
        <f t="shared" si="24"/>
        <v>291.87107265000003</v>
      </c>
      <c r="Q176" s="80">
        <f t="shared" si="25"/>
        <v>0</v>
      </c>
      <c r="R176" s="80">
        <f t="shared" si="27"/>
        <v>6.0878883999999998</v>
      </c>
      <c r="S176" s="80">
        <f t="shared" si="28"/>
        <v>0.49356004999999997</v>
      </c>
      <c r="T176" s="80">
        <f t="shared" si="26"/>
        <v>0.23689575000000004</v>
      </c>
      <c r="U176" s="82"/>
      <c r="V176" s="83">
        <f t="shared" si="20"/>
        <v>2158.1958509999995</v>
      </c>
    </row>
    <row r="177" spans="1:22">
      <c r="A177" s="6" t="s">
        <v>165</v>
      </c>
      <c r="B177" s="65">
        <v>7</v>
      </c>
      <c r="C177" s="19" t="s">
        <v>781</v>
      </c>
      <c r="D177" s="79">
        <v>143613.003</v>
      </c>
      <c r="E177" s="80">
        <v>59832.807000000001</v>
      </c>
      <c r="F177" s="80">
        <v>390062.076</v>
      </c>
      <c r="G177" s="80">
        <v>22122.953000000001</v>
      </c>
      <c r="H177" s="80">
        <v>0</v>
      </c>
      <c r="I177" s="80">
        <v>1551.268</v>
      </c>
      <c r="J177" s="80">
        <v>185.267</v>
      </c>
      <c r="K177" s="80">
        <v>1243.549</v>
      </c>
      <c r="L177" s="81"/>
      <c r="M177" s="80">
        <f t="shared" si="21"/>
        <v>825.77476724999997</v>
      </c>
      <c r="N177" s="80">
        <f t="shared" si="22"/>
        <v>391.90488585000003</v>
      </c>
      <c r="O177" s="80">
        <f t="shared" si="23"/>
        <v>994.65829380000002</v>
      </c>
      <c r="P177" s="80">
        <f t="shared" si="24"/>
        <v>136.05616095000002</v>
      </c>
      <c r="Q177" s="80">
        <f t="shared" si="25"/>
        <v>0</v>
      </c>
      <c r="R177" s="80">
        <f t="shared" si="27"/>
        <v>3.5679164000000001</v>
      </c>
      <c r="S177" s="80">
        <f t="shared" si="28"/>
        <v>0.65769785000000003</v>
      </c>
      <c r="T177" s="80">
        <f t="shared" si="26"/>
        <v>27.668965250000003</v>
      </c>
      <c r="U177" s="82"/>
      <c r="V177" s="83">
        <f t="shared" si="20"/>
        <v>2380.2886873500001</v>
      </c>
    </row>
    <row r="178" spans="1:22">
      <c r="A178" s="6" t="s">
        <v>219</v>
      </c>
      <c r="B178" s="65">
        <v>2</v>
      </c>
      <c r="C178" s="19" t="s">
        <v>782</v>
      </c>
      <c r="D178" s="79">
        <v>24505.217000000001</v>
      </c>
      <c r="E178" s="80">
        <v>4181.3670000000002</v>
      </c>
      <c r="F178" s="80">
        <v>31935.883000000002</v>
      </c>
      <c r="G178" s="80">
        <v>3109.087</v>
      </c>
      <c r="H178" s="80">
        <v>0</v>
      </c>
      <c r="I178" s="80">
        <v>193.035</v>
      </c>
      <c r="J178" s="80">
        <v>3.4740000000000002</v>
      </c>
      <c r="K178" s="80">
        <v>0</v>
      </c>
      <c r="L178" s="81"/>
      <c r="M178" s="80">
        <f t="shared" si="21"/>
        <v>140.90499775000001</v>
      </c>
      <c r="N178" s="80">
        <f t="shared" si="22"/>
        <v>27.387953850000002</v>
      </c>
      <c r="O178" s="80">
        <f t="shared" si="23"/>
        <v>81.436501650000011</v>
      </c>
      <c r="P178" s="80">
        <f t="shared" si="24"/>
        <v>19.120885050000002</v>
      </c>
      <c r="Q178" s="80">
        <f t="shared" si="25"/>
        <v>0</v>
      </c>
      <c r="R178" s="80">
        <f t="shared" si="27"/>
        <v>0.4439805</v>
      </c>
      <c r="S178" s="80">
        <f t="shared" si="28"/>
        <v>1.23327E-2</v>
      </c>
      <c r="T178" s="80">
        <f t="shared" si="26"/>
        <v>0</v>
      </c>
      <c r="U178" s="82"/>
      <c r="V178" s="83">
        <f t="shared" si="20"/>
        <v>269.30665150000004</v>
      </c>
    </row>
    <row r="179" spans="1:22">
      <c r="A179" s="6" t="s">
        <v>279</v>
      </c>
      <c r="B179" s="65">
        <v>6</v>
      </c>
      <c r="C179" s="19" t="s">
        <v>783</v>
      </c>
      <c r="D179" s="79">
        <v>50373.552000000003</v>
      </c>
      <c r="E179" s="80">
        <v>55941.521999999997</v>
      </c>
      <c r="F179" s="80">
        <v>219179.288</v>
      </c>
      <c r="G179" s="80">
        <v>55870.036</v>
      </c>
      <c r="H179" s="80">
        <v>0</v>
      </c>
      <c r="I179" s="80">
        <v>10386.237999999999</v>
      </c>
      <c r="J179" s="80">
        <v>297.96499999999997</v>
      </c>
      <c r="K179" s="80">
        <v>244.79400000000001</v>
      </c>
      <c r="L179" s="81"/>
      <c r="M179" s="80">
        <f t="shared" si="21"/>
        <v>289.64792399999999</v>
      </c>
      <c r="N179" s="80">
        <f t="shared" si="22"/>
        <v>366.41696910000002</v>
      </c>
      <c r="O179" s="80">
        <f t="shared" si="23"/>
        <v>558.90718440000001</v>
      </c>
      <c r="P179" s="80">
        <f t="shared" si="24"/>
        <v>343.6007214</v>
      </c>
      <c r="Q179" s="80">
        <f t="shared" si="25"/>
        <v>0</v>
      </c>
      <c r="R179" s="80">
        <f t="shared" si="27"/>
        <v>23.888347399999997</v>
      </c>
      <c r="S179" s="80">
        <f t="shared" si="28"/>
        <v>1.0577757499999998</v>
      </c>
      <c r="T179" s="80">
        <f t="shared" si="26"/>
        <v>5.446666500000001</v>
      </c>
      <c r="U179" s="82"/>
      <c r="V179" s="83">
        <f t="shared" si="20"/>
        <v>1588.9655885500001</v>
      </c>
    </row>
    <row r="180" spans="1:22">
      <c r="A180" s="6" t="s">
        <v>407</v>
      </c>
      <c r="B180" s="65">
        <v>17</v>
      </c>
      <c r="C180" s="19" t="s">
        <v>784</v>
      </c>
      <c r="D180" s="79">
        <v>78500.933000000005</v>
      </c>
      <c r="E180" s="80">
        <v>19962.577000000001</v>
      </c>
      <c r="F180" s="80">
        <v>167445.364</v>
      </c>
      <c r="G180" s="80">
        <v>4694.8530000000001</v>
      </c>
      <c r="H180" s="80">
        <v>0</v>
      </c>
      <c r="I180" s="80">
        <v>2371.3000000000002</v>
      </c>
      <c r="J180" s="80">
        <v>116.931</v>
      </c>
      <c r="K180" s="80">
        <v>785.33799999999997</v>
      </c>
      <c r="L180" s="81"/>
      <c r="M180" s="80">
        <f t="shared" si="21"/>
        <v>451.38036475000001</v>
      </c>
      <c r="N180" s="80">
        <f t="shared" si="22"/>
        <v>130.75487935000001</v>
      </c>
      <c r="O180" s="80">
        <f t="shared" si="23"/>
        <v>426.98567820000005</v>
      </c>
      <c r="P180" s="80">
        <f t="shared" si="24"/>
        <v>28.873345950000001</v>
      </c>
      <c r="Q180" s="80">
        <f t="shared" si="25"/>
        <v>0</v>
      </c>
      <c r="R180" s="80">
        <f t="shared" si="27"/>
        <v>5.4539900000000001</v>
      </c>
      <c r="S180" s="80">
        <f t="shared" si="28"/>
        <v>0.41510504999999998</v>
      </c>
      <c r="T180" s="80">
        <f t="shared" si="26"/>
        <v>17.473770500000001</v>
      </c>
      <c r="U180" s="82"/>
      <c r="V180" s="83">
        <f t="shared" si="20"/>
        <v>1061.3371337999999</v>
      </c>
    </row>
    <row r="181" spans="1:22">
      <c r="A181" s="6" t="s">
        <v>431</v>
      </c>
      <c r="B181" s="65">
        <v>17</v>
      </c>
      <c r="C181" s="19" t="s">
        <v>785</v>
      </c>
      <c r="D181" s="79">
        <v>2541424.7570000002</v>
      </c>
      <c r="E181" s="80">
        <v>1028208.3320000001</v>
      </c>
      <c r="F181" s="80">
        <v>5720422.2359999996</v>
      </c>
      <c r="G181" s="80">
        <v>62228.09</v>
      </c>
      <c r="H181" s="80">
        <v>0</v>
      </c>
      <c r="I181" s="80">
        <v>118465.277</v>
      </c>
      <c r="J181" s="80">
        <v>6497.5590000000002</v>
      </c>
      <c r="K181" s="80">
        <v>1745.664</v>
      </c>
      <c r="L181" s="81"/>
      <c r="M181" s="80">
        <f t="shared" si="21"/>
        <v>14613.19235275</v>
      </c>
      <c r="N181" s="80">
        <f t="shared" si="22"/>
        <v>6734.7645746000007</v>
      </c>
      <c r="O181" s="80">
        <f t="shared" si="23"/>
        <v>14587.076701800001</v>
      </c>
      <c r="P181" s="80">
        <f t="shared" si="24"/>
        <v>382.70275349999997</v>
      </c>
      <c r="Q181" s="80">
        <f t="shared" si="25"/>
        <v>0</v>
      </c>
      <c r="R181" s="80">
        <f t="shared" si="27"/>
        <v>272.47013709999999</v>
      </c>
      <c r="S181" s="80">
        <f t="shared" si="28"/>
        <v>23.066334449999999</v>
      </c>
      <c r="T181" s="80">
        <f t="shared" si="26"/>
        <v>38.841024000000004</v>
      </c>
      <c r="U181" s="82"/>
      <c r="V181" s="83">
        <f t="shared" si="20"/>
        <v>36652.113878199998</v>
      </c>
    </row>
    <row r="182" spans="1:22">
      <c r="A182" s="6" t="s">
        <v>91</v>
      </c>
      <c r="B182" s="65">
        <v>7</v>
      </c>
      <c r="C182" s="19" t="s">
        <v>786</v>
      </c>
      <c r="D182" s="79">
        <v>15065.647000000001</v>
      </c>
      <c r="E182" s="80">
        <v>51784.786</v>
      </c>
      <c r="F182" s="80">
        <v>68349.688999999998</v>
      </c>
      <c r="G182" s="80">
        <v>48621.258999999998</v>
      </c>
      <c r="H182" s="80">
        <v>0</v>
      </c>
      <c r="I182" s="80">
        <v>1122.615</v>
      </c>
      <c r="J182" s="80">
        <v>40.966999999999999</v>
      </c>
      <c r="K182" s="80">
        <v>1.8</v>
      </c>
      <c r="L182" s="81"/>
      <c r="M182" s="80">
        <f t="shared" si="21"/>
        <v>86.627470250000002</v>
      </c>
      <c r="N182" s="80">
        <f t="shared" si="22"/>
        <v>339.19034830000004</v>
      </c>
      <c r="O182" s="80">
        <f t="shared" si="23"/>
        <v>174.29170695000002</v>
      </c>
      <c r="P182" s="80">
        <f t="shared" si="24"/>
        <v>299.02074284999998</v>
      </c>
      <c r="Q182" s="80">
        <f t="shared" si="25"/>
        <v>0</v>
      </c>
      <c r="R182" s="80">
        <f t="shared" si="27"/>
        <v>2.5820145000000001</v>
      </c>
      <c r="S182" s="80">
        <f t="shared" si="28"/>
        <v>0.14543285</v>
      </c>
      <c r="T182" s="80">
        <f t="shared" si="26"/>
        <v>4.0050000000000002E-2</v>
      </c>
      <c r="U182" s="82"/>
      <c r="V182" s="83">
        <f t="shared" si="20"/>
        <v>901.89776570000004</v>
      </c>
    </row>
    <row r="183" spans="1:22">
      <c r="A183" s="6" t="s">
        <v>487</v>
      </c>
      <c r="B183" s="65">
        <v>2</v>
      </c>
      <c r="C183" s="19" t="s">
        <v>787</v>
      </c>
      <c r="D183" s="79">
        <v>74552.353000000003</v>
      </c>
      <c r="E183" s="80">
        <v>38006.148000000001</v>
      </c>
      <c r="F183" s="80">
        <v>294747.06199999998</v>
      </c>
      <c r="G183" s="80">
        <v>5822.4340000000002</v>
      </c>
      <c r="H183" s="80">
        <v>0</v>
      </c>
      <c r="I183" s="80">
        <v>117.574</v>
      </c>
      <c r="J183" s="80">
        <v>25.850999999999999</v>
      </c>
      <c r="K183" s="80">
        <v>1118.97</v>
      </c>
      <c r="L183" s="81"/>
      <c r="M183" s="80">
        <f t="shared" si="21"/>
        <v>428.67602975</v>
      </c>
      <c r="N183" s="80">
        <f t="shared" si="22"/>
        <v>248.94026940000001</v>
      </c>
      <c r="O183" s="80">
        <f t="shared" si="23"/>
        <v>751.60500809999996</v>
      </c>
      <c r="P183" s="80">
        <f t="shared" si="24"/>
        <v>35.807969100000001</v>
      </c>
      <c r="Q183" s="80">
        <f t="shared" si="25"/>
        <v>0</v>
      </c>
      <c r="R183" s="80">
        <f t="shared" si="27"/>
        <v>0.2704202</v>
      </c>
      <c r="S183" s="80">
        <f t="shared" si="28"/>
        <v>9.1771049999999993E-2</v>
      </c>
      <c r="T183" s="80">
        <f t="shared" si="26"/>
        <v>24.897082500000003</v>
      </c>
      <c r="U183" s="82"/>
      <c r="V183" s="83">
        <f t="shared" si="20"/>
        <v>1490.2885500999998</v>
      </c>
    </row>
    <row r="184" spans="1:22">
      <c r="A184" s="6" t="s">
        <v>41</v>
      </c>
      <c r="B184" s="65">
        <v>18</v>
      </c>
      <c r="C184" s="19" t="s">
        <v>788</v>
      </c>
      <c r="D184" s="79">
        <v>17214.125</v>
      </c>
      <c r="E184" s="80">
        <v>19385.481</v>
      </c>
      <c r="F184" s="80">
        <v>69584.917000000001</v>
      </c>
      <c r="G184" s="80">
        <v>21024.045999999998</v>
      </c>
      <c r="H184" s="80">
        <v>0</v>
      </c>
      <c r="I184" s="80">
        <v>2180.7199999999998</v>
      </c>
      <c r="J184" s="80">
        <v>86.379000000000005</v>
      </c>
      <c r="K184" s="80">
        <v>0</v>
      </c>
      <c r="L184" s="81"/>
      <c r="M184" s="80">
        <f t="shared" si="21"/>
        <v>98.981218749999996</v>
      </c>
      <c r="N184" s="80">
        <f t="shared" si="22"/>
        <v>126.97490055</v>
      </c>
      <c r="O184" s="80">
        <f t="shared" si="23"/>
        <v>177.44153835</v>
      </c>
      <c r="P184" s="80">
        <f t="shared" si="24"/>
        <v>129.29788289999999</v>
      </c>
      <c r="Q184" s="80">
        <f t="shared" si="25"/>
        <v>0</v>
      </c>
      <c r="R184" s="80">
        <f t="shared" si="27"/>
        <v>5.0156559999999999</v>
      </c>
      <c r="S184" s="80">
        <f t="shared" si="28"/>
        <v>0.30664544999999999</v>
      </c>
      <c r="T184" s="80">
        <f t="shared" si="26"/>
        <v>0</v>
      </c>
      <c r="U184" s="82"/>
      <c r="V184" s="83">
        <f t="shared" si="20"/>
        <v>538.01784200000009</v>
      </c>
    </row>
    <row r="185" spans="1:22">
      <c r="A185" s="6" t="s">
        <v>101</v>
      </c>
      <c r="B185" s="65">
        <v>9</v>
      </c>
      <c r="C185" s="19" t="s">
        <v>789</v>
      </c>
      <c r="D185" s="79">
        <v>28822.777999999998</v>
      </c>
      <c r="E185" s="80">
        <v>24830.608</v>
      </c>
      <c r="F185" s="80">
        <v>107737.486</v>
      </c>
      <c r="G185" s="80">
        <v>31527.190999999999</v>
      </c>
      <c r="H185" s="80">
        <v>0</v>
      </c>
      <c r="I185" s="80">
        <v>488.34899999999999</v>
      </c>
      <c r="J185" s="80">
        <v>82.793999999999997</v>
      </c>
      <c r="K185" s="80">
        <v>0</v>
      </c>
      <c r="L185" s="81"/>
      <c r="M185" s="80">
        <f t="shared" si="21"/>
        <v>165.73097349999998</v>
      </c>
      <c r="N185" s="80">
        <f t="shared" si="22"/>
        <v>162.6404824</v>
      </c>
      <c r="O185" s="80">
        <f t="shared" si="23"/>
        <v>274.73058930000002</v>
      </c>
      <c r="P185" s="80">
        <f t="shared" si="24"/>
        <v>193.89222465</v>
      </c>
      <c r="Q185" s="80">
        <f t="shared" si="25"/>
        <v>0</v>
      </c>
      <c r="R185" s="80">
        <f t="shared" si="27"/>
        <v>1.1232027</v>
      </c>
      <c r="S185" s="80">
        <f t="shared" si="28"/>
        <v>0.29391869999999998</v>
      </c>
      <c r="T185" s="80">
        <f t="shared" si="26"/>
        <v>0</v>
      </c>
      <c r="U185" s="82"/>
      <c r="V185" s="83">
        <f t="shared" si="20"/>
        <v>798.41139124999995</v>
      </c>
    </row>
    <row r="186" spans="1:22">
      <c r="A186" s="6" t="s">
        <v>261</v>
      </c>
      <c r="B186" s="65">
        <v>6</v>
      </c>
      <c r="C186" s="19" t="s">
        <v>790</v>
      </c>
      <c r="D186" s="79">
        <v>69985.441000000006</v>
      </c>
      <c r="E186" s="80">
        <v>25775.163</v>
      </c>
      <c r="F186" s="80">
        <v>155228.38200000001</v>
      </c>
      <c r="G186" s="80">
        <v>25542.835999999999</v>
      </c>
      <c r="H186" s="80">
        <v>0</v>
      </c>
      <c r="I186" s="80">
        <v>2227.1640000000002</v>
      </c>
      <c r="J186" s="80">
        <v>139.77799999999999</v>
      </c>
      <c r="K186" s="80">
        <v>0</v>
      </c>
      <c r="L186" s="81"/>
      <c r="M186" s="80">
        <f t="shared" si="21"/>
        <v>402.41628575000004</v>
      </c>
      <c r="N186" s="80">
        <f t="shared" si="22"/>
        <v>168.82731765</v>
      </c>
      <c r="O186" s="80">
        <f t="shared" si="23"/>
        <v>395.83237410000004</v>
      </c>
      <c r="P186" s="80">
        <f t="shared" si="24"/>
        <v>157.08844139999999</v>
      </c>
      <c r="Q186" s="80">
        <f t="shared" si="25"/>
        <v>0</v>
      </c>
      <c r="R186" s="80">
        <f t="shared" si="27"/>
        <v>5.1224772000000005</v>
      </c>
      <c r="S186" s="80">
        <f t="shared" si="28"/>
        <v>0.49621189999999993</v>
      </c>
      <c r="T186" s="80">
        <f t="shared" si="26"/>
        <v>0</v>
      </c>
      <c r="U186" s="82"/>
      <c r="V186" s="83">
        <f t="shared" si="20"/>
        <v>1129.7831080000001</v>
      </c>
    </row>
    <row r="187" spans="1:22">
      <c r="A187" s="6" t="s">
        <v>245</v>
      </c>
      <c r="B187" s="65">
        <v>19</v>
      </c>
      <c r="C187" s="19" t="s">
        <v>791</v>
      </c>
      <c r="D187" s="79">
        <v>33115.116999999998</v>
      </c>
      <c r="E187" s="80">
        <v>13311.213</v>
      </c>
      <c r="F187" s="80">
        <v>22826.92</v>
      </c>
      <c r="G187" s="80">
        <v>31213.948</v>
      </c>
      <c r="H187" s="80">
        <v>0</v>
      </c>
      <c r="I187" s="80">
        <v>279.51900000000001</v>
      </c>
      <c r="J187" s="80">
        <v>17.850000000000001</v>
      </c>
      <c r="K187" s="80">
        <v>33.311</v>
      </c>
      <c r="L187" s="81"/>
      <c r="M187" s="80">
        <f t="shared" si="21"/>
        <v>190.41192274999997</v>
      </c>
      <c r="N187" s="80">
        <f t="shared" si="22"/>
        <v>87.188445150000007</v>
      </c>
      <c r="O187" s="80">
        <f t="shared" si="23"/>
        <v>58.208646000000002</v>
      </c>
      <c r="P187" s="80">
        <f t="shared" si="24"/>
        <v>191.96578020000001</v>
      </c>
      <c r="Q187" s="80">
        <f t="shared" si="25"/>
        <v>0</v>
      </c>
      <c r="R187" s="80">
        <f t="shared" si="27"/>
        <v>0.64289370000000001</v>
      </c>
      <c r="S187" s="80">
        <f t="shared" si="28"/>
        <v>6.3367500000000007E-2</v>
      </c>
      <c r="T187" s="80">
        <f t="shared" si="26"/>
        <v>0.74116975000000007</v>
      </c>
      <c r="U187" s="82"/>
      <c r="V187" s="83">
        <f t="shared" si="20"/>
        <v>529.22222505000002</v>
      </c>
    </row>
    <row r="188" spans="1:22">
      <c r="A188" s="6" t="s">
        <v>499</v>
      </c>
      <c r="B188" s="65">
        <v>16</v>
      </c>
      <c r="C188" s="19" t="s">
        <v>792</v>
      </c>
      <c r="D188" s="79">
        <v>17361.811000000002</v>
      </c>
      <c r="E188" s="80">
        <v>5296.1589999999997</v>
      </c>
      <c r="F188" s="80">
        <v>55076.250999999997</v>
      </c>
      <c r="G188" s="80">
        <v>6185.0860000000002</v>
      </c>
      <c r="H188" s="80">
        <v>0</v>
      </c>
      <c r="I188" s="80">
        <v>1647.338</v>
      </c>
      <c r="J188" s="80">
        <v>43.433</v>
      </c>
      <c r="K188" s="80">
        <v>23.324000000000002</v>
      </c>
      <c r="L188" s="81"/>
      <c r="M188" s="80">
        <f t="shared" si="21"/>
        <v>99.830413250000007</v>
      </c>
      <c r="N188" s="80">
        <f t="shared" si="22"/>
        <v>34.689841449999996</v>
      </c>
      <c r="O188" s="80">
        <f t="shared" si="23"/>
        <v>140.44444005</v>
      </c>
      <c r="P188" s="80">
        <f t="shared" si="24"/>
        <v>38.038278900000002</v>
      </c>
      <c r="Q188" s="80">
        <f t="shared" si="25"/>
        <v>0</v>
      </c>
      <c r="R188" s="80">
        <f t="shared" si="27"/>
        <v>3.7888774000000001</v>
      </c>
      <c r="S188" s="80">
        <f t="shared" si="28"/>
        <v>0.15418715</v>
      </c>
      <c r="T188" s="80">
        <f t="shared" si="26"/>
        <v>0.51895900000000006</v>
      </c>
      <c r="U188" s="82"/>
      <c r="V188" s="83">
        <f t="shared" si="20"/>
        <v>317.46499720000003</v>
      </c>
    </row>
    <row r="189" spans="1:22">
      <c r="A189" s="6" t="s">
        <v>45</v>
      </c>
      <c r="B189" s="65">
        <v>13</v>
      </c>
      <c r="C189" s="19" t="s">
        <v>793</v>
      </c>
      <c r="D189" s="79">
        <v>18912.886999999999</v>
      </c>
      <c r="E189" s="80">
        <v>15302.546</v>
      </c>
      <c r="F189" s="80">
        <v>92614.085999999996</v>
      </c>
      <c r="G189" s="80">
        <v>12009.727000000001</v>
      </c>
      <c r="H189" s="80">
        <v>0</v>
      </c>
      <c r="I189" s="80">
        <v>222.196</v>
      </c>
      <c r="J189" s="80">
        <v>51.692999999999998</v>
      </c>
      <c r="K189" s="80">
        <v>36.72</v>
      </c>
      <c r="L189" s="81"/>
      <c r="M189" s="80">
        <f t="shared" si="21"/>
        <v>108.74910025</v>
      </c>
      <c r="N189" s="80">
        <f t="shared" si="22"/>
        <v>100.2316763</v>
      </c>
      <c r="O189" s="80">
        <f t="shared" si="23"/>
        <v>236.16591930000001</v>
      </c>
      <c r="P189" s="80">
        <f t="shared" si="24"/>
        <v>73.859821050000008</v>
      </c>
      <c r="Q189" s="80">
        <f t="shared" si="25"/>
        <v>0</v>
      </c>
      <c r="R189" s="80">
        <f t="shared" si="27"/>
        <v>0.51105080000000003</v>
      </c>
      <c r="S189" s="80">
        <f t="shared" si="28"/>
        <v>0.18351014999999996</v>
      </c>
      <c r="T189" s="80">
        <f t="shared" si="26"/>
        <v>0.81702000000000008</v>
      </c>
      <c r="U189" s="82"/>
      <c r="V189" s="83">
        <f t="shared" si="20"/>
        <v>520.51809785</v>
      </c>
    </row>
    <row r="190" spans="1:22">
      <c r="A190" s="6" t="s">
        <v>557</v>
      </c>
      <c r="B190" s="65">
        <v>10</v>
      </c>
      <c r="C190" s="19" t="s">
        <v>794</v>
      </c>
      <c r="D190" s="79">
        <v>160889.33300000001</v>
      </c>
      <c r="E190" s="80">
        <v>54520.555</v>
      </c>
      <c r="F190" s="80">
        <v>424315.88099999999</v>
      </c>
      <c r="G190" s="80">
        <v>46178.125999999997</v>
      </c>
      <c r="H190" s="80">
        <v>0</v>
      </c>
      <c r="I190" s="80">
        <v>7370.01</v>
      </c>
      <c r="J190" s="80">
        <v>226.83</v>
      </c>
      <c r="K190" s="80">
        <v>11.891999999999999</v>
      </c>
      <c r="L190" s="81"/>
      <c r="M190" s="80">
        <f t="shared" si="21"/>
        <v>925.11366475000011</v>
      </c>
      <c r="N190" s="80">
        <f t="shared" si="22"/>
        <v>357.10963525</v>
      </c>
      <c r="O190" s="80">
        <f t="shared" si="23"/>
        <v>1082.0054965500001</v>
      </c>
      <c r="P190" s="80">
        <f t="shared" si="24"/>
        <v>283.99547489999998</v>
      </c>
      <c r="Q190" s="80">
        <f t="shared" si="25"/>
        <v>0</v>
      </c>
      <c r="R190" s="80">
        <f t="shared" si="27"/>
        <v>16.951022999999999</v>
      </c>
      <c r="S190" s="80">
        <f t="shared" si="28"/>
        <v>0.80524649999999998</v>
      </c>
      <c r="T190" s="80">
        <f t="shared" si="26"/>
        <v>0.26459700000000003</v>
      </c>
      <c r="U190" s="82"/>
      <c r="V190" s="83">
        <f t="shared" si="20"/>
        <v>2666.2451379499998</v>
      </c>
    </row>
    <row r="191" spans="1:22">
      <c r="A191" s="6" t="s">
        <v>95</v>
      </c>
      <c r="B191" s="65">
        <v>11</v>
      </c>
      <c r="C191" s="19" t="s">
        <v>795</v>
      </c>
      <c r="D191" s="79">
        <v>21227.203000000001</v>
      </c>
      <c r="E191" s="80">
        <v>21481.276999999998</v>
      </c>
      <c r="F191" s="80">
        <v>98452.773000000001</v>
      </c>
      <c r="G191" s="80">
        <v>28017.589</v>
      </c>
      <c r="H191" s="80">
        <v>0</v>
      </c>
      <c r="I191" s="80">
        <v>888.55399999999997</v>
      </c>
      <c r="J191" s="80">
        <v>84.691999999999993</v>
      </c>
      <c r="K191" s="80">
        <v>87.888000000000005</v>
      </c>
      <c r="L191" s="81"/>
      <c r="M191" s="80">
        <f t="shared" si="21"/>
        <v>122.05641725000001</v>
      </c>
      <c r="N191" s="80">
        <f t="shared" si="22"/>
        <v>140.70236434999998</v>
      </c>
      <c r="O191" s="80">
        <f t="shared" si="23"/>
        <v>251.05457115000002</v>
      </c>
      <c r="P191" s="80">
        <f t="shared" si="24"/>
        <v>172.30817235000001</v>
      </c>
      <c r="Q191" s="80">
        <f t="shared" si="25"/>
        <v>0</v>
      </c>
      <c r="R191" s="80">
        <f t="shared" si="27"/>
        <v>2.0436741999999999</v>
      </c>
      <c r="S191" s="80">
        <f t="shared" si="28"/>
        <v>0.3006566</v>
      </c>
      <c r="T191" s="80">
        <f t="shared" si="26"/>
        <v>1.9555080000000002</v>
      </c>
      <c r="U191" s="82"/>
      <c r="V191" s="83">
        <f t="shared" si="20"/>
        <v>690.42136390000019</v>
      </c>
    </row>
    <row r="192" spans="1:22">
      <c r="A192" s="6" t="s">
        <v>595</v>
      </c>
      <c r="B192" s="65">
        <v>15</v>
      </c>
      <c r="C192" s="19" t="s">
        <v>796</v>
      </c>
      <c r="D192" s="79">
        <v>331319.19900000002</v>
      </c>
      <c r="E192" s="80">
        <v>46858.953999999998</v>
      </c>
      <c r="F192" s="80">
        <v>416344.12800000003</v>
      </c>
      <c r="G192" s="80">
        <v>16376.722</v>
      </c>
      <c r="H192" s="80">
        <v>0</v>
      </c>
      <c r="I192" s="80">
        <v>7033.1689999999999</v>
      </c>
      <c r="J192" s="80">
        <v>439.541</v>
      </c>
      <c r="K192" s="80">
        <v>679.55100000000004</v>
      </c>
      <c r="L192" s="81"/>
      <c r="M192" s="80">
        <f t="shared" si="21"/>
        <v>1905.08539425</v>
      </c>
      <c r="N192" s="80">
        <f t="shared" si="22"/>
        <v>306.9261487</v>
      </c>
      <c r="O192" s="80">
        <f t="shared" si="23"/>
        <v>1061.6775264</v>
      </c>
      <c r="P192" s="80">
        <f t="shared" si="24"/>
        <v>100.7168403</v>
      </c>
      <c r="Q192" s="80">
        <f t="shared" si="25"/>
        <v>0</v>
      </c>
      <c r="R192" s="80">
        <f t="shared" si="27"/>
        <v>16.176288700000001</v>
      </c>
      <c r="S192" s="80">
        <f t="shared" si="28"/>
        <v>1.5603705499999998</v>
      </c>
      <c r="T192" s="80">
        <f t="shared" si="26"/>
        <v>15.120009750000003</v>
      </c>
      <c r="U192" s="82"/>
      <c r="V192" s="83">
        <f t="shared" si="20"/>
        <v>3407.2625786499998</v>
      </c>
    </row>
    <row r="193" spans="1:22">
      <c r="A193" s="6" t="s">
        <v>345</v>
      </c>
      <c r="B193" s="65">
        <v>15</v>
      </c>
      <c r="C193" s="19" t="s">
        <v>797</v>
      </c>
      <c r="D193" s="79">
        <v>114522.303</v>
      </c>
      <c r="E193" s="80">
        <v>19499.484</v>
      </c>
      <c r="F193" s="80">
        <v>260888.71900000001</v>
      </c>
      <c r="G193" s="80">
        <v>11809.66</v>
      </c>
      <c r="H193" s="80">
        <v>0</v>
      </c>
      <c r="I193" s="80">
        <v>4022.694</v>
      </c>
      <c r="J193" s="80">
        <v>258.96899999999999</v>
      </c>
      <c r="K193" s="80">
        <v>4.173</v>
      </c>
      <c r="L193" s="81"/>
      <c r="M193" s="80">
        <f t="shared" si="21"/>
        <v>658.50324224999997</v>
      </c>
      <c r="N193" s="80">
        <f t="shared" si="22"/>
        <v>127.7216202</v>
      </c>
      <c r="O193" s="80">
        <f t="shared" si="23"/>
        <v>665.26623345000007</v>
      </c>
      <c r="P193" s="80">
        <f t="shared" si="24"/>
        <v>72.629408999999995</v>
      </c>
      <c r="Q193" s="80">
        <f t="shared" si="25"/>
        <v>0</v>
      </c>
      <c r="R193" s="80">
        <f t="shared" si="27"/>
        <v>9.2521962000000002</v>
      </c>
      <c r="S193" s="80">
        <f t="shared" si="28"/>
        <v>0.91933994999999991</v>
      </c>
      <c r="T193" s="80">
        <f t="shared" si="26"/>
        <v>9.2849250000000008E-2</v>
      </c>
      <c r="U193" s="82"/>
      <c r="V193" s="83">
        <f t="shared" si="20"/>
        <v>1534.3848902999998</v>
      </c>
    </row>
    <row r="194" spans="1:22">
      <c r="A194" s="6" t="s">
        <v>271</v>
      </c>
      <c r="B194" s="65">
        <v>13</v>
      </c>
      <c r="C194" s="19" t="s">
        <v>798</v>
      </c>
      <c r="D194" s="79">
        <v>23645.703000000001</v>
      </c>
      <c r="E194" s="80">
        <v>17310.474999999999</v>
      </c>
      <c r="F194" s="80">
        <v>81081.523000000001</v>
      </c>
      <c r="G194" s="80">
        <v>16597.93</v>
      </c>
      <c r="H194" s="80">
        <v>0</v>
      </c>
      <c r="I194" s="80">
        <v>1505.933</v>
      </c>
      <c r="J194" s="80">
        <v>127.18600000000001</v>
      </c>
      <c r="K194" s="80">
        <v>24</v>
      </c>
      <c r="L194" s="81"/>
      <c r="M194" s="80">
        <f t="shared" si="21"/>
        <v>135.96279225000001</v>
      </c>
      <c r="N194" s="80">
        <f t="shared" si="22"/>
        <v>113.38361125</v>
      </c>
      <c r="O194" s="80">
        <f t="shared" si="23"/>
        <v>206.75788365000002</v>
      </c>
      <c r="P194" s="80">
        <f t="shared" si="24"/>
        <v>102.0772695</v>
      </c>
      <c r="Q194" s="80">
        <f t="shared" si="25"/>
        <v>0</v>
      </c>
      <c r="R194" s="80">
        <f t="shared" si="27"/>
        <v>3.4636458999999999</v>
      </c>
      <c r="S194" s="80">
        <f t="shared" si="28"/>
        <v>0.45151029999999998</v>
      </c>
      <c r="T194" s="80">
        <f t="shared" si="26"/>
        <v>0.53400000000000003</v>
      </c>
      <c r="U194" s="82"/>
      <c r="V194" s="83">
        <f t="shared" si="20"/>
        <v>562.6307128499999</v>
      </c>
    </row>
    <row r="195" spans="1:22">
      <c r="A195" s="6" t="s">
        <v>485</v>
      </c>
      <c r="B195" s="65">
        <v>6</v>
      </c>
      <c r="C195" s="19" t="s">
        <v>799</v>
      </c>
      <c r="D195" s="79">
        <v>266803.33100000001</v>
      </c>
      <c r="E195" s="80">
        <v>98487.167000000001</v>
      </c>
      <c r="F195" s="80">
        <v>581703.90599999996</v>
      </c>
      <c r="G195" s="80">
        <v>5822.7809999999999</v>
      </c>
      <c r="H195" s="80">
        <v>0</v>
      </c>
      <c r="I195" s="80">
        <v>10679.609</v>
      </c>
      <c r="J195" s="80">
        <v>45.113</v>
      </c>
      <c r="K195" s="80">
        <v>564.66600000000005</v>
      </c>
      <c r="L195" s="81"/>
      <c r="M195" s="80">
        <f t="shared" si="21"/>
        <v>1534.11915325</v>
      </c>
      <c r="N195" s="80">
        <f t="shared" si="22"/>
        <v>645.09094385000003</v>
      </c>
      <c r="O195" s="80">
        <f t="shared" si="23"/>
        <v>1483.3449602999999</v>
      </c>
      <c r="P195" s="80">
        <f t="shared" si="24"/>
        <v>35.810103150000003</v>
      </c>
      <c r="Q195" s="80">
        <f t="shared" si="25"/>
        <v>0</v>
      </c>
      <c r="R195" s="80">
        <f t="shared" si="27"/>
        <v>24.5631007</v>
      </c>
      <c r="S195" s="80">
        <f t="shared" si="28"/>
        <v>0.16015114999999999</v>
      </c>
      <c r="T195" s="80">
        <f t="shared" si="26"/>
        <v>12.563818500000002</v>
      </c>
      <c r="U195" s="82"/>
      <c r="V195" s="83">
        <f t="shared" si="20"/>
        <v>3735.6522308999997</v>
      </c>
    </row>
    <row r="196" spans="1:22">
      <c r="A196" s="6" t="s">
        <v>377</v>
      </c>
      <c r="B196" s="65">
        <v>12</v>
      </c>
      <c r="C196" s="19" t="s">
        <v>800</v>
      </c>
      <c r="D196" s="79">
        <v>15842.91</v>
      </c>
      <c r="E196" s="80">
        <v>20200.251</v>
      </c>
      <c r="F196" s="80">
        <v>86488.73</v>
      </c>
      <c r="G196" s="80">
        <v>19885.07</v>
      </c>
      <c r="H196" s="80">
        <v>0</v>
      </c>
      <c r="I196" s="80">
        <v>1353.604</v>
      </c>
      <c r="J196" s="80">
        <v>141.22200000000001</v>
      </c>
      <c r="K196" s="80">
        <v>0</v>
      </c>
      <c r="L196" s="81"/>
      <c r="M196" s="80">
        <f t="shared" si="21"/>
        <v>91.096732500000002</v>
      </c>
      <c r="N196" s="80">
        <f t="shared" si="22"/>
        <v>132.31164405000001</v>
      </c>
      <c r="O196" s="80">
        <f t="shared" si="23"/>
        <v>220.54626150000001</v>
      </c>
      <c r="P196" s="80">
        <f t="shared" si="24"/>
        <v>122.29318050000001</v>
      </c>
      <c r="Q196" s="80">
        <f t="shared" si="25"/>
        <v>0</v>
      </c>
      <c r="R196" s="80">
        <f t="shared" si="27"/>
        <v>3.1132892000000001</v>
      </c>
      <c r="S196" s="80">
        <f t="shared" si="28"/>
        <v>0.50133810000000001</v>
      </c>
      <c r="T196" s="80">
        <f t="shared" si="26"/>
        <v>0</v>
      </c>
      <c r="U196" s="82"/>
      <c r="V196" s="83">
        <f t="shared" si="20"/>
        <v>569.86244585000009</v>
      </c>
    </row>
    <row r="197" spans="1:22">
      <c r="A197" s="6" t="s">
        <v>31</v>
      </c>
      <c r="B197" s="65">
        <v>4</v>
      </c>
      <c r="C197" s="19" t="s">
        <v>801</v>
      </c>
      <c r="D197" s="79">
        <v>10300.403</v>
      </c>
      <c r="E197" s="80">
        <v>9020.6299999999992</v>
      </c>
      <c r="F197" s="80">
        <v>51825.211000000003</v>
      </c>
      <c r="G197" s="80">
        <v>12483.433999999999</v>
      </c>
      <c r="H197" s="80">
        <v>0</v>
      </c>
      <c r="I197" s="80">
        <v>167.45599999999999</v>
      </c>
      <c r="J197" s="80">
        <v>46.581000000000003</v>
      </c>
      <c r="K197" s="80">
        <v>0</v>
      </c>
      <c r="L197" s="81"/>
      <c r="M197" s="80">
        <f t="shared" si="21"/>
        <v>59.227317249999999</v>
      </c>
      <c r="N197" s="80">
        <f t="shared" si="22"/>
        <v>59.085126499999994</v>
      </c>
      <c r="O197" s="80">
        <f t="shared" si="23"/>
        <v>132.15428805000002</v>
      </c>
      <c r="P197" s="80">
        <f t="shared" si="24"/>
        <v>76.773119100000002</v>
      </c>
      <c r="Q197" s="80">
        <f t="shared" si="25"/>
        <v>0</v>
      </c>
      <c r="R197" s="80">
        <f t="shared" si="27"/>
        <v>0.38514879999999996</v>
      </c>
      <c r="S197" s="80">
        <f t="shared" si="28"/>
        <v>0.16536255</v>
      </c>
      <c r="T197" s="80">
        <f t="shared" si="26"/>
        <v>0</v>
      </c>
      <c r="U197" s="82"/>
      <c r="V197" s="83">
        <f t="shared" si="20"/>
        <v>327.79036225000004</v>
      </c>
    </row>
    <row r="198" spans="1:22">
      <c r="A198" s="6" t="s">
        <v>307</v>
      </c>
      <c r="B198" s="65">
        <v>4</v>
      </c>
      <c r="C198" s="19" t="s">
        <v>802</v>
      </c>
      <c r="D198" s="79">
        <v>1073397.9269999999</v>
      </c>
      <c r="E198" s="80">
        <v>453648.321</v>
      </c>
      <c r="F198" s="80">
        <v>2147904.2209999999</v>
      </c>
      <c r="G198" s="80">
        <v>73170.034</v>
      </c>
      <c r="H198" s="80">
        <v>0</v>
      </c>
      <c r="I198" s="80">
        <v>22894.692999999999</v>
      </c>
      <c r="J198" s="80">
        <v>4418.7330000000002</v>
      </c>
      <c r="K198" s="80">
        <v>10185.766</v>
      </c>
      <c r="L198" s="81"/>
      <c r="M198" s="80">
        <f t="shared" si="21"/>
        <v>6172.0380802499994</v>
      </c>
      <c r="N198" s="80">
        <f t="shared" si="22"/>
        <v>2971.3965025500002</v>
      </c>
      <c r="O198" s="80">
        <f t="shared" si="23"/>
        <v>5477.1557635500003</v>
      </c>
      <c r="P198" s="80">
        <f t="shared" si="24"/>
        <v>449.9957091</v>
      </c>
      <c r="Q198" s="80">
        <f t="shared" si="25"/>
        <v>0</v>
      </c>
      <c r="R198" s="80">
        <f t="shared" si="27"/>
        <v>52.657793899999994</v>
      </c>
      <c r="S198" s="80">
        <f t="shared" si="28"/>
        <v>15.686502149999999</v>
      </c>
      <c r="T198" s="80">
        <f t="shared" si="26"/>
        <v>226.63329350000001</v>
      </c>
      <c r="U198" s="82"/>
      <c r="V198" s="83">
        <f t="shared" si="20"/>
        <v>15365.563644999998</v>
      </c>
    </row>
    <row r="199" spans="1:22">
      <c r="A199" s="6" t="s">
        <v>29</v>
      </c>
      <c r="B199" s="65">
        <v>1</v>
      </c>
      <c r="C199" s="19" t="s">
        <v>803</v>
      </c>
      <c r="D199" s="79">
        <v>13662.44</v>
      </c>
      <c r="E199" s="80">
        <v>44215.627</v>
      </c>
      <c r="F199" s="80">
        <v>126953.621</v>
      </c>
      <c r="G199" s="80">
        <v>7792.866</v>
      </c>
      <c r="H199" s="80">
        <v>0</v>
      </c>
      <c r="I199" s="80">
        <v>389.76400000000001</v>
      </c>
      <c r="J199" s="80">
        <v>173.02699999999999</v>
      </c>
      <c r="K199" s="80">
        <v>399.42200000000003</v>
      </c>
      <c r="L199" s="81"/>
      <c r="M199" s="80">
        <f t="shared" si="21"/>
        <v>78.559030000000007</v>
      </c>
      <c r="N199" s="80">
        <f t="shared" si="22"/>
        <v>289.61235685000003</v>
      </c>
      <c r="O199" s="80">
        <f t="shared" si="23"/>
        <v>323.73173355</v>
      </c>
      <c r="P199" s="80">
        <f t="shared" si="24"/>
        <v>47.926125900000002</v>
      </c>
      <c r="Q199" s="80">
        <f t="shared" si="25"/>
        <v>0</v>
      </c>
      <c r="R199" s="80">
        <f t="shared" si="27"/>
        <v>0.89645719999999995</v>
      </c>
      <c r="S199" s="80">
        <f t="shared" si="28"/>
        <v>0.61424584999999998</v>
      </c>
      <c r="T199" s="80">
        <f t="shared" si="26"/>
        <v>8.8871395000000017</v>
      </c>
      <c r="U199" s="82"/>
      <c r="V199" s="83">
        <f t="shared" si="20"/>
        <v>750.22708884999997</v>
      </c>
    </row>
    <row r="200" spans="1:22">
      <c r="A200" s="6" t="s">
        <v>211</v>
      </c>
      <c r="B200" s="65">
        <v>19</v>
      </c>
      <c r="C200" s="19" t="s">
        <v>804</v>
      </c>
      <c r="D200" s="79">
        <v>19511.315999999999</v>
      </c>
      <c r="E200" s="80">
        <v>22889.191999999999</v>
      </c>
      <c r="F200" s="80">
        <v>65854.611000000004</v>
      </c>
      <c r="G200" s="80">
        <v>45012.498</v>
      </c>
      <c r="H200" s="80">
        <v>0</v>
      </c>
      <c r="I200" s="80">
        <v>246.023</v>
      </c>
      <c r="J200" s="80">
        <v>105.389</v>
      </c>
      <c r="K200" s="80">
        <v>0</v>
      </c>
      <c r="L200" s="81"/>
      <c r="M200" s="80">
        <f t="shared" si="21"/>
        <v>112.19006699999998</v>
      </c>
      <c r="N200" s="80">
        <f t="shared" si="22"/>
        <v>149.92420759999999</v>
      </c>
      <c r="O200" s="80">
        <f t="shared" si="23"/>
        <v>167.92925805000002</v>
      </c>
      <c r="P200" s="80">
        <f t="shared" si="24"/>
        <v>276.82686269999999</v>
      </c>
      <c r="Q200" s="80">
        <f t="shared" si="25"/>
        <v>0</v>
      </c>
      <c r="R200" s="80">
        <f t="shared" si="27"/>
        <v>0.56585289999999999</v>
      </c>
      <c r="S200" s="80">
        <f t="shared" si="28"/>
        <v>0.37413094999999996</v>
      </c>
      <c r="T200" s="80">
        <f t="shared" si="26"/>
        <v>0</v>
      </c>
      <c r="U200" s="82"/>
      <c r="V200" s="83">
        <f t="shared" si="20"/>
        <v>707.81037919999994</v>
      </c>
    </row>
    <row r="201" spans="1:22">
      <c r="A201" s="6" t="s">
        <v>241</v>
      </c>
      <c r="B201" s="65">
        <v>17</v>
      </c>
      <c r="C201" s="19" t="s">
        <v>805</v>
      </c>
      <c r="D201" s="79">
        <v>71762.145999999993</v>
      </c>
      <c r="E201" s="80">
        <v>48050.542000000001</v>
      </c>
      <c r="F201" s="80">
        <v>163713.07500000001</v>
      </c>
      <c r="G201" s="80">
        <v>85151.392999999996</v>
      </c>
      <c r="H201" s="80">
        <v>0</v>
      </c>
      <c r="I201" s="80">
        <v>6009.2250000000004</v>
      </c>
      <c r="J201" s="80">
        <v>93.043000000000006</v>
      </c>
      <c r="K201" s="80">
        <v>474.65699999999998</v>
      </c>
      <c r="L201" s="81"/>
      <c r="M201" s="80">
        <f t="shared" si="21"/>
        <v>412.63233949999994</v>
      </c>
      <c r="N201" s="80">
        <f t="shared" si="22"/>
        <v>314.7310501</v>
      </c>
      <c r="O201" s="80">
        <f t="shared" si="23"/>
        <v>417.46834125000004</v>
      </c>
      <c r="P201" s="80">
        <f t="shared" si="24"/>
        <v>523.68106694999994</v>
      </c>
      <c r="Q201" s="80">
        <f t="shared" si="25"/>
        <v>0</v>
      </c>
      <c r="R201" s="80">
        <f t="shared" si="27"/>
        <v>13.821217500000001</v>
      </c>
      <c r="S201" s="80">
        <f t="shared" si="28"/>
        <v>0.33030264999999998</v>
      </c>
      <c r="T201" s="80">
        <f t="shared" si="26"/>
        <v>10.561118250000002</v>
      </c>
      <c r="U201" s="82"/>
      <c r="V201" s="83">
        <f t="shared" si="20"/>
        <v>1693.2254362000001</v>
      </c>
    </row>
    <row r="202" spans="1:22">
      <c r="A202" s="6" t="s">
        <v>353</v>
      </c>
      <c r="B202" s="65">
        <v>1</v>
      </c>
      <c r="C202" s="19" t="s">
        <v>806</v>
      </c>
      <c r="D202" s="79">
        <v>7192.8069999999998</v>
      </c>
      <c r="E202" s="80">
        <v>5459.6710000000003</v>
      </c>
      <c r="F202" s="80">
        <v>44645.773999999998</v>
      </c>
      <c r="G202" s="80">
        <v>5189.9319999999998</v>
      </c>
      <c r="H202" s="80">
        <v>0</v>
      </c>
      <c r="I202" s="80">
        <v>241.22</v>
      </c>
      <c r="J202" s="80">
        <v>10.167</v>
      </c>
      <c r="K202" s="80">
        <v>43.832999999999998</v>
      </c>
      <c r="L202" s="81"/>
      <c r="M202" s="80">
        <f t="shared" si="21"/>
        <v>41.358640250000001</v>
      </c>
      <c r="N202" s="80">
        <f t="shared" si="22"/>
        <v>35.76084505</v>
      </c>
      <c r="O202" s="80">
        <f t="shared" si="23"/>
        <v>113.8467237</v>
      </c>
      <c r="P202" s="80">
        <f t="shared" si="24"/>
        <v>31.9180818</v>
      </c>
      <c r="Q202" s="80">
        <f t="shared" si="25"/>
        <v>0</v>
      </c>
      <c r="R202" s="80">
        <f t="shared" si="27"/>
        <v>0.55480600000000002</v>
      </c>
      <c r="S202" s="80">
        <f t="shared" si="28"/>
        <v>3.6092849999999996E-2</v>
      </c>
      <c r="T202" s="80">
        <f t="shared" si="26"/>
        <v>0.97528425000000007</v>
      </c>
      <c r="U202" s="82"/>
      <c r="V202" s="83">
        <f t="shared" ref="V202:V265" si="29">SUM(M202:T202)</f>
        <v>224.45047389999999</v>
      </c>
    </row>
    <row r="203" spans="1:22">
      <c r="A203" s="6" t="s">
        <v>275</v>
      </c>
      <c r="B203" s="65">
        <v>6</v>
      </c>
      <c r="C203" s="19" t="s">
        <v>807</v>
      </c>
      <c r="D203" s="79">
        <v>18798.516</v>
      </c>
      <c r="E203" s="80">
        <v>9409.2649999999994</v>
      </c>
      <c r="F203" s="80">
        <v>58595.673000000003</v>
      </c>
      <c r="G203" s="80">
        <v>9003.6360000000004</v>
      </c>
      <c r="H203" s="80">
        <v>0</v>
      </c>
      <c r="I203" s="80">
        <v>315.89499999999998</v>
      </c>
      <c r="J203" s="80">
        <v>11.148999999999999</v>
      </c>
      <c r="K203" s="80">
        <v>0</v>
      </c>
      <c r="L203" s="81"/>
      <c r="M203" s="80">
        <f t="shared" ref="M203:M267" si="30">0.5*(D203)*($M$9/100)</f>
        <v>108.09146699999999</v>
      </c>
      <c r="N203" s="80">
        <f t="shared" ref="N203:N267" si="31">0.5*(E203)*($N$9/100)</f>
        <v>61.630685749999998</v>
      </c>
      <c r="O203" s="80">
        <f t="shared" ref="O203:O266" si="32">0.5*F203*($O$9/100)</f>
        <v>149.41896615000002</v>
      </c>
      <c r="P203" s="80">
        <f t="shared" ref="P203:P267" si="33">0.5*G203*($P$9/100)</f>
        <v>55.372361400000003</v>
      </c>
      <c r="Q203" s="80">
        <f t="shared" ref="Q203:Q267" si="34">0.5*H203*($Q$9/100)</f>
        <v>0</v>
      </c>
      <c r="R203" s="80">
        <f t="shared" si="27"/>
        <v>0.7265585</v>
      </c>
      <c r="S203" s="80">
        <f t="shared" si="28"/>
        <v>3.9578949999999995E-2</v>
      </c>
      <c r="T203" s="80">
        <f t="shared" ref="T203:T267" si="35">0.5*K203*($T$9/100)</f>
        <v>0</v>
      </c>
      <c r="U203" s="82"/>
      <c r="V203" s="83">
        <f t="shared" si="29"/>
        <v>375.27961775000006</v>
      </c>
    </row>
    <row r="204" spans="1:22">
      <c r="A204" s="6" t="s">
        <v>133</v>
      </c>
      <c r="B204" s="65">
        <v>18</v>
      </c>
      <c r="C204" s="19" t="s">
        <v>808</v>
      </c>
      <c r="D204" s="79">
        <v>14542.6</v>
      </c>
      <c r="E204" s="80">
        <v>16586.259999999998</v>
      </c>
      <c r="F204" s="80">
        <v>54676.366999999998</v>
      </c>
      <c r="G204" s="80">
        <v>27030.795999999998</v>
      </c>
      <c r="H204" s="80">
        <v>0</v>
      </c>
      <c r="I204" s="80">
        <v>1752.1010000000001</v>
      </c>
      <c r="J204" s="80">
        <v>25.390999999999998</v>
      </c>
      <c r="K204" s="80">
        <v>0</v>
      </c>
      <c r="L204" s="81"/>
      <c r="M204" s="80">
        <f t="shared" si="30"/>
        <v>83.619950000000003</v>
      </c>
      <c r="N204" s="80">
        <f t="shared" si="31"/>
        <v>108.64000299999999</v>
      </c>
      <c r="O204" s="80">
        <f t="shared" si="32"/>
        <v>139.42473585000002</v>
      </c>
      <c r="P204" s="80">
        <f t="shared" si="33"/>
        <v>166.23939540000001</v>
      </c>
      <c r="Q204" s="80">
        <f t="shared" si="34"/>
        <v>0</v>
      </c>
      <c r="R204" s="80">
        <f t="shared" ref="R204:R267" si="36">0.5*I204*($R$9/100)</f>
        <v>4.0298322999999998</v>
      </c>
      <c r="S204" s="80">
        <f t="shared" ref="S204:S267" si="37">0.5*(J204*$S$9/100)</f>
        <v>9.0138049999999997E-2</v>
      </c>
      <c r="T204" s="80">
        <f t="shared" si="35"/>
        <v>0</v>
      </c>
      <c r="U204" s="82"/>
      <c r="V204" s="83">
        <f t="shared" si="29"/>
        <v>502.04405460000009</v>
      </c>
    </row>
    <row r="205" spans="1:22">
      <c r="A205" s="6" t="s">
        <v>465</v>
      </c>
      <c r="B205" s="65">
        <v>10</v>
      </c>
      <c r="C205" s="19" t="s">
        <v>809</v>
      </c>
      <c r="D205" s="79">
        <v>15660.304</v>
      </c>
      <c r="E205" s="80">
        <v>68598.971999999994</v>
      </c>
      <c r="F205" s="80">
        <v>64353.91</v>
      </c>
      <c r="G205" s="80">
        <v>77970.623999999996</v>
      </c>
      <c r="H205" s="80">
        <v>0</v>
      </c>
      <c r="I205" s="80">
        <v>367.56599999999997</v>
      </c>
      <c r="J205" s="80">
        <v>94.590999999999994</v>
      </c>
      <c r="K205" s="80">
        <v>414.286</v>
      </c>
      <c r="L205" s="81"/>
      <c r="M205" s="80">
        <f t="shared" si="30"/>
        <v>90.046747999999994</v>
      </c>
      <c r="N205" s="80">
        <f t="shared" si="31"/>
        <v>449.32326659999995</v>
      </c>
      <c r="O205" s="80">
        <f t="shared" si="32"/>
        <v>164.10247050000001</v>
      </c>
      <c r="P205" s="80">
        <f t="shared" si="33"/>
        <v>479.51933759999997</v>
      </c>
      <c r="Q205" s="80">
        <f t="shared" si="34"/>
        <v>0</v>
      </c>
      <c r="R205" s="80">
        <f t="shared" si="36"/>
        <v>0.84540179999999998</v>
      </c>
      <c r="S205" s="80">
        <f t="shared" si="37"/>
        <v>0.33579804999999996</v>
      </c>
      <c r="T205" s="80">
        <f t="shared" si="35"/>
        <v>9.2178635000000018</v>
      </c>
      <c r="U205" s="82"/>
      <c r="V205" s="83">
        <f t="shared" si="29"/>
        <v>1193.3908860499998</v>
      </c>
    </row>
    <row r="206" spans="1:22">
      <c r="A206" s="6" t="s">
        <v>217</v>
      </c>
      <c r="B206" s="65">
        <v>8</v>
      </c>
      <c r="C206" s="19" t="s">
        <v>810</v>
      </c>
      <c r="D206" s="79">
        <v>22630.348000000002</v>
      </c>
      <c r="E206" s="80">
        <v>38265.35</v>
      </c>
      <c r="F206" s="80">
        <v>127275.159</v>
      </c>
      <c r="G206" s="80">
        <v>31629.422999999999</v>
      </c>
      <c r="H206" s="80">
        <v>0</v>
      </c>
      <c r="I206" s="80">
        <v>702.90700000000004</v>
      </c>
      <c r="J206" s="80">
        <v>128.143</v>
      </c>
      <c r="K206" s="80">
        <v>17.097999999999999</v>
      </c>
      <c r="L206" s="81"/>
      <c r="M206" s="80">
        <f t="shared" si="30"/>
        <v>130.12450100000001</v>
      </c>
      <c r="N206" s="80">
        <f t="shared" si="31"/>
        <v>250.63804250000001</v>
      </c>
      <c r="O206" s="80">
        <f t="shared" si="32"/>
        <v>324.55165545</v>
      </c>
      <c r="P206" s="80">
        <f t="shared" si="33"/>
        <v>194.52095144999998</v>
      </c>
      <c r="Q206" s="80">
        <f t="shared" si="34"/>
        <v>0</v>
      </c>
      <c r="R206" s="80">
        <f t="shared" si="36"/>
        <v>1.6166861000000001</v>
      </c>
      <c r="S206" s="80">
        <f t="shared" si="37"/>
        <v>0.45490764999999994</v>
      </c>
      <c r="T206" s="80">
        <f t="shared" si="35"/>
        <v>0.3804305</v>
      </c>
      <c r="U206" s="82"/>
      <c r="V206" s="83">
        <f t="shared" si="29"/>
        <v>902.28717465</v>
      </c>
    </row>
    <row r="207" spans="1:22">
      <c r="A207" s="6" t="s">
        <v>375</v>
      </c>
      <c r="B207" s="65">
        <v>17</v>
      </c>
      <c r="C207" s="19" t="s">
        <v>811</v>
      </c>
      <c r="D207" s="79">
        <v>122493.32</v>
      </c>
      <c r="E207" s="80">
        <v>9595.2109999999993</v>
      </c>
      <c r="F207" s="80">
        <v>75558.180999999997</v>
      </c>
      <c r="G207" s="80">
        <v>10657.450999999999</v>
      </c>
      <c r="H207" s="80">
        <v>0</v>
      </c>
      <c r="I207" s="80">
        <v>315.84100000000001</v>
      </c>
      <c r="J207" s="80">
        <v>91.89</v>
      </c>
      <c r="K207" s="80">
        <v>2.4630000000000001</v>
      </c>
      <c r="L207" s="81"/>
      <c r="M207" s="80">
        <f t="shared" si="30"/>
        <v>704.33659</v>
      </c>
      <c r="N207" s="80">
        <f t="shared" si="31"/>
        <v>62.848632049999999</v>
      </c>
      <c r="O207" s="80">
        <f t="shared" si="32"/>
        <v>192.67336155000001</v>
      </c>
      <c r="P207" s="80">
        <f t="shared" si="33"/>
        <v>65.543323649999991</v>
      </c>
      <c r="Q207" s="80">
        <f t="shared" si="34"/>
        <v>0</v>
      </c>
      <c r="R207" s="80">
        <f t="shared" si="36"/>
        <v>0.72643429999999998</v>
      </c>
      <c r="S207" s="80">
        <f t="shared" si="37"/>
        <v>0.32620949999999999</v>
      </c>
      <c r="T207" s="80">
        <f t="shared" si="35"/>
        <v>5.480175000000001E-2</v>
      </c>
      <c r="U207" s="82"/>
      <c r="V207" s="83">
        <f t="shared" si="29"/>
        <v>1026.5093528</v>
      </c>
    </row>
    <row r="208" spans="1:22">
      <c r="A208" s="6" t="s">
        <v>149</v>
      </c>
      <c r="B208" s="65">
        <v>17</v>
      </c>
      <c r="C208" s="19" t="s">
        <v>812</v>
      </c>
      <c r="D208" s="79">
        <v>29435.111000000001</v>
      </c>
      <c r="E208" s="80">
        <v>14933.755999999999</v>
      </c>
      <c r="F208" s="80">
        <v>114884.368</v>
      </c>
      <c r="G208" s="80">
        <v>17161.687999999998</v>
      </c>
      <c r="H208" s="80">
        <v>0</v>
      </c>
      <c r="I208" s="80">
        <v>1842.443</v>
      </c>
      <c r="J208" s="80">
        <v>60.853999999999999</v>
      </c>
      <c r="K208" s="80">
        <v>220.20599999999999</v>
      </c>
      <c r="L208" s="81"/>
      <c r="M208" s="80">
        <f t="shared" si="30"/>
        <v>169.25188825000001</v>
      </c>
      <c r="N208" s="80">
        <f t="shared" si="31"/>
        <v>97.816101799999998</v>
      </c>
      <c r="O208" s="80">
        <f t="shared" si="32"/>
        <v>292.95513840000001</v>
      </c>
      <c r="P208" s="80">
        <f t="shared" si="33"/>
        <v>105.54438119999999</v>
      </c>
      <c r="Q208" s="80">
        <f t="shared" si="34"/>
        <v>0</v>
      </c>
      <c r="R208" s="80">
        <f t="shared" si="36"/>
        <v>4.2376189000000002</v>
      </c>
      <c r="S208" s="80">
        <f t="shared" si="37"/>
        <v>0.21603169999999999</v>
      </c>
      <c r="T208" s="80">
        <f t="shared" si="35"/>
        <v>4.8995835000000003</v>
      </c>
      <c r="U208" s="82"/>
      <c r="V208" s="83">
        <f t="shared" si="29"/>
        <v>674.92074375000004</v>
      </c>
    </row>
    <row r="209" spans="1:22">
      <c r="A209" s="6" t="s">
        <v>587</v>
      </c>
      <c r="B209" s="65">
        <v>17</v>
      </c>
      <c r="C209" s="19" t="s">
        <v>813</v>
      </c>
      <c r="D209" s="79">
        <v>25746.905999999999</v>
      </c>
      <c r="E209" s="80">
        <v>4362.8119999999999</v>
      </c>
      <c r="F209" s="80">
        <v>31586.346000000001</v>
      </c>
      <c r="G209" s="80">
        <v>5981.7870000000003</v>
      </c>
      <c r="H209" s="80">
        <v>0</v>
      </c>
      <c r="I209" s="80">
        <v>433.28199999999998</v>
      </c>
      <c r="J209" s="80">
        <v>18.475999999999999</v>
      </c>
      <c r="K209" s="80">
        <v>5.1070000000000002</v>
      </c>
      <c r="L209" s="81"/>
      <c r="M209" s="80">
        <f t="shared" si="30"/>
        <v>148.04470949999998</v>
      </c>
      <c r="N209" s="80">
        <f t="shared" si="31"/>
        <v>28.5764186</v>
      </c>
      <c r="O209" s="80">
        <f t="shared" si="32"/>
        <v>80.545182300000008</v>
      </c>
      <c r="P209" s="80">
        <f t="shared" si="33"/>
        <v>36.787990050000005</v>
      </c>
      <c r="Q209" s="80">
        <f t="shared" si="34"/>
        <v>0</v>
      </c>
      <c r="R209" s="80">
        <f t="shared" si="36"/>
        <v>0.9965485999999999</v>
      </c>
      <c r="S209" s="80">
        <f t="shared" si="37"/>
        <v>6.558979999999999E-2</v>
      </c>
      <c r="T209" s="80">
        <f t="shared" si="35"/>
        <v>0.11363075000000002</v>
      </c>
      <c r="U209" s="82"/>
      <c r="V209" s="83">
        <f t="shared" si="29"/>
        <v>295.13006960000001</v>
      </c>
    </row>
    <row r="210" spans="1:22">
      <c r="A210" s="6" t="s">
        <v>135</v>
      </c>
      <c r="B210" s="65">
        <v>2</v>
      </c>
      <c r="C210" s="19" t="s">
        <v>814</v>
      </c>
      <c r="D210" s="79">
        <v>7465.33</v>
      </c>
      <c r="E210" s="80">
        <v>10335.171</v>
      </c>
      <c r="F210" s="80">
        <v>47928.822999999997</v>
      </c>
      <c r="G210" s="80">
        <v>15927.725</v>
      </c>
      <c r="H210" s="80">
        <v>0</v>
      </c>
      <c r="I210" s="80">
        <v>294.00700000000001</v>
      </c>
      <c r="J210" s="80">
        <v>50.988</v>
      </c>
      <c r="K210" s="80">
        <v>33.768999999999998</v>
      </c>
      <c r="L210" s="81"/>
      <c r="M210" s="80">
        <f t="shared" si="30"/>
        <v>42.925647499999997</v>
      </c>
      <c r="N210" s="80">
        <f t="shared" si="31"/>
        <v>67.695370050000008</v>
      </c>
      <c r="O210" s="80">
        <f t="shared" si="32"/>
        <v>122.21849865</v>
      </c>
      <c r="P210" s="80">
        <f t="shared" si="33"/>
        <v>97.955508750000007</v>
      </c>
      <c r="Q210" s="80">
        <f t="shared" si="34"/>
        <v>0</v>
      </c>
      <c r="R210" s="80">
        <f t="shared" si="36"/>
        <v>0.67621609999999999</v>
      </c>
      <c r="S210" s="80">
        <f t="shared" si="37"/>
        <v>0.18100739999999998</v>
      </c>
      <c r="T210" s="80">
        <f t="shared" si="35"/>
        <v>0.75136025000000006</v>
      </c>
      <c r="U210" s="82"/>
      <c r="V210" s="83">
        <f t="shared" si="29"/>
        <v>332.40360869999995</v>
      </c>
    </row>
    <row r="211" spans="1:22">
      <c r="A211" s="6" t="s">
        <v>405</v>
      </c>
      <c r="B211" s="65">
        <v>6</v>
      </c>
      <c r="C211" s="19" t="s">
        <v>815</v>
      </c>
      <c r="D211" s="79">
        <v>45574.321000000004</v>
      </c>
      <c r="E211" s="80">
        <v>65228.889000000003</v>
      </c>
      <c r="F211" s="80">
        <v>164790.43599999999</v>
      </c>
      <c r="G211" s="80">
        <v>62348.351000000002</v>
      </c>
      <c r="H211" s="80">
        <v>0</v>
      </c>
      <c r="I211" s="80">
        <v>6002.7269999999999</v>
      </c>
      <c r="J211" s="80">
        <v>129.09399999999999</v>
      </c>
      <c r="K211" s="80">
        <v>31.175999999999998</v>
      </c>
      <c r="L211" s="81"/>
      <c r="M211" s="80">
        <f t="shared" si="30"/>
        <v>262.05234575000003</v>
      </c>
      <c r="N211" s="80">
        <f t="shared" si="31"/>
        <v>427.24922295000005</v>
      </c>
      <c r="O211" s="80">
        <f t="shared" si="32"/>
        <v>420.21561179999998</v>
      </c>
      <c r="P211" s="80">
        <f t="shared" si="33"/>
        <v>383.44235865000002</v>
      </c>
      <c r="Q211" s="80">
        <f t="shared" si="34"/>
        <v>0</v>
      </c>
      <c r="R211" s="80">
        <f t="shared" si="36"/>
        <v>13.806272099999999</v>
      </c>
      <c r="S211" s="80">
        <f t="shared" si="37"/>
        <v>0.45828369999999991</v>
      </c>
      <c r="T211" s="80">
        <f t="shared" si="35"/>
        <v>0.693666</v>
      </c>
      <c r="U211" s="82"/>
      <c r="V211" s="83">
        <f t="shared" si="29"/>
        <v>1507.9177609499998</v>
      </c>
    </row>
    <row r="212" spans="1:22">
      <c r="A212" s="6" t="s">
        <v>301</v>
      </c>
      <c r="B212" s="65">
        <v>2</v>
      </c>
      <c r="C212" s="19" t="s">
        <v>816</v>
      </c>
      <c r="D212" s="79">
        <v>72308.066999999995</v>
      </c>
      <c r="E212" s="80">
        <v>23028.185000000001</v>
      </c>
      <c r="F212" s="80">
        <v>189641.56</v>
      </c>
      <c r="G212" s="80">
        <v>20064.690999999999</v>
      </c>
      <c r="H212" s="80">
        <v>0</v>
      </c>
      <c r="I212" s="80">
        <v>2758.3409999999999</v>
      </c>
      <c r="J212" s="80">
        <v>152.99600000000001</v>
      </c>
      <c r="K212" s="80">
        <v>0</v>
      </c>
      <c r="L212" s="81"/>
      <c r="M212" s="80">
        <f t="shared" si="30"/>
        <v>415.77138524999998</v>
      </c>
      <c r="N212" s="80">
        <f t="shared" si="31"/>
        <v>150.83461175000002</v>
      </c>
      <c r="O212" s="80">
        <f t="shared" si="32"/>
        <v>483.58597800000001</v>
      </c>
      <c r="P212" s="80">
        <f t="shared" si="33"/>
        <v>123.39784965</v>
      </c>
      <c r="Q212" s="80">
        <f t="shared" si="34"/>
        <v>0</v>
      </c>
      <c r="R212" s="80">
        <f t="shared" si="36"/>
        <v>6.3441842999999993</v>
      </c>
      <c r="S212" s="80">
        <f t="shared" si="37"/>
        <v>0.54313580000000006</v>
      </c>
      <c r="T212" s="80">
        <f t="shared" si="35"/>
        <v>0</v>
      </c>
      <c r="U212" s="82"/>
      <c r="V212" s="83">
        <f t="shared" si="29"/>
        <v>1180.47714475</v>
      </c>
    </row>
    <row r="213" spans="1:22">
      <c r="A213" s="6" t="s">
        <v>463</v>
      </c>
      <c r="B213" s="65">
        <v>1</v>
      </c>
      <c r="C213" s="19" t="s">
        <v>817</v>
      </c>
      <c r="D213" s="79">
        <v>467404.56800000003</v>
      </c>
      <c r="E213" s="80">
        <v>458608.783</v>
      </c>
      <c r="F213" s="80">
        <v>1318333.395</v>
      </c>
      <c r="G213" s="80">
        <v>66625.308999999994</v>
      </c>
      <c r="H213" s="80">
        <v>0</v>
      </c>
      <c r="I213" s="80">
        <v>3469.5929999999998</v>
      </c>
      <c r="J213" s="80">
        <v>966.30200000000002</v>
      </c>
      <c r="K213" s="80">
        <v>40.942999999999998</v>
      </c>
      <c r="L213" s="81"/>
      <c r="M213" s="80">
        <f t="shared" si="30"/>
        <v>2687.576266</v>
      </c>
      <c r="N213" s="80">
        <f t="shared" si="31"/>
        <v>3003.8875286500001</v>
      </c>
      <c r="O213" s="80">
        <f t="shared" si="32"/>
        <v>3361.7501572500005</v>
      </c>
      <c r="P213" s="80">
        <f t="shared" si="33"/>
        <v>409.74565034999995</v>
      </c>
      <c r="Q213" s="80">
        <f t="shared" si="34"/>
        <v>0</v>
      </c>
      <c r="R213" s="80">
        <f t="shared" si="36"/>
        <v>7.9800638999999993</v>
      </c>
      <c r="S213" s="80">
        <f t="shared" si="37"/>
        <v>3.4303721</v>
      </c>
      <c r="T213" s="80">
        <f t="shared" si="35"/>
        <v>0.91098175000000003</v>
      </c>
      <c r="U213" s="82"/>
      <c r="V213" s="83">
        <f t="shared" si="29"/>
        <v>9475.2810200000004</v>
      </c>
    </row>
    <row r="214" spans="1:22">
      <c r="A214" s="6" t="s">
        <v>439</v>
      </c>
      <c r="B214" s="65">
        <v>17</v>
      </c>
      <c r="C214" s="19" t="s">
        <v>818</v>
      </c>
      <c r="D214" s="79">
        <v>246322.67</v>
      </c>
      <c r="E214" s="80">
        <v>65844.282000000007</v>
      </c>
      <c r="F214" s="80">
        <v>612670.74199999997</v>
      </c>
      <c r="G214" s="80">
        <v>12908.284</v>
      </c>
      <c r="H214" s="80">
        <v>0</v>
      </c>
      <c r="I214" s="80">
        <v>8261.8160000000007</v>
      </c>
      <c r="J214" s="80">
        <v>532.36800000000005</v>
      </c>
      <c r="K214" s="80">
        <v>1441.923</v>
      </c>
      <c r="L214" s="81"/>
      <c r="M214" s="80">
        <f t="shared" si="30"/>
        <v>1416.3553525</v>
      </c>
      <c r="N214" s="80">
        <f t="shared" si="31"/>
        <v>431.28004710000005</v>
      </c>
      <c r="O214" s="80">
        <f t="shared" si="32"/>
        <v>1562.3103920999999</v>
      </c>
      <c r="P214" s="80">
        <f t="shared" si="33"/>
        <v>79.385946599999997</v>
      </c>
      <c r="Q214" s="80">
        <f t="shared" si="34"/>
        <v>0</v>
      </c>
      <c r="R214" s="80">
        <f t="shared" si="36"/>
        <v>19.002176800000001</v>
      </c>
      <c r="S214" s="80">
        <f t="shared" si="37"/>
        <v>1.8899064000000001</v>
      </c>
      <c r="T214" s="80">
        <f t="shared" si="35"/>
        <v>32.082786750000004</v>
      </c>
      <c r="U214" s="82"/>
      <c r="V214" s="83">
        <f t="shared" si="29"/>
        <v>3542.3066082500004</v>
      </c>
    </row>
    <row r="215" spans="1:22">
      <c r="A215" s="6" t="s">
        <v>585</v>
      </c>
      <c r="B215" s="65">
        <v>2</v>
      </c>
      <c r="C215" s="19" t="s">
        <v>819</v>
      </c>
      <c r="D215" s="79">
        <v>317521.99099999998</v>
      </c>
      <c r="E215" s="80">
        <v>142872.79500000001</v>
      </c>
      <c r="F215" s="80">
        <v>692196.13</v>
      </c>
      <c r="G215" s="80">
        <v>1440.6020000000001</v>
      </c>
      <c r="H215" s="80">
        <v>0</v>
      </c>
      <c r="I215" s="80">
        <v>8.4589999999999996</v>
      </c>
      <c r="J215" s="80">
        <v>0</v>
      </c>
      <c r="K215" s="80">
        <v>2856.03</v>
      </c>
      <c r="L215" s="81"/>
      <c r="M215" s="80">
        <f t="shared" si="30"/>
        <v>1825.7514482499998</v>
      </c>
      <c r="N215" s="80">
        <f t="shared" si="31"/>
        <v>935.81680725000012</v>
      </c>
      <c r="O215" s="80">
        <f t="shared" si="32"/>
        <v>1765.1001315000001</v>
      </c>
      <c r="P215" s="80">
        <f t="shared" si="33"/>
        <v>8.8597023000000004</v>
      </c>
      <c r="Q215" s="80">
        <f t="shared" si="34"/>
        <v>0</v>
      </c>
      <c r="R215" s="80">
        <f t="shared" si="36"/>
        <v>1.9455699999999999E-2</v>
      </c>
      <c r="S215" s="80">
        <f t="shared" si="37"/>
        <v>0</v>
      </c>
      <c r="T215" s="80">
        <f t="shared" si="35"/>
        <v>63.546667500000012</v>
      </c>
      <c r="U215" s="82"/>
      <c r="V215" s="83">
        <f t="shared" si="29"/>
        <v>4599.0942125000001</v>
      </c>
    </row>
    <row r="216" spans="1:22">
      <c r="A216" s="6" t="s">
        <v>583</v>
      </c>
      <c r="B216" s="65">
        <v>10</v>
      </c>
      <c r="C216" s="19" t="s">
        <v>820</v>
      </c>
      <c r="D216" s="79">
        <v>36735.055999999997</v>
      </c>
      <c r="E216" s="80">
        <v>29179.008000000002</v>
      </c>
      <c r="F216" s="80">
        <v>76203.577000000005</v>
      </c>
      <c r="G216" s="80">
        <v>35737.845000000001</v>
      </c>
      <c r="H216" s="80">
        <v>0</v>
      </c>
      <c r="I216" s="80">
        <v>509.11099999999999</v>
      </c>
      <c r="J216" s="80">
        <v>69.953000000000003</v>
      </c>
      <c r="K216" s="80">
        <v>0</v>
      </c>
      <c r="L216" s="81"/>
      <c r="M216" s="80">
        <f t="shared" si="30"/>
        <v>211.22657199999998</v>
      </c>
      <c r="N216" s="80">
        <f t="shared" si="31"/>
        <v>191.12250240000003</v>
      </c>
      <c r="O216" s="80">
        <f t="shared" si="32"/>
        <v>194.31912135000002</v>
      </c>
      <c r="P216" s="80">
        <f t="shared" si="33"/>
        <v>219.78774675</v>
      </c>
      <c r="Q216" s="80">
        <f t="shared" si="34"/>
        <v>0</v>
      </c>
      <c r="R216" s="80">
        <f t="shared" si="36"/>
        <v>1.1709552999999999</v>
      </c>
      <c r="S216" s="80">
        <f t="shared" si="37"/>
        <v>0.24833315</v>
      </c>
      <c r="T216" s="80">
        <f t="shared" si="35"/>
        <v>0</v>
      </c>
      <c r="U216" s="82"/>
      <c r="V216" s="83">
        <f t="shared" si="29"/>
        <v>817.87523094999995</v>
      </c>
    </row>
    <row r="217" spans="1:22">
      <c r="A217" s="6" t="s">
        <v>299</v>
      </c>
      <c r="B217" s="65">
        <v>19</v>
      </c>
      <c r="C217" s="19" t="s">
        <v>821</v>
      </c>
      <c r="D217" s="79">
        <v>28713.963</v>
      </c>
      <c r="E217" s="80">
        <v>16511.822</v>
      </c>
      <c r="F217" s="80">
        <v>72585.592999999993</v>
      </c>
      <c r="G217" s="80">
        <v>26856.772000000001</v>
      </c>
      <c r="H217" s="80">
        <v>0</v>
      </c>
      <c r="I217" s="80">
        <v>2295.692</v>
      </c>
      <c r="J217" s="80">
        <v>92.606999999999999</v>
      </c>
      <c r="K217" s="80">
        <v>0</v>
      </c>
      <c r="L217" s="81"/>
      <c r="M217" s="80">
        <f t="shared" si="30"/>
        <v>165.10528725</v>
      </c>
      <c r="N217" s="80">
        <f t="shared" si="31"/>
        <v>108.15243410000001</v>
      </c>
      <c r="O217" s="80">
        <f t="shared" si="32"/>
        <v>185.09326214999999</v>
      </c>
      <c r="P217" s="80">
        <f t="shared" si="33"/>
        <v>165.16914780000002</v>
      </c>
      <c r="Q217" s="80">
        <f t="shared" si="34"/>
        <v>0</v>
      </c>
      <c r="R217" s="80">
        <f t="shared" si="36"/>
        <v>5.2800915999999996</v>
      </c>
      <c r="S217" s="80">
        <f t="shared" si="37"/>
        <v>0.32875484999999999</v>
      </c>
      <c r="T217" s="80">
        <f t="shared" si="35"/>
        <v>0</v>
      </c>
      <c r="U217" s="82"/>
      <c r="V217" s="83">
        <f t="shared" si="29"/>
        <v>629.12897774999999</v>
      </c>
    </row>
    <row r="218" spans="1:22">
      <c r="A218" s="6" t="s">
        <v>449</v>
      </c>
      <c r="B218" s="65">
        <v>4</v>
      </c>
      <c r="C218" s="19" t="s">
        <v>822</v>
      </c>
      <c r="D218" s="79">
        <v>527829.97499999998</v>
      </c>
      <c r="E218" s="80">
        <v>80714.792000000001</v>
      </c>
      <c r="F218" s="80">
        <v>998051.31499999994</v>
      </c>
      <c r="G218" s="80">
        <v>29177.615000000002</v>
      </c>
      <c r="H218" s="80">
        <v>0</v>
      </c>
      <c r="I218" s="80">
        <v>1180.1189999999999</v>
      </c>
      <c r="J218" s="80">
        <v>296.30799999999999</v>
      </c>
      <c r="K218" s="80">
        <v>1653.1859999999999</v>
      </c>
      <c r="L218" s="81"/>
      <c r="M218" s="80">
        <f t="shared" si="30"/>
        <v>3035.02235625</v>
      </c>
      <c r="N218" s="80">
        <f t="shared" si="31"/>
        <v>528.68188759999998</v>
      </c>
      <c r="O218" s="80">
        <f t="shared" si="32"/>
        <v>2545.0308532499998</v>
      </c>
      <c r="P218" s="80">
        <f t="shared" si="33"/>
        <v>179.44233225000002</v>
      </c>
      <c r="Q218" s="80">
        <f t="shared" si="34"/>
        <v>0</v>
      </c>
      <c r="R218" s="80">
        <f t="shared" si="36"/>
        <v>2.7142736999999997</v>
      </c>
      <c r="S218" s="80">
        <f t="shared" si="37"/>
        <v>1.0518934</v>
      </c>
      <c r="T218" s="80">
        <f t="shared" si="35"/>
        <v>36.783388500000001</v>
      </c>
      <c r="U218" s="82"/>
      <c r="V218" s="83">
        <f t="shared" si="29"/>
        <v>6328.7269849499999</v>
      </c>
    </row>
    <row r="219" spans="1:22">
      <c r="A219" s="6" t="s">
        <v>151</v>
      </c>
      <c r="B219" s="65">
        <v>11</v>
      </c>
      <c r="C219" s="19" t="s">
        <v>823</v>
      </c>
      <c r="D219" s="79">
        <v>18089.469000000001</v>
      </c>
      <c r="E219" s="80">
        <v>23136.7</v>
      </c>
      <c r="F219" s="80">
        <v>70204.921000000002</v>
      </c>
      <c r="G219" s="80">
        <v>29310.841</v>
      </c>
      <c r="H219" s="80">
        <v>0</v>
      </c>
      <c r="I219" s="80">
        <v>510.09</v>
      </c>
      <c r="J219" s="80">
        <v>35.621000000000002</v>
      </c>
      <c r="K219" s="80">
        <v>0</v>
      </c>
      <c r="L219" s="81"/>
      <c r="M219" s="80">
        <f t="shared" si="30"/>
        <v>104.01444675</v>
      </c>
      <c r="N219" s="80">
        <f t="shared" si="31"/>
        <v>151.54538500000001</v>
      </c>
      <c r="O219" s="80">
        <f t="shared" si="32"/>
        <v>179.02254855000001</v>
      </c>
      <c r="P219" s="80">
        <f t="shared" si="33"/>
        <v>180.26167215000001</v>
      </c>
      <c r="Q219" s="80">
        <f t="shared" si="34"/>
        <v>0</v>
      </c>
      <c r="R219" s="80">
        <f t="shared" si="36"/>
        <v>1.1732069999999999</v>
      </c>
      <c r="S219" s="80">
        <f t="shared" si="37"/>
        <v>0.12645455</v>
      </c>
      <c r="T219" s="80">
        <f t="shared" si="35"/>
        <v>0</v>
      </c>
      <c r="U219" s="82"/>
      <c r="V219" s="83">
        <f t="shared" si="29"/>
        <v>616.14371400000005</v>
      </c>
    </row>
    <row r="220" spans="1:22">
      <c r="A220" s="6" t="s">
        <v>105</v>
      </c>
      <c r="B220" s="65">
        <v>11</v>
      </c>
      <c r="C220" s="19" t="s">
        <v>824</v>
      </c>
      <c r="D220" s="79">
        <v>8818.6180000000004</v>
      </c>
      <c r="E220" s="80">
        <v>5869.5050000000001</v>
      </c>
      <c r="F220" s="80">
        <v>32407.260999999999</v>
      </c>
      <c r="G220" s="80">
        <v>8594.1319999999996</v>
      </c>
      <c r="H220" s="80">
        <v>0</v>
      </c>
      <c r="I220" s="80">
        <v>1724.0930000000001</v>
      </c>
      <c r="J220" s="80">
        <v>14.827</v>
      </c>
      <c r="K220" s="80">
        <v>0</v>
      </c>
      <c r="L220" s="81"/>
      <c r="M220" s="80">
        <f t="shared" si="30"/>
        <v>50.707053500000001</v>
      </c>
      <c r="N220" s="80">
        <f t="shared" si="31"/>
        <v>38.445257750000003</v>
      </c>
      <c r="O220" s="80">
        <f t="shared" si="32"/>
        <v>82.638515550000008</v>
      </c>
      <c r="P220" s="80">
        <f t="shared" si="33"/>
        <v>52.853911799999999</v>
      </c>
      <c r="Q220" s="80">
        <f t="shared" si="34"/>
        <v>0</v>
      </c>
      <c r="R220" s="80">
        <f t="shared" si="36"/>
        <v>3.9654139000000002</v>
      </c>
      <c r="S220" s="80">
        <f t="shared" si="37"/>
        <v>5.2635849999999998E-2</v>
      </c>
      <c r="T220" s="80">
        <f t="shared" si="35"/>
        <v>0</v>
      </c>
      <c r="U220" s="82"/>
      <c r="V220" s="83">
        <f t="shared" si="29"/>
        <v>228.66278834999997</v>
      </c>
    </row>
    <row r="221" spans="1:22">
      <c r="A221" s="6" t="s">
        <v>581</v>
      </c>
      <c r="B221" s="65">
        <v>9</v>
      </c>
      <c r="C221" s="19" t="s">
        <v>825</v>
      </c>
      <c r="D221" s="79">
        <v>20350.728999999999</v>
      </c>
      <c r="E221" s="80">
        <v>17565.12</v>
      </c>
      <c r="F221" s="80">
        <v>65548.101999999999</v>
      </c>
      <c r="G221" s="80">
        <v>15408.33</v>
      </c>
      <c r="H221" s="80">
        <v>0</v>
      </c>
      <c r="I221" s="80">
        <v>399.48099999999999</v>
      </c>
      <c r="J221" s="80">
        <v>75.430000000000007</v>
      </c>
      <c r="K221" s="80">
        <v>0</v>
      </c>
      <c r="L221" s="81"/>
      <c r="M221" s="80">
        <f t="shared" si="30"/>
        <v>117.01669174999999</v>
      </c>
      <c r="N221" s="80">
        <f t="shared" si="31"/>
        <v>115.051536</v>
      </c>
      <c r="O221" s="80">
        <f t="shared" si="32"/>
        <v>167.1476601</v>
      </c>
      <c r="P221" s="80">
        <f t="shared" si="33"/>
        <v>94.761229499999999</v>
      </c>
      <c r="Q221" s="80">
        <f t="shared" si="34"/>
        <v>0</v>
      </c>
      <c r="R221" s="80">
        <f t="shared" si="36"/>
        <v>0.91880629999999996</v>
      </c>
      <c r="S221" s="80">
        <f t="shared" si="37"/>
        <v>0.26777650000000003</v>
      </c>
      <c r="T221" s="80">
        <f t="shared" si="35"/>
        <v>0</v>
      </c>
      <c r="U221" s="82"/>
      <c r="V221" s="83">
        <f t="shared" si="29"/>
        <v>495.16370015000001</v>
      </c>
    </row>
    <row r="222" spans="1:22">
      <c r="A222" s="6" t="s">
        <v>177</v>
      </c>
      <c r="B222" s="65">
        <v>17</v>
      </c>
      <c r="C222" s="19" t="s">
        <v>826</v>
      </c>
      <c r="D222" s="79">
        <v>21506.67</v>
      </c>
      <c r="E222" s="80">
        <v>6419.3789999999999</v>
      </c>
      <c r="F222" s="80">
        <v>56274.506000000001</v>
      </c>
      <c r="G222" s="80">
        <v>6725.85</v>
      </c>
      <c r="H222" s="80">
        <v>0</v>
      </c>
      <c r="I222" s="80">
        <v>4216.7309999999998</v>
      </c>
      <c r="J222" s="80">
        <v>252.03100000000001</v>
      </c>
      <c r="K222" s="80">
        <v>155.80600000000001</v>
      </c>
      <c r="L222" s="81"/>
      <c r="M222" s="80">
        <f t="shared" si="30"/>
        <v>123.66335249999999</v>
      </c>
      <c r="N222" s="80">
        <f t="shared" si="31"/>
        <v>42.04693245</v>
      </c>
      <c r="O222" s="80">
        <f t="shared" si="32"/>
        <v>143.49999030000001</v>
      </c>
      <c r="P222" s="80">
        <f t="shared" si="33"/>
        <v>41.363977500000004</v>
      </c>
      <c r="Q222" s="80">
        <f t="shared" si="34"/>
        <v>0</v>
      </c>
      <c r="R222" s="80">
        <f t="shared" si="36"/>
        <v>9.6984812999999992</v>
      </c>
      <c r="S222" s="80">
        <f t="shared" si="37"/>
        <v>0.89471004999999992</v>
      </c>
      <c r="T222" s="80">
        <f t="shared" si="35"/>
        <v>3.4666835000000007</v>
      </c>
      <c r="U222" s="82"/>
      <c r="V222" s="83">
        <f t="shared" si="29"/>
        <v>364.63412760000006</v>
      </c>
    </row>
    <row r="223" spans="1:22">
      <c r="A223" s="6" t="s">
        <v>483</v>
      </c>
      <c r="B223" s="65">
        <v>5</v>
      </c>
      <c r="C223" s="19" t="s">
        <v>827</v>
      </c>
      <c r="D223" s="79">
        <v>259051.23</v>
      </c>
      <c r="E223" s="80">
        <v>168020.21100000001</v>
      </c>
      <c r="F223" s="80">
        <v>715937.72699999996</v>
      </c>
      <c r="G223" s="80">
        <v>4207.817</v>
      </c>
      <c r="H223" s="80">
        <v>0</v>
      </c>
      <c r="I223" s="80">
        <v>15192.045</v>
      </c>
      <c r="J223" s="80">
        <v>2076.6149999999998</v>
      </c>
      <c r="K223" s="80">
        <v>4928.116</v>
      </c>
      <c r="L223" s="81"/>
      <c r="M223" s="80">
        <f t="shared" si="30"/>
        <v>1489.5445725</v>
      </c>
      <c r="N223" s="80">
        <f t="shared" si="31"/>
        <v>1100.53238205</v>
      </c>
      <c r="O223" s="80">
        <f t="shared" si="32"/>
        <v>1825.64120385</v>
      </c>
      <c r="P223" s="80">
        <f t="shared" si="33"/>
        <v>25.878074550000001</v>
      </c>
      <c r="Q223" s="80">
        <f t="shared" si="34"/>
        <v>0</v>
      </c>
      <c r="R223" s="80">
        <f t="shared" si="36"/>
        <v>34.941703500000003</v>
      </c>
      <c r="S223" s="80">
        <f t="shared" si="37"/>
        <v>7.3719832499999987</v>
      </c>
      <c r="T223" s="80">
        <f t="shared" si="35"/>
        <v>109.65058100000002</v>
      </c>
      <c r="U223" s="82"/>
      <c r="V223" s="83">
        <f t="shared" si="29"/>
        <v>4593.5605006999995</v>
      </c>
    </row>
    <row r="224" spans="1:22">
      <c r="A224" s="6" t="s">
        <v>49</v>
      </c>
      <c r="B224" s="65">
        <v>18</v>
      </c>
      <c r="C224" s="19" t="s">
        <v>828</v>
      </c>
      <c r="D224" s="79">
        <v>6706.4530000000004</v>
      </c>
      <c r="E224" s="80">
        <v>6468.7079999999996</v>
      </c>
      <c r="F224" s="80">
        <v>29373.350999999999</v>
      </c>
      <c r="G224" s="80">
        <v>8313.2039999999997</v>
      </c>
      <c r="H224" s="80">
        <v>0</v>
      </c>
      <c r="I224" s="80">
        <v>89.76</v>
      </c>
      <c r="J224" s="80">
        <v>11.965999999999999</v>
      </c>
      <c r="K224" s="80">
        <v>38.472999999999999</v>
      </c>
      <c r="L224" s="81"/>
      <c r="M224" s="80">
        <f t="shared" si="30"/>
        <v>38.562104750000003</v>
      </c>
      <c r="N224" s="80">
        <f t="shared" si="31"/>
        <v>42.370037400000001</v>
      </c>
      <c r="O224" s="80">
        <f t="shared" si="32"/>
        <v>74.902045049999998</v>
      </c>
      <c r="P224" s="80">
        <f t="shared" si="33"/>
        <v>51.126204600000001</v>
      </c>
      <c r="Q224" s="80">
        <f t="shared" si="34"/>
        <v>0</v>
      </c>
      <c r="R224" s="80">
        <f t="shared" si="36"/>
        <v>0.20644800000000002</v>
      </c>
      <c r="S224" s="80">
        <f t="shared" si="37"/>
        <v>4.2479299999999991E-2</v>
      </c>
      <c r="T224" s="80">
        <f t="shared" si="35"/>
        <v>0.85602425000000004</v>
      </c>
      <c r="U224" s="82"/>
      <c r="V224" s="83">
        <f t="shared" si="29"/>
        <v>208.06534334999998</v>
      </c>
    </row>
    <row r="225" spans="1:22">
      <c r="A225" s="6" t="s">
        <v>329</v>
      </c>
      <c r="B225" s="65">
        <v>19</v>
      </c>
      <c r="C225" s="19" t="s">
        <v>829</v>
      </c>
      <c r="D225" s="79">
        <v>765090.72699999996</v>
      </c>
      <c r="E225" s="80">
        <v>274333.696</v>
      </c>
      <c r="F225" s="80">
        <v>1726754.07</v>
      </c>
      <c r="G225" s="80">
        <v>65477.951999999997</v>
      </c>
      <c r="H225" s="80">
        <v>0</v>
      </c>
      <c r="I225" s="80">
        <v>47617.62</v>
      </c>
      <c r="J225" s="80">
        <v>483.38299999999998</v>
      </c>
      <c r="K225" s="80">
        <v>437.22</v>
      </c>
      <c r="L225" s="81"/>
      <c r="M225" s="80">
        <f t="shared" si="30"/>
        <v>4399.2716802499999</v>
      </c>
      <c r="N225" s="80">
        <f t="shared" si="31"/>
        <v>1796.8857088</v>
      </c>
      <c r="O225" s="80">
        <f t="shared" si="32"/>
        <v>4403.2228785000007</v>
      </c>
      <c r="P225" s="80">
        <f t="shared" si="33"/>
        <v>402.68940479999998</v>
      </c>
      <c r="Q225" s="80">
        <f t="shared" si="34"/>
        <v>0</v>
      </c>
      <c r="R225" s="80">
        <f t="shared" si="36"/>
        <v>109.520526</v>
      </c>
      <c r="S225" s="80">
        <f t="shared" si="37"/>
        <v>1.7160096499999997</v>
      </c>
      <c r="T225" s="80">
        <f t="shared" si="35"/>
        <v>9.7281450000000014</v>
      </c>
      <c r="U225" s="82"/>
      <c r="V225" s="83">
        <f t="shared" si="29"/>
        <v>11123.034352999999</v>
      </c>
    </row>
    <row r="226" spans="1:22">
      <c r="A226" s="6" t="s">
        <v>413</v>
      </c>
      <c r="B226" s="65">
        <v>9</v>
      </c>
      <c r="C226" s="19" t="s">
        <v>830</v>
      </c>
      <c r="D226" s="79">
        <v>13452.620999999999</v>
      </c>
      <c r="E226" s="80">
        <v>58758.252999999997</v>
      </c>
      <c r="F226" s="80">
        <v>122824.591</v>
      </c>
      <c r="G226" s="80">
        <v>64290.927000000003</v>
      </c>
      <c r="H226" s="80">
        <v>0</v>
      </c>
      <c r="I226" s="80">
        <v>2218.989</v>
      </c>
      <c r="J226" s="80">
        <v>315.84300000000002</v>
      </c>
      <c r="K226" s="80">
        <v>0</v>
      </c>
      <c r="L226" s="81"/>
      <c r="M226" s="80">
        <f t="shared" si="30"/>
        <v>77.352570749999998</v>
      </c>
      <c r="N226" s="80">
        <f t="shared" si="31"/>
        <v>384.86655715000001</v>
      </c>
      <c r="O226" s="80">
        <f t="shared" si="32"/>
        <v>313.20270705000001</v>
      </c>
      <c r="P226" s="80">
        <f t="shared" si="33"/>
        <v>395.38920105000005</v>
      </c>
      <c r="Q226" s="80">
        <f t="shared" si="34"/>
        <v>0</v>
      </c>
      <c r="R226" s="80">
        <f t="shared" si="36"/>
        <v>5.1036747</v>
      </c>
      <c r="S226" s="80">
        <f t="shared" si="37"/>
        <v>1.1212426499999999</v>
      </c>
      <c r="T226" s="80">
        <f t="shared" si="35"/>
        <v>0</v>
      </c>
      <c r="U226" s="82"/>
      <c r="V226" s="83">
        <f t="shared" si="29"/>
        <v>1177.0359533500002</v>
      </c>
    </row>
    <row r="227" spans="1:22">
      <c r="A227" s="6" t="s">
        <v>575</v>
      </c>
      <c r="B227" s="65">
        <v>6</v>
      </c>
      <c r="C227" s="19" t="s">
        <v>831</v>
      </c>
      <c r="D227" s="79">
        <v>26854.804</v>
      </c>
      <c r="E227" s="80">
        <v>45162.025999999998</v>
      </c>
      <c r="F227" s="80">
        <v>107968.357</v>
      </c>
      <c r="G227" s="80">
        <v>49438.440999999999</v>
      </c>
      <c r="H227" s="80">
        <v>0</v>
      </c>
      <c r="I227" s="80">
        <v>1100.2090000000001</v>
      </c>
      <c r="J227" s="80">
        <v>205.35599999999999</v>
      </c>
      <c r="K227" s="80">
        <v>7.65</v>
      </c>
      <c r="L227" s="81"/>
      <c r="M227" s="80">
        <f t="shared" si="30"/>
        <v>154.41512299999999</v>
      </c>
      <c r="N227" s="80">
        <f t="shared" si="31"/>
        <v>295.81127029999999</v>
      </c>
      <c r="O227" s="80">
        <f t="shared" si="32"/>
        <v>275.31931035000002</v>
      </c>
      <c r="P227" s="80">
        <f t="shared" si="33"/>
        <v>304.04641214999998</v>
      </c>
      <c r="Q227" s="80">
        <f t="shared" si="34"/>
        <v>0</v>
      </c>
      <c r="R227" s="80">
        <f t="shared" si="36"/>
        <v>2.5304807</v>
      </c>
      <c r="S227" s="80">
        <f t="shared" si="37"/>
        <v>0.72901379999999993</v>
      </c>
      <c r="T227" s="80">
        <f t="shared" si="35"/>
        <v>0.17021250000000002</v>
      </c>
      <c r="U227" s="82"/>
      <c r="V227" s="83">
        <f t="shared" si="29"/>
        <v>1033.0218227999999</v>
      </c>
    </row>
    <row r="228" spans="1:22">
      <c r="A228" s="6" t="s">
        <v>87</v>
      </c>
      <c r="B228" s="65">
        <v>2</v>
      </c>
      <c r="C228" s="19" t="s">
        <v>832</v>
      </c>
      <c r="D228" s="79">
        <v>39981.5</v>
      </c>
      <c r="E228" s="80">
        <v>24558.156999999999</v>
      </c>
      <c r="F228" s="80">
        <v>175243.139</v>
      </c>
      <c r="G228" s="80">
        <v>2475.9859999999999</v>
      </c>
      <c r="H228" s="80">
        <v>0</v>
      </c>
      <c r="I228" s="80">
        <v>143.39500000000001</v>
      </c>
      <c r="J228" s="80">
        <v>25.047000000000001</v>
      </c>
      <c r="K228" s="80">
        <v>0</v>
      </c>
      <c r="L228" s="81"/>
      <c r="M228" s="80">
        <f t="shared" si="30"/>
        <v>229.89362499999999</v>
      </c>
      <c r="N228" s="80">
        <f t="shared" si="31"/>
        <v>160.85592835</v>
      </c>
      <c r="O228" s="80">
        <f t="shared" si="32"/>
        <v>446.87000445000001</v>
      </c>
      <c r="P228" s="80">
        <f t="shared" si="33"/>
        <v>15.227313899999999</v>
      </c>
      <c r="Q228" s="80">
        <f t="shared" si="34"/>
        <v>0</v>
      </c>
      <c r="R228" s="80">
        <f t="shared" si="36"/>
        <v>0.3298085</v>
      </c>
      <c r="S228" s="80">
        <f t="shared" si="37"/>
        <v>8.8916849999999992E-2</v>
      </c>
      <c r="T228" s="80">
        <f t="shared" si="35"/>
        <v>0</v>
      </c>
      <c r="U228" s="82"/>
      <c r="V228" s="83">
        <f t="shared" si="29"/>
        <v>853.26559705</v>
      </c>
    </row>
    <row r="229" spans="1:22">
      <c r="A229" s="6" t="s">
        <v>17</v>
      </c>
      <c r="B229" s="65">
        <v>12</v>
      </c>
      <c r="C229" s="19" t="s">
        <v>833</v>
      </c>
      <c r="D229" s="79">
        <v>10273.739</v>
      </c>
      <c r="E229" s="80">
        <v>14157.549000000001</v>
      </c>
      <c r="F229" s="80">
        <v>48901.233</v>
      </c>
      <c r="G229" s="80">
        <v>18844.985000000001</v>
      </c>
      <c r="H229" s="80">
        <v>0</v>
      </c>
      <c r="I229" s="80">
        <v>460.42500000000001</v>
      </c>
      <c r="J229" s="80">
        <v>83.224999999999994</v>
      </c>
      <c r="K229" s="80">
        <v>0</v>
      </c>
      <c r="L229" s="81"/>
      <c r="M229" s="80">
        <f t="shared" si="30"/>
        <v>59.07399925</v>
      </c>
      <c r="N229" s="80">
        <f t="shared" si="31"/>
        <v>92.731945950000011</v>
      </c>
      <c r="O229" s="80">
        <f t="shared" si="32"/>
        <v>124.69814415</v>
      </c>
      <c r="P229" s="80">
        <f t="shared" si="33"/>
        <v>115.89665775</v>
      </c>
      <c r="Q229" s="80">
        <f t="shared" si="34"/>
        <v>0</v>
      </c>
      <c r="R229" s="80">
        <f t="shared" si="36"/>
        <v>1.0589774999999999</v>
      </c>
      <c r="S229" s="80">
        <f t="shared" si="37"/>
        <v>0.29544874999999998</v>
      </c>
      <c r="T229" s="80">
        <f t="shared" si="35"/>
        <v>0</v>
      </c>
      <c r="U229" s="82"/>
      <c r="V229" s="83">
        <f t="shared" si="29"/>
        <v>393.75517335000001</v>
      </c>
    </row>
    <row r="230" spans="1:22">
      <c r="A230" s="6" t="s">
        <v>259</v>
      </c>
      <c r="B230" s="65">
        <v>1</v>
      </c>
      <c r="C230" s="19" t="s">
        <v>834</v>
      </c>
      <c r="D230" s="79">
        <v>222759.04199999999</v>
      </c>
      <c r="E230" s="80">
        <v>307900.592</v>
      </c>
      <c r="F230" s="80">
        <v>684538.87899999996</v>
      </c>
      <c r="G230" s="80">
        <v>144351.31099999999</v>
      </c>
      <c r="H230" s="80">
        <v>0</v>
      </c>
      <c r="I230" s="80">
        <v>11331.89</v>
      </c>
      <c r="J230" s="80">
        <v>641.86300000000006</v>
      </c>
      <c r="K230" s="80">
        <v>386.68799999999999</v>
      </c>
      <c r="L230" s="81"/>
      <c r="M230" s="80">
        <f t="shared" si="30"/>
        <v>1280.8644915</v>
      </c>
      <c r="N230" s="80">
        <f t="shared" si="31"/>
        <v>2016.7488776</v>
      </c>
      <c r="O230" s="80">
        <f t="shared" si="32"/>
        <v>1745.5741414500001</v>
      </c>
      <c r="P230" s="80">
        <f t="shared" si="33"/>
        <v>887.76056264999988</v>
      </c>
      <c r="Q230" s="80">
        <f t="shared" si="34"/>
        <v>0</v>
      </c>
      <c r="R230" s="80">
        <f t="shared" si="36"/>
        <v>26.063346999999997</v>
      </c>
      <c r="S230" s="80">
        <f t="shared" si="37"/>
        <v>2.27861365</v>
      </c>
      <c r="T230" s="80">
        <f t="shared" si="35"/>
        <v>8.6038080000000008</v>
      </c>
      <c r="U230" s="82"/>
      <c r="V230" s="83">
        <f t="shared" si="29"/>
        <v>5967.8938418500002</v>
      </c>
    </row>
    <row r="231" spans="1:22">
      <c r="A231" s="6" t="s">
        <v>83</v>
      </c>
      <c r="B231" s="65">
        <v>13</v>
      </c>
      <c r="C231" s="19" t="s">
        <v>835</v>
      </c>
      <c r="D231" s="79">
        <v>90384.569000000003</v>
      </c>
      <c r="E231" s="80">
        <v>41403.438000000002</v>
      </c>
      <c r="F231" s="80">
        <v>237833.18900000001</v>
      </c>
      <c r="G231" s="80">
        <v>34500.745999999999</v>
      </c>
      <c r="H231" s="80">
        <v>0</v>
      </c>
      <c r="I231" s="80">
        <v>3262.71</v>
      </c>
      <c r="J231" s="80">
        <v>241.572</v>
      </c>
      <c r="K231" s="80">
        <v>737.73500000000001</v>
      </c>
      <c r="L231" s="81"/>
      <c r="M231" s="80">
        <f t="shared" si="30"/>
        <v>519.71127175000004</v>
      </c>
      <c r="N231" s="80">
        <f t="shared" si="31"/>
        <v>271.19251890000004</v>
      </c>
      <c r="O231" s="80">
        <f t="shared" si="32"/>
        <v>606.47463195000012</v>
      </c>
      <c r="P231" s="80">
        <f t="shared" si="33"/>
        <v>212.1795879</v>
      </c>
      <c r="Q231" s="80">
        <f t="shared" si="34"/>
        <v>0</v>
      </c>
      <c r="R231" s="80">
        <f t="shared" si="36"/>
        <v>7.5042330000000002</v>
      </c>
      <c r="S231" s="80">
        <f t="shared" si="37"/>
        <v>0.85758060000000003</v>
      </c>
      <c r="T231" s="80">
        <f t="shared" si="35"/>
        <v>16.414603750000001</v>
      </c>
      <c r="U231" s="82"/>
      <c r="V231" s="83">
        <f t="shared" si="29"/>
        <v>1634.3344278500003</v>
      </c>
    </row>
    <row r="232" spans="1:22">
      <c r="A232" s="6" t="s">
        <v>495</v>
      </c>
      <c r="B232" s="65">
        <v>19</v>
      </c>
      <c r="C232" s="19" t="s">
        <v>836</v>
      </c>
      <c r="D232" s="79">
        <v>28505.821</v>
      </c>
      <c r="E232" s="80">
        <v>21452.399000000001</v>
      </c>
      <c r="F232" s="80">
        <v>77765.831999999995</v>
      </c>
      <c r="G232" s="80">
        <v>31577.018</v>
      </c>
      <c r="H232" s="80">
        <v>0</v>
      </c>
      <c r="I232" s="80">
        <v>179.21100000000001</v>
      </c>
      <c r="J232" s="80">
        <v>16.757000000000001</v>
      </c>
      <c r="K232" s="80">
        <v>0</v>
      </c>
      <c r="L232" s="81"/>
      <c r="M232" s="80">
        <f t="shared" si="30"/>
        <v>163.90847074999999</v>
      </c>
      <c r="N232" s="80">
        <f t="shared" si="31"/>
        <v>140.51321345000002</v>
      </c>
      <c r="O232" s="80">
        <f t="shared" si="32"/>
        <v>198.3028716</v>
      </c>
      <c r="P232" s="80">
        <f t="shared" si="33"/>
        <v>194.1986607</v>
      </c>
      <c r="Q232" s="80">
        <f t="shared" si="34"/>
        <v>0</v>
      </c>
      <c r="R232" s="80">
        <f t="shared" si="36"/>
        <v>0.41218530000000003</v>
      </c>
      <c r="S232" s="80">
        <f t="shared" si="37"/>
        <v>5.9487350000000001E-2</v>
      </c>
      <c r="T232" s="80">
        <f t="shared" si="35"/>
        <v>0</v>
      </c>
      <c r="U232" s="82"/>
      <c r="V232" s="83">
        <f t="shared" si="29"/>
        <v>697.39488915000015</v>
      </c>
    </row>
    <row r="233" spans="1:22">
      <c r="A233" s="6" t="s">
        <v>365</v>
      </c>
      <c r="B233" s="65">
        <v>2</v>
      </c>
      <c r="C233" s="19" t="s">
        <v>837</v>
      </c>
      <c r="D233" s="79">
        <v>455258.07</v>
      </c>
      <c r="E233" s="80">
        <v>260970.217</v>
      </c>
      <c r="F233" s="80">
        <v>1318609.875</v>
      </c>
      <c r="G233" s="80">
        <v>140594.70000000001</v>
      </c>
      <c r="H233" s="80">
        <v>0</v>
      </c>
      <c r="I233" s="80">
        <v>6190.0590000000002</v>
      </c>
      <c r="J233" s="80">
        <v>692.92600000000004</v>
      </c>
      <c r="K233" s="80">
        <v>6633.3850000000002</v>
      </c>
      <c r="L233" s="81"/>
      <c r="M233" s="80">
        <f t="shared" si="30"/>
        <v>2617.7339025000001</v>
      </c>
      <c r="N233" s="80">
        <f t="shared" si="31"/>
        <v>1709.35492135</v>
      </c>
      <c r="O233" s="80">
        <f t="shared" si="32"/>
        <v>3362.4551812500004</v>
      </c>
      <c r="P233" s="80">
        <f t="shared" si="33"/>
        <v>864.65740500000004</v>
      </c>
      <c r="Q233" s="80">
        <f t="shared" si="34"/>
        <v>0</v>
      </c>
      <c r="R233" s="80">
        <f t="shared" si="36"/>
        <v>14.2371357</v>
      </c>
      <c r="S233" s="80">
        <f t="shared" si="37"/>
        <v>2.4598873000000001</v>
      </c>
      <c r="T233" s="80">
        <f t="shared" si="35"/>
        <v>147.59281625000003</v>
      </c>
      <c r="U233" s="82"/>
      <c r="V233" s="83">
        <f t="shared" si="29"/>
        <v>8718.4912493499996</v>
      </c>
    </row>
    <row r="234" spans="1:22">
      <c r="A234" s="6" t="s">
        <v>567</v>
      </c>
      <c r="B234" s="65">
        <v>2</v>
      </c>
      <c r="C234" s="19" t="s">
        <v>838</v>
      </c>
      <c r="D234" s="79">
        <v>17202.577000000001</v>
      </c>
      <c r="E234" s="80">
        <v>29925.901000000002</v>
      </c>
      <c r="F234" s="80">
        <v>78205.861999999994</v>
      </c>
      <c r="G234" s="80">
        <v>23172.715</v>
      </c>
      <c r="H234" s="80">
        <v>0</v>
      </c>
      <c r="I234" s="80">
        <v>48.393000000000001</v>
      </c>
      <c r="J234" s="80">
        <v>5.468</v>
      </c>
      <c r="K234" s="80">
        <v>0</v>
      </c>
      <c r="L234" s="81"/>
      <c r="M234" s="80">
        <f t="shared" si="30"/>
        <v>98.914817750000012</v>
      </c>
      <c r="N234" s="80">
        <f t="shared" si="31"/>
        <v>196.01465155000002</v>
      </c>
      <c r="O234" s="80">
        <f t="shared" si="32"/>
        <v>199.42494809999999</v>
      </c>
      <c r="P234" s="80">
        <f t="shared" si="33"/>
        <v>142.51219725000001</v>
      </c>
      <c r="Q234" s="80">
        <f t="shared" si="34"/>
        <v>0</v>
      </c>
      <c r="R234" s="80">
        <f t="shared" si="36"/>
        <v>0.1113039</v>
      </c>
      <c r="S234" s="80">
        <f t="shared" si="37"/>
        <v>1.9411399999999999E-2</v>
      </c>
      <c r="T234" s="80">
        <f t="shared" si="35"/>
        <v>0</v>
      </c>
      <c r="U234" s="82"/>
      <c r="V234" s="83">
        <f t="shared" si="29"/>
        <v>636.99732995000011</v>
      </c>
    </row>
    <row r="235" spans="1:22">
      <c r="A235" s="6" t="s">
        <v>533</v>
      </c>
      <c r="B235" s="65">
        <v>9</v>
      </c>
      <c r="C235" s="19" t="s">
        <v>839</v>
      </c>
      <c r="D235" s="79">
        <v>15893.838</v>
      </c>
      <c r="E235" s="80">
        <v>48589.02</v>
      </c>
      <c r="F235" s="80">
        <v>83779.425000000003</v>
      </c>
      <c r="G235" s="80">
        <v>46183.665999999997</v>
      </c>
      <c r="H235" s="80">
        <v>0</v>
      </c>
      <c r="I235" s="80">
        <v>309.86799999999999</v>
      </c>
      <c r="J235" s="80">
        <v>94.573999999999998</v>
      </c>
      <c r="K235" s="80">
        <v>342.82299999999998</v>
      </c>
      <c r="L235" s="81"/>
      <c r="M235" s="80">
        <f t="shared" si="30"/>
        <v>91.389568499999996</v>
      </c>
      <c r="N235" s="80">
        <f t="shared" si="31"/>
        <v>318.258081</v>
      </c>
      <c r="O235" s="80">
        <f t="shared" si="32"/>
        <v>213.63753375000002</v>
      </c>
      <c r="P235" s="80">
        <f t="shared" si="33"/>
        <v>284.02954590000002</v>
      </c>
      <c r="Q235" s="80">
        <f t="shared" si="34"/>
        <v>0</v>
      </c>
      <c r="R235" s="80">
        <f t="shared" si="36"/>
        <v>0.71269640000000001</v>
      </c>
      <c r="S235" s="80">
        <f t="shared" si="37"/>
        <v>0.33573769999999997</v>
      </c>
      <c r="T235" s="80">
        <f t="shared" si="35"/>
        <v>7.6278117500000002</v>
      </c>
      <c r="U235" s="82"/>
      <c r="V235" s="83">
        <f t="shared" si="29"/>
        <v>915.99097500000005</v>
      </c>
    </row>
    <row r="236" spans="1:22">
      <c r="A236" s="6" t="s">
        <v>525</v>
      </c>
      <c r="B236" s="65">
        <v>10</v>
      </c>
      <c r="C236" s="19" t="s">
        <v>840</v>
      </c>
      <c r="D236" s="79">
        <v>284917.22899999999</v>
      </c>
      <c r="E236" s="80">
        <v>232074.41699999999</v>
      </c>
      <c r="F236" s="80">
        <v>837667.37</v>
      </c>
      <c r="G236" s="80">
        <v>143915.01500000001</v>
      </c>
      <c r="H236" s="80">
        <v>0</v>
      </c>
      <c r="I236" s="80">
        <v>12093.343999999999</v>
      </c>
      <c r="J236" s="80">
        <v>605.59500000000003</v>
      </c>
      <c r="K236" s="80">
        <v>1820.365</v>
      </c>
      <c r="L236" s="81"/>
      <c r="M236" s="80">
        <f t="shared" si="30"/>
        <v>1638.27406675</v>
      </c>
      <c r="N236" s="80">
        <f t="shared" si="31"/>
        <v>1520.0874313500001</v>
      </c>
      <c r="O236" s="80">
        <f t="shared" si="32"/>
        <v>2136.0517935000003</v>
      </c>
      <c r="P236" s="80">
        <f t="shared" si="33"/>
        <v>885.07734225000013</v>
      </c>
      <c r="Q236" s="80">
        <f t="shared" si="34"/>
        <v>0</v>
      </c>
      <c r="R236" s="80">
        <f t="shared" si="36"/>
        <v>27.814691199999999</v>
      </c>
      <c r="S236" s="80">
        <f t="shared" si="37"/>
        <v>2.14986225</v>
      </c>
      <c r="T236" s="80">
        <f t="shared" si="35"/>
        <v>40.503121250000007</v>
      </c>
      <c r="U236" s="82"/>
      <c r="V236" s="83">
        <f t="shared" si="29"/>
        <v>6249.9583085500008</v>
      </c>
    </row>
    <row r="237" spans="1:22">
      <c r="A237" s="6" t="s">
        <v>233</v>
      </c>
      <c r="B237" s="65">
        <v>19</v>
      </c>
      <c r="C237" s="19" t="s">
        <v>841</v>
      </c>
      <c r="D237" s="79">
        <v>9604.2340000000004</v>
      </c>
      <c r="E237" s="80">
        <v>6393.9489999999996</v>
      </c>
      <c r="F237" s="80">
        <v>23238.151999999998</v>
      </c>
      <c r="G237" s="80">
        <v>9773.1939999999995</v>
      </c>
      <c r="H237" s="80">
        <v>0</v>
      </c>
      <c r="I237" s="80">
        <v>113.553</v>
      </c>
      <c r="J237" s="80">
        <v>13.798999999999999</v>
      </c>
      <c r="K237" s="80">
        <v>0</v>
      </c>
      <c r="L237" s="81"/>
      <c r="M237" s="80">
        <f t="shared" si="30"/>
        <v>55.224345499999998</v>
      </c>
      <c r="N237" s="80">
        <f t="shared" si="31"/>
        <v>41.880365949999998</v>
      </c>
      <c r="O237" s="80">
        <f t="shared" si="32"/>
        <v>59.257287599999998</v>
      </c>
      <c r="P237" s="80">
        <f t="shared" si="33"/>
        <v>60.105143099999999</v>
      </c>
      <c r="Q237" s="80">
        <f t="shared" si="34"/>
        <v>0</v>
      </c>
      <c r="R237" s="80">
        <f t="shared" si="36"/>
        <v>0.26117190000000001</v>
      </c>
      <c r="S237" s="80">
        <f t="shared" si="37"/>
        <v>4.8986449999999994E-2</v>
      </c>
      <c r="T237" s="80">
        <f t="shared" si="35"/>
        <v>0</v>
      </c>
      <c r="U237" s="82"/>
      <c r="V237" s="83">
        <f t="shared" si="29"/>
        <v>216.7773005</v>
      </c>
    </row>
    <row r="238" spans="1:22">
      <c r="A238" s="6" t="s">
        <v>403</v>
      </c>
      <c r="B238" s="65">
        <v>14</v>
      </c>
      <c r="C238" s="19" t="s">
        <v>842</v>
      </c>
      <c r="D238" s="79">
        <v>1118970.55</v>
      </c>
      <c r="E238" s="80">
        <v>276679.80599999998</v>
      </c>
      <c r="F238" s="80">
        <v>1808778.2549999999</v>
      </c>
      <c r="G238" s="80">
        <v>17649.944</v>
      </c>
      <c r="H238" s="80">
        <v>0</v>
      </c>
      <c r="I238" s="80">
        <v>9562.509</v>
      </c>
      <c r="J238" s="80">
        <v>512.92100000000005</v>
      </c>
      <c r="K238" s="80">
        <v>9814.2579999999998</v>
      </c>
      <c r="L238" s="81"/>
      <c r="M238" s="80">
        <f t="shared" si="30"/>
        <v>6434.0806625000005</v>
      </c>
      <c r="N238" s="80">
        <f t="shared" si="31"/>
        <v>1812.2527293000001</v>
      </c>
      <c r="O238" s="80">
        <f t="shared" si="32"/>
        <v>4612.3845502499998</v>
      </c>
      <c r="P238" s="80">
        <f t="shared" si="33"/>
        <v>108.5471556</v>
      </c>
      <c r="Q238" s="80">
        <f t="shared" si="34"/>
        <v>0</v>
      </c>
      <c r="R238" s="80">
        <f t="shared" si="36"/>
        <v>21.993770699999999</v>
      </c>
      <c r="S238" s="80">
        <f t="shared" si="37"/>
        <v>1.8208695500000003</v>
      </c>
      <c r="T238" s="80">
        <f t="shared" si="35"/>
        <v>218.36724050000001</v>
      </c>
      <c r="U238" s="82"/>
      <c r="V238" s="83">
        <f t="shared" si="29"/>
        <v>13209.446978399999</v>
      </c>
    </row>
    <row r="239" spans="1:22">
      <c r="A239" s="6" t="s">
        <v>541</v>
      </c>
      <c r="B239" s="65">
        <v>17</v>
      </c>
      <c r="C239" s="19" t="s">
        <v>843</v>
      </c>
      <c r="D239" s="79">
        <v>40598.779000000002</v>
      </c>
      <c r="E239" s="80">
        <v>8265.1059999999998</v>
      </c>
      <c r="F239" s="80">
        <v>106116.182</v>
      </c>
      <c r="G239" s="80">
        <v>4626.67</v>
      </c>
      <c r="H239" s="80">
        <v>0</v>
      </c>
      <c r="I239" s="80">
        <v>1187.4559999999999</v>
      </c>
      <c r="J239" s="80">
        <v>50.277000000000001</v>
      </c>
      <c r="K239" s="80">
        <v>0</v>
      </c>
      <c r="L239" s="81"/>
      <c r="M239" s="80">
        <f t="shared" si="30"/>
        <v>233.44297925000001</v>
      </c>
      <c r="N239" s="80">
        <f t="shared" si="31"/>
        <v>54.136444300000001</v>
      </c>
      <c r="O239" s="80">
        <f t="shared" si="32"/>
        <v>270.59626410000004</v>
      </c>
      <c r="P239" s="80">
        <f t="shared" si="33"/>
        <v>28.454020500000002</v>
      </c>
      <c r="Q239" s="80">
        <f t="shared" si="34"/>
        <v>0</v>
      </c>
      <c r="R239" s="80">
        <f t="shared" si="36"/>
        <v>2.7311487999999997</v>
      </c>
      <c r="S239" s="80">
        <f t="shared" si="37"/>
        <v>0.17848334999999999</v>
      </c>
      <c r="T239" s="80">
        <f t="shared" si="35"/>
        <v>0</v>
      </c>
      <c r="U239" s="82"/>
      <c r="V239" s="83">
        <f t="shared" si="29"/>
        <v>589.53934030000005</v>
      </c>
    </row>
    <row r="240" spans="1:22">
      <c r="A240" s="6" t="s">
        <v>23</v>
      </c>
      <c r="B240" s="65">
        <v>4</v>
      </c>
      <c r="C240" s="19" t="s">
        <v>844</v>
      </c>
      <c r="D240" s="79">
        <v>7334.7879999999996</v>
      </c>
      <c r="E240" s="80">
        <v>13154.343000000001</v>
      </c>
      <c r="F240" s="80">
        <v>32489.143</v>
      </c>
      <c r="G240" s="80">
        <v>16051.477000000001</v>
      </c>
      <c r="H240" s="80">
        <v>0</v>
      </c>
      <c r="I240" s="80">
        <v>441.27300000000002</v>
      </c>
      <c r="J240" s="80">
        <v>25.396000000000001</v>
      </c>
      <c r="K240" s="80">
        <v>0</v>
      </c>
      <c r="L240" s="81"/>
      <c r="M240" s="80">
        <f t="shared" si="30"/>
        <v>42.175030999999997</v>
      </c>
      <c r="N240" s="80">
        <f t="shared" si="31"/>
        <v>86.160946650000014</v>
      </c>
      <c r="O240" s="80">
        <f t="shared" si="32"/>
        <v>82.847314650000001</v>
      </c>
      <c r="P240" s="80">
        <f t="shared" si="33"/>
        <v>98.71658355000001</v>
      </c>
      <c r="Q240" s="80">
        <f t="shared" si="34"/>
        <v>0</v>
      </c>
      <c r="R240" s="80">
        <f t="shared" si="36"/>
        <v>1.0149279</v>
      </c>
      <c r="S240" s="80">
        <f t="shared" si="37"/>
        <v>9.0155799999999994E-2</v>
      </c>
      <c r="T240" s="80">
        <f t="shared" si="35"/>
        <v>0</v>
      </c>
      <c r="U240" s="82"/>
      <c r="V240" s="83">
        <f t="shared" si="29"/>
        <v>311.00495954999997</v>
      </c>
    </row>
    <row r="241" spans="1:22">
      <c r="A241" s="6" t="s">
        <v>297</v>
      </c>
      <c r="B241" s="65">
        <v>17</v>
      </c>
      <c r="C241" s="19" t="s">
        <v>845</v>
      </c>
      <c r="D241" s="79">
        <v>63826.614000000001</v>
      </c>
      <c r="E241" s="80">
        <v>11710.382</v>
      </c>
      <c r="F241" s="80">
        <v>107819.06600000001</v>
      </c>
      <c r="G241" s="80">
        <v>13275.897000000001</v>
      </c>
      <c r="H241" s="80">
        <v>0</v>
      </c>
      <c r="I241" s="80">
        <v>3038.8490000000002</v>
      </c>
      <c r="J241" s="80">
        <v>79.799000000000007</v>
      </c>
      <c r="K241" s="80">
        <v>78.62</v>
      </c>
      <c r="L241" s="81"/>
      <c r="M241" s="80">
        <f t="shared" si="30"/>
        <v>367.00303050000002</v>
      </c>
      <c r="N241" s="80">
        <f t="shared" si="31"/>
        <v>76.703002100000006</v>
      </c>
      <c r="O241" s="80">
        <f t="shared" si="32"/>
        <v>274.93861830000003</v>
      </c>
      <c r="P241" s="80">
        <f t="shared" si="33"/>
        <v>81.646766550000009</v>
      </c>
      <c r="Q241" s="80">
        <f t="shared" si="34"/>
        <v>0</v>
      </c>
      <c r="R241" s="80">
        <f t="shared" si="36"/>
        <v>6.9893527000000004</v>
      </c>
      <c r="S241" s="80">
        <f t="shared" si="37"/>
        <v>0.28328645000000002</v>
      </c>
      <c r="T241" s="80">
        <f t="shared" si="35"/>
        <v>1.7492950000000003</v>
      </c>
      <c r="U241" s="82"/>
      <c r="V241" s="83">
        <f t="shared" si="29"/>
        <v>809.31335160000003</v>
      </c>
    </row>
    <row r="242" spans="1:22">
      <c r="A242" s="6" t="s">
        <v>551</v>
      </c>
      <c r="B242" s="65">
        <v>11</v>
      </c>
      <c r="C242" s="19" t="s">
        <v>846</v>
      </c>
      <c r="D242" s="79">
        <v>185849.10699999999</v>
      </c>
      <c r="E242" s="80">
        <v>81038.053</v>
      </c>
      <c r="F242" s="80">
        <v>534097.41</v>
      </c>
      <c r="G242" s="80">
        <v>14326.222</v>
      </c>
      <c r="H242" s="80">
        <v>0</v>
      </c>
      <c r="I242" s="80">
        <v>1873.2070000000001</v>
      </c>
      <c r="J242" s="80">
        <v>53.908000000000001</v>
      </c>
      <c r="K242" s="80">
        <v>24.568999999999999</v>
      </c>
      <c r="L242" s="81"/>
      <c r="M242" s="80">
        <f t="shared" si="30"/>
        <v>1068.63236525</v>
      </c>
      <c r="N242" s="80">
        <f t="shared" si="31"/>
        <v>530.79924715000004</v>
      </c>
      <c r="O242" s="80">
        <f t="shared" si="32"/>
        <v>1361.9483955000003</v>
      </c>
      <c r="P242" s="80">
        <f t="shared" si="33"/>
        <v>88.106265300000004</v>
      </c>
      <c r="Q242" s="80">
        <f t="shared" si="34"/>
        <v>0</v>
      </c>
      <c r="R242" s="80">
        <f t="shared" si="36"/>
        <v>4.3083761000000003</v>
      </c>
      <c r="S242" s="80">
        <f t="shared" si="37"/>
        <v>0.19137339999999997</v>
      </c>
      <c r="T242" s="80">
        <f t="shared" si="35"/>
        <v>0.54666025000000007</v>
      </c>
      <c r="U242" s="82"/>
      <c r="V242" s="83">
        <f t="shared" si="29"/>
        <v>3054.53268295</v>
      </c>
    </row>
    <row r="243" spans="1:22">
      <c r="A243" s="6" t="s">
        <v>171</v>
      </c>
      <c r="B243" s="65">
        <v>19</v>
      </c>
      <c r="C243" s="19" t="s">
        <v>847</v>
      </c>
      <c r="D243" s="79">
        <v>7801.9040000000005</v>
      </c>
      <c r="E243" s="80">
        <v>11785.903</v>
      </c>
      <c r="F243" s="80">
        <v>69236.607000000004</v>
      </c>
      <c r="G243" s="80">
        <v>12709.472</v>
      </c>
      <c r="H243" s="80">
        <v>0</v>
      </c>
      <c r="I243" s="80">
        <v>336.666</v>
      </c>
      <c r="J243" s="80">
        <v>40.454000000000001</v>
      </c>
      <c r="K243" s="80">
        <v>0</v>
      </c>
      <c r="L243" s="81"/>
      <c r="M243" s="80">
        <f t="shared" si="30"/>
        <v>44.860948</v>
      </c>
      <c r="N243" s="80">
        <f t="shared" si="31"/>
        <v>77.197664650000007</v>
      </c>
      <c r="O243" s="80">
        <f t="shared" si="32"/>
        <v>176.55334785000002</v>
      </c>
      <c r="P243" s="80">
        <f t="shared" si="33"/>
        <v>78.163252799999995</v>
      </c>
      <c r="Q243" s="80">
        <f t="shared" si="34"/>
        <v>0</v>
      </c>
      <c r="R243" s="80">
        <f t="shared" si="36"/>
        <v>0.77433180000000001</v>
      </c>
      <c r="S243" s="80">
        <f t="shared" si="37"/>
        <v>0.14361170000000001</v>
      </c>
      <c r="T243" s="80">
        <f t="shared" si="35"/>
        <v>0</v>
      </c>
      <c r="U243" s="82"/>
      <c r="V243" s="83">
        <f t="shared" si="29"/>
        <v>377.69315680000005</v>
      </c>
    </row>
    <row r="244" spans="1:22">
      <c r="A244" s="6" t="s">
        <v>437</v>
      </c>
      <c r="B244" s="65">
        <v>1</v>
      </c>
      <c r="C244" s="19" t="s">
        <v>848</v>
      </c>
      <c r="D244" s="79">
        <v>494096.66700000002</v>
      </c>
      <c r="E244" s="80">
        <v>346627.54100000003</v>
      </c>
      <c r="F244" s="80">
        <v>658208.80700000003</v>
      </c>
      <c r="G244" s="80">
        <v>36572.061000000002</v>
      </c>
      <c r="H244" s="80">
        <v>0</v>
      </c>
      <c r="I244" s="80">
        <v>6334.3440000000001</v>
      </c>
      <c r="J244" s="80">
        <v>394.00799999999998</v>
      </c>
      <c r="K244" s="80">
        <v>5214.2420000000002</v>
      </c>
      <c r="L244" s="81"/>
      <c r="M244" s="80">
        <f t="shared" si="30"/>
        <v>2841.0558352500002</v>
      </c>
      <c r="N244" s="80">
        <f t="shared" si="31"/>
        <v>2270.4103935500002</v>
      </c>
      <c r="O244" s="80">
        <f t="shared" si="32"/>
        <v>1678.4324578500002</v>
      </c>
      <c r="P244" s="80">
        <f t="shared" si="33"/>
        <v>224.91817515000002</v>
      </c>
      <c r="Q244" s="80">
        <f t="shared" si="34"/>
        <v>0</v>
      </c>
      <c r="R244" s="80">
        <f t="shared" si="36"/>
        <v>14.568991199999999</v>
      </c>
      <c r="S244" s="80">
        <f t="shared" si="37"/>
        <v>1.3987284</v>
      </c>
      <c r="T244" s="80">
        <f t="shared" si="35"/>
        <v>116.01688450000002</v>
      </c>
      <c r="U244" s="82"/>
      <c r="V244" s="83">
        <f t="shared" si="29"/>
        <v>7146.8014659</v>
      </c>
    </row>
    <row r="245" spans="1:22">
      <c r="A245" s="6" t="s">
        <v>425</v>
      </c>
      <c r="B245" s="65">
        <v>1</v>
      </c>
      <c r="C245" s="19" t="s">
        <v>849</v>
      </c>
      <c r="D245" s="79">
        <v>34375.057999999997</v>
      </c>
      <c r="E245" s="80">
        <v>92146.565000000002</v>
      </c>
      <c r="F245" s="80">
        <v>181245.45600000001</v>
      </c>
      <c r="G245" s="80">
        <v>16398.121999999999</v>
      </c>
      <c r="H245" s="80">
        <v>0</v>
      </c>
      <c r="I245" s="80">
        <v>638.26300000000003</v>
      </c>
      <c r="J245" s="80">
        <v>379.01400000000001</v>
      </c>
      <c r="K245" s="80">
        <v>3446.6120000000001</v>
      </c>
      <c r="L245" s="81"/>
      <c r="M245" s="80">
        <f t="shared" si="30"/>
        <v>197.65658349999998</v>
      </c>
      <c r="N245" s="80">
        <f t="shared" si="31"/>
        <v>603.56000075000009</v>
      </c>
      <c r="O245" s="80">
        <f t="shared" si="32"/>
        <v>462.17591280000005</v>
      </c>
      <c r="P245" s="80">
        <f t="shared" si="33"/>
        <v>100.8484503</v>
      </c>
      <c r="Q245" s="80">
        <f t="shared" si="34"/>
        <v>0</v>
      </c>
      <c r="R245" s="80">
        <f t="shared" si="36"/>
        <v>1.4680048999999999</v>
      </c>
      <c r="S245" s="80">
        <f t="shared" si="37"/>
        <v>1.3454997</v>
      </c>
      <c r="T245" s="80">
        <f t="shared" si="35"/>
        <v>76.687117000000015</v>
      </c>
      <c r="U245" s="82"/>
      <c r="V245" s="83">
        <f t="shared" si="29"/>
        <v>1443.7415689500001</v>
      </c>
    </row>
    <row r="246" spans="1:22">
      <c r="A246" s="6" t="s">
        <v>493</v>
      </c>
      <c r="B246" s="65">
        <v>19</v>
      </c>
      <c r="C246" s="19" t="s">
        <v>850</v>
      </c>
      <c r="D246" s="79">
        <v>182691.68799999999</v>
      </c>
      <c r="E246" s="80">
        <v>57080.22</v>
      </c>
      <c r="F246" s="80">
        <v>193379.57699999999</v>
      </c>
      <c r="G246" s="80">
        <v>51234.96</v>
      </c>
      <c r="H246" s="80">
        <v>0</v>
      </c>
      <c r="I246" s="80">
        <v>2942.5549999999998</v>
      </c>
      <c r="J246" s="80">
        <v>232.547</v>
      </c>
      <c r="K246" s="80">
        <v>860.14700000000005</v>
      </c>
      <c r="L246" s="81"/>
      <c r="M246" s="80">
        <f t="shared" si="30"/>
        <v>1050.477206</v>
      </c>
      <c r="N246" s="80">
        <f t="shared" si="31"/>
        <v>373.87544100000002</v>
      </c>
      <c r="O246" s="80">
        <f t="shared" si="32"/>
        <v>493.11792135000002</v>
      </c>
      <c r="P246" s="80">
        <f t="shared" si="33"/>
        <v>315.09500400000002</v>
      </c>
      <c r="Q246" s="80">
        <f t="shared" si="34"/>
        <v>0</v>
      </c>
      <c r="R246" s="80">
        <f t="shared" si="36"/>
        <v>6.7678764999999999</v>
      </c>
      <c r="S246" s="80">
        <f t="shared" si="37"/>
        <v>0.82554184999999991</v>
      </c>
      <c r="T246" s="80">
        <f t="shared" si="35"/>
        <v>19.138270750000004</v>
      </c>
      <c r="U246" s="82"/>
      <c r="V246" s="83">
        <f t="shared" si="29"/>
        <v>2259.2972614500004</v>
      </c>
    </row>
    <row r="247" spans="1:22">
      <c r="A247" s="6" t="s">
        <v>111</v>
      </c>
      <c r="B247" s="65">
        <v>14</v>
      </c>
      <c r="C247" s="19" t="s">
        <v>851</v>
      </c>
      <c r="D247" s="79">
        <v>13648.477000000001</v>
      </c>
      <c r="E247" s="80">
        <v>7615.3249999999998</v>
      </c>
      <c r="F247" s="80">
        <v>44795.921999999999</v>
      </c>
      <c r="G247" s="80">
        <v>8730.098</v>
      </c>
      <c r="H247" s="80">
        <v>0</v>
      </c>
      <c r="I247" s="80">
        <v>455.596</v>
      </c>
      <c r="J247" s="80">
        <v>20.722999999999999</v>
      </c>
      <c r="K247" s="80">
        <v>0</v>
      </c>
      <c r="L247" s="81"/>
      <c r="M247" s="80">
        <f t="shared" si="30"/>
        <v>78.478742750000009</v>
      </c>
      <c r="N247" s="80">
        <f t="shared" si="31"/>
        <v>49.880378749999998</v>
      </c>
      <c r="O247" s="80">
        <f t="shared" si="32"/>
        <v>114.22960110000001</v>
      </c>
      <c r="P247" s="80">
        <f t="shared" si="33"/>
        <v>53.690102699999997</v>
      </c>
      <c r="Q247" s="80">
        <f t="shared" si="34"/>
        <v>0</v>
      </c>
      <c r="R247" s="80">
        <f t="shared" si="36"/>
        <v>1.0478707999999999</v>
      </c>
      <c r="S247" s="80">
        <f t="shared" si="37"/>
        <v>7.3566649999999997E-2</v>
      </c>
      <c r="T247" s="80">
        <f t="shared" si="35"/>
        <v>0</v>
      </c>
      <c r="U247" s="82"/>
      <c r="V247" s="83">
        <f t="shared" si="29"/>
        <v>297.40026275000002</v>
      </c>
    </row>
    <row r="248" spans="1:22">
      <c r="A248" s="6" t="s">
        <v>153</v>
      </c>
      <c r="B248" s="65">
        <v>2</v>
      </c>
      <c r="C248" s="19" t="s">
        <v>852</v>
      </c>
      <c r="D248" s="79">
        <v>58229.957999999999</v>
      </c>
      <c r="E248" s="80">
        <v>33455.557000000001</v>
      </c>
      <c r="F248" s="80">
        <v>206817.50200000001</v>
      </c>
      <c r="G248" s="80">
        <v>37081.305999999997</v>
      </c>
      <c r="H248" s="80">
        <v>0</v>
      </c>
      <c r="I248" s="80">
        <v>1642.107</v>
      </c>
      <c r="J248" s="80">
        <v>101.717</v>
      </c>
      <c r="K248" s="80">
        <v>28.067</v>
      </c>
      <c r="L248" s="81"/>
      <c r="M248" s="80">
        <f t="shared" si="30"/>
        <v>334.82225849999998</v>
      </c>
      <c r="N248" s="80">
        <f t="shared" si="31"/>
        <v>219.13389835000001</v>
      </c>
      <c r="O248" s="80">
        <f t="shared" si="32"/>
        <v>527.38463010000009</v>
      </c>
      <c r="P248" s="80">
        <f t="shared" si="33"/>
        <v>228.05003189999999</v>
      </c>
      <c r="Q248" s="80">
        <f t="shared" si="34"/>
        <v>0</v>
      </c>
      <c r="R248" s="80">
        <f t="shared" si="36"/>
        <v>3.7768460999999998</v>
      </c>
      <c r="S248" s="80">
        <f t="shared" si="37"/>
        <v>0.36109535000000004</v>
      </c>
      <c r="T248" s="80">
        <f t="shared" si="35"/>
        <v>0.62449075000000009</v>
      </c>
      <c r="U248" s="82"/>
      <c r="V248" s="83">
        <f t="shared" si="29"/>
        <v>1314.1532510500001</v>
      </c>
    </row>
    <row r="249" spans="1:22">
      <c r="A249" s="6" t="s">
        <v>141</v>
      </c>
      <c r="B249" s="65">
        <v>11</v>
      </c>
      <c r="C249" s="19" t="s">
        <v>853</v>
      </c>
      <c r="D249" s="79">
        <v>31052.081999999999</v>
      </c>
      <c r="E249" s="80">
        <v>13267.486000000001</v>
      </c>
      <c r="F249" s="80">
        <v>81358.134000000005</v>
      </c>
      <c r="G249" s="80">
        <v>16541.423999999999</v>
      </c>
      <c r="H249" s="80">
        <v>0</v>
      </c>
      <c r="I249" s="80">
        <v>461.94</v>
      </c>
      <c r="J249" s="80">
        <v>82.956999999999994</v>
      </c>
      <c r="K249" s="80">
        <v>0</v>
      </c>
      <c r="L249" s="81"/>
      <c r="M249" s="80">
        <f t="shared" si="30"/>
        <v>178.54947149999998</v>
      </c>
      <c r="N249" s="80">
        <f t="shared" si="31"/>
        <v>86.902033300000014</v>
      </c>
      <c r="O249" s="80">
        <f t="shared" si="32"/>
        <v>207.46324170000003</v>
      </c>
      <c r="P249" s="80">
        <f t="shared" si="33"/>
        <v>101.7297576</v>
      </c>
      <c r="Q249" s="80">
        <f t="shared" si="34"/>
        <v>0</v>
      </c>
      <c r="R249" s="80">
        <f t="shared" si="36"/>
        <v>1.062462</v>
      </c>
      <c r="S249" s="80">
        <f t="shared" si="37"/>
        <v>0.29449734999999999</v>
      </c>
      <c r="T249" s="80">
        <f t="shared" si="35"/>
        <v>0</v>
      </c>
      <c r="U249" s="82"/>
      <c r="V249" s="83">
        <f t="shared" si="29"/>
        <v>576.00146345000007</v>
      </c>
    </row>
    <row r="250" spans="1:22">
      <c r="A250" s="6" t="s">
        <v>553</v>
      </c>
      <c r="B250" s="65">
        <v>18</v>
      </c>
      <c r="C250" s="19" t="s">
        <v>854</v>
      </c>
      <c r="D250" s="79">
        <v>224251.33199999999</v>
      </c>
      <c r="E250" s="80">
        <v>60736.334000000003</v>
      </c>
      <c r="F250" s="80">
        <v>261691.5</v>
      </c>
      <c r="G250" s="80">
        <v>46443.540999999997</v>
      </c>
      <c r="H250" s="80">
        <v>0</v>
      </c>
      <c r="I250" s="80">
        <v>2212.741</v>
      </c>
      <c r="J250" s="80">
        <v>216.374</v>
      </c>
      <c r="K250" s="80">
        <v>288.50099999999998</v>
      </c>
      <c r="L250" s="81"/>
      <c r="M250" s="80">
        <f t="shared" si="30"/>
        <v>1289.4451589999999</v>
      </c>
      <c r="N250" s="80">
        <f t="shared" si="31"/>
        <v>397.82298770000006</v>
      </c>
      <c r="O250" s="80">
        <f t="shared" si="32"/>
        <v>667.31332500000008</v>
      </c>
      <c r="P250" s="80">
        <f t="shared" si="33"/>
        <v>285.62777714999999</v>
      </c>
      <c r="Q250" s="80">
        <f t="shared" si="34"/>
        <v>0</v>
      </c>
      <c r="R250" s="80">
        <f t="shared" si="36"/>
        <v>5.0893043000000002</v>
      </c>
      <c r="S250" s="80">
        <f t="shared" si="37"/>
        <v>0.76812769999999997</v>
      </c>
      <c r="T250" s="80">
        <f t="shared" si="35"/>
        <v>6.41914725</v>
      </c>
      <c r="U250" s="82"/>
      <c r="V250" s="83">
        <f t="shared" si="29"/>
        <v>2652.4858281000006</v>
      </c>
    </row>
    <row r="251" spans="1:22">
      <c r="A251" s="6" t="s">
        <v>243</v>
      </c>
      <c r="B251" s="65">
        <v>10</v>
      </c>
      <c r="C251" s="19" t="s">
        <v>855</v>
      </c>
      <c r="D251" s="79">
        <v>17693.185000000001</v>
      </c>
      <c r="E251" s="80">
        <v>29634.321</v>
      </c>
      <c r="F251" s="80">
        <v>59636.423000000003</v>
      </c>
      <c r="G251" s="80">
        <v>35827.832999999999</v>
      </c>
      <c r="H251" s="80">
        <v>0</v>
      </c>
      <c r="I251" s="80">
        <v>269.928</v>
      </c>
      <c r="J251" s="80">
        <v>34.256</v>
      </c>
      <c r="K251" s="80">
        <v>0</v>
      </c>
      <c r="L251" s="81"/>
      <c r="M251" s="80">
        <f t="shared" si="30"/>
        <v>101.73581375000001</v>
      </c>
      <c r="N251" s="80">
        <f t="shared" si="31"/>
        <v>194.10480255000002</v>
      </c>
      <c r="O251" s="80">
        <f t="shared" si="32"/>
        <v>152.07287865000001</v>
      </c>
      <c r="P251" s="80">
        <f t="shared" si="33"/>
        <v>220.34117294999999</v>
      </c>
      <c r="Q251" s="80">
        <f t="shared" si="34"/>
        <v>0</v>
      </c>
      <c r="R251" s="80">
        <f t="shared" si="36"/>
        <v>0.62083440000000001</v>
      </c>
      <c r="S251" s="80">
        <f t="shared" si="37"/>
        <v>0.12160879999999999</v>
      </c>
      <c r="T251" s="80">
        <f t="shared" si="35"/>
        <v>0</v>
      </c>
      <c r="U251" s="82"/>
      <c r="V251" s="83">
        <f t="shared" si="29"/>
        <v>668.99711109999998</v>
      </c>
    </row>
    <row r="252" spans="1:22">
      <c r="A252" s="6" t="s">
        <v>265</v>
      </c>
      <c r="B252" s="65">
        <v>18</v>
      </c>
      <c r="C252" s="19" t="s">
        <v>856</v>
      </c>
      <c r="D252" s="79">
        <v>27656.116000000002</v>
      </c>
      <c r="E252" s="80">
        <v>32474.918000000001</v>
      </c>
      <c r="F252" s="80">
        <v>172710.78899999999</v>
      </c>
      <c r="G252" s="80">
        <v>39585.082999999999</v>
      </c>
      <c r="H252" s="80">
        <v>0</v>
      </c>
      <c r="I252" s="80">
        <v>1513.6980000000001</v>
      </c>
      <c r="J252" s="80">
        <v>170.14500000000001</v>
      </c>
      <c r="K252" s="80">
        <v>294.95699999999999</v>
      </c>
      <c r="L252" s="81"/>
      <c r="M252" s="80">
        <f t="shared" si="30"/>
        <v>159.02266700000001</v>
      </c>
      <c r="N252" s="80">
        <f t="shared" si="31"/>
        <v>212.7107129</v>
      </c>
      <c r="O252" s="80">
        <f t="shared" si="32"/>
        <v>440.41251195000001</v>
      </c>
      <c r="P252" s="80">
        <f t="shared" si="33"/>
        <v>243.44826044999999</v>
      </c>
      <c r="Q252" s="80">
        <f t="shared" si="34"/>
        <v>0</v>
      </c>
      <c r="R252" s="80">
        <f t="shared" si="36"/>
        <v>3.4815054000000001</v>
      </c>
      <c r="S252" s="80">
        <f t="shared" si="37"/>
        <v>0.60401474999999993</v>
      </c>
      <c r="T252" s="80">
        <f t="shared" si="35"/>
        <v>6.5627932500000004</v>
      </c>
      <c r="U252" s="82"/>
      <c r="V252" s="83">
        <f t="shared" si="29"/>
        <v>1066.2424656999999</v>
      </c>
    </row>
    <row r="253" spans="1:22">
      <c r="A253" s="6" t="s">
        <v>327</v>
      </c>
      <c r="B253" s="65">
        <v>11</v>
      </c>
      <c r="C253" s="19" t="s">
        <v>857</v>
      </c>
      <c r="D253" s="79">
        <v>47950.366000000002</v>
      </c>
      <c r="E253" s="80">
        <v>21491.258999999998</v>
      </c>
      <c r="F253" s="80">
        <v>161676.82199999999</v>
      </c>
      <c r="G253" s="80">
        <v>16897.695</v>
      </c>
      <c r="H253" s="80">
        <v>0</v>
      </c>
      <c r="I253" s="80">
        <v>710.13499999999999</v>
      </c>
      <c r="J253" s="80">
        <v>60.923000000000002</v>
      </c>
      <c r="K253" s="80">
        <v>0</v>
      </c>
      <c r="L253" s="81"/>
      <c r="M253" s="80">
        <f t="shared" si="30"/>
        <v>275.71460450000001</v>
      </c>
      <c r="N253" s="80">
        <f t="shared" si="31"/>
        <v>140.76774645</v>
      </c>
      <c r="O253" s="80">
        <f t="shared" si="32"/>
        <v>412.27589610000001</v>
      </c>
      <c r="P253" s="80">
        <f t="shared" si="33"/>
        <v>103.92082425</v>
      </c>
      <c r="Q253" s="80">
        <f t="shared" si="34"/>
        <v>0</v>
      </c>
      <c r="R253" s="80">
        <f t="shared" si="36"/>
        <v>1.6333104999999999</v>
      </c>
      <c r="S253" s="80">
        <f t="shared" si="37"/>
        <v>0.21627665000000001</v>
      </c>
      <c r="T253" s="80">
        <f t="shared" si="35"/>
        <v>0</v>
      </c>
      <c r="U253" s="82"/>
      <c r="V253" s="83">
        <f t="shared" si="29"/>
        <v>934.52865845000008</v>
      </c>
    </row>
    <row r="254" spans="1:22">
      <c r="A254" s="6" t="s">
        <v>443</v>
      </c>
      <c r="B254" s="65">
        <v>7</v>
      </c>
      <c r="C254" s="19" t="s">
        <v>858</v>
      </c>
      <c r="D254" s="79">
        <v>22276.376</v>
      </c>
      <c r="E254" s="80">
        <v>86659.180999999997</v>
      </c>
      <c r="F254" s="80">
        <v>96636.168999999994</v>
      </c>
      <c r="G254" s="80">
        <v>72326.957999999999</v>
      </c>
      <c r="H254" s="80">
        <v>0</v>
      </c>
      <c r="I254" s="80">
        <v>710.20500000000004</v>
      </c>
      <c r="J254" s="80">
        <v>19.117000000000001</v>
      </c>
      <c r="K254" s="80">
        <v>8.1080000000000005</v>
      </c>
      <c r="L254" s="81"/>
      <c r="M254" s="80">
        <f t="shared" si="30"/>
        <v>128.08916199999999</v>
      </c>
      <c r="N254" s="80">
        <f t="shared" si="31"/>
        <v>567.61763555000005</v>
      </c>
      <c r="O254" s="80">
        <f t="shared" si="32"/>
        <v>246.42223095</v>
      </c>
      <c r="P254" s="80">
        <f t="shared" si="33"/>
        <v>444.81079169999998</v>
      </c>
      <c r="Q254" s="80">
        <f t="shared" si="34"/>
        <v>0</v>
      </c>
      <c r="R254" s="80">
        <f t="shared" si="36"/>
        <v>1.6334715</v>
      </c>
      <c r="S254" s="80">
        <f t="shared" si="37"/>
        <v>6.7865349999999991E-2</v>
      </c>
      <c r="T254" s="80">
        <f t="shared" si="35"/>
        <v>0.18040300000000004</v>
      </c>
      <c r="U254" s="82"/>
      <c r="V254" s="83">
        <f t="shared" si="29"/>
        <v>1388.82156005</v>
      </c>
    </row>
    <row r="255" spans="1:22">
      <c r="A255" s="6" t="s">
        <v>77</v>
      </c>
      <c r="B255" s="65">
        <v>4</v>
      </c>
      <c r="C255" s="19" t="s">
        <v>859</v>
      </c>
      <c r="D255" s="79">
        <v>109827.951</v>
      </c>
      <c r="E255" s="80">
        <v>22160.751</v>
      </c>
      <c r="F255" s="80">
        <v>175178.70499999999</v>
      </c>
      <c r="G255" s="80">
        <v>18479.745999999999</v>
      </c>
      <c r="H255" s="80">
        <v>0</v>
      </c>
      <c r="I255" s="80">
        <v>2341.431</v>
      </c>
      <c r="J255" s="80">
        <v>92.084999999999994</v>
      </c>
      <c r="K255" s="80">
        <v>1.351</v>
      </c>
      <c r="L255" s="81"/>
      <c r="M255" s="80">
        <f t="shared" si="30"/>
        <v>631.51071824999997</v>
      </c>
      <c r="N255" s="80">
        <f t="shared" si="31"/>
        <v>145.15291905000001</v>
      </c>
      <c r="O255" s="80">
        <f t="shared" si="32"/>
        <v>446.70569775000001</v>
      </c>
      <c r="P255" s="80">
        <f t="shared" si="33"/>
        <v>113.6504379</v>
      </c>
      <c r="Q255" s="80">
        <f t="shared" si="34"/>
        <v>0</v>
      </c>
      <c r="R255" s="80">
        <f t="shared" si="36"/>
        <v>5.3852912999999996</v>
      </c>
      <c r="S255" s="80">
        <f t="shared" si="37"/>
        <v>0.32690174999999999</v>
      </c>
      <c r="T255" s="80">
        <f t="shared" si="35"/>
        <v>3.0059750000000003E-2</v>
      </c>
      <c r="U255" s="82"/>
      <c r="V255" s="83">
        <f t="shared" si="29"/>
        <v>1342.76202575</v>
      </c>
    </row>
    <row r="256" spans="1:22">
      <c r="A256" s="6" t="s">
        <v>195</v>
      </c>
      <c r="B256" s="65">
        <v>18</v>
      </c>
      <c r="C256" s="19" t="s">
        <v>860</v>
      </c>
      <c r="D256" s="79">
        <v>31387.108</v>
      </c>
      <c r="E256" s="80">
        <v>30502.697</v>
      </c>
      <c r="F256" s="80">
        <v>66054.892000000007</v>
      </c>
      <c r="G256" s="80">
        <v>32792.841</v>
      </c>
      <c r="H256" s="80">
        <v>0</v>
      </c>
      <c r="I256" s="80">
        <v>78.762</v>
      </c>
      <c r="J256" s="80">
        <v>22.498999999999999</v>
      </c>
      <c r="K256" s="80">
        <v>0</v>
      </c>
      <c r="L256" s="81"/>
      <c r="M256" s="80">
        <f t="shared" si="30"/>
        <v>180.47587100000001</v>
      </c>
      <c r="N256" s="80">
        <f t="shared" si="31"/>
        <v>199.79266535000002</v>
      </c>
      <c r="O256" s="80">
        <f t="shared" si="32"/>
        <v>168.43997460000003</v>
      </c>
      <c r="P256" s="80">
        <f t="shared" si="33"/>
        <v>201.67597215000001</v>
      </c>
      <c r="Q256" s="80">
        <f t="shared" si="34"/>
        <v>0</v>
      </c>
      <c r="R256" s="80">
        <f t="shared" si="36"/>
        <v>0.1811526</v>
      </c>
      <c r="S256" s="80">
        <f t="shared" si="37"/>
        <v>7.9871449999999997E-2</v>
      </c>
      <c r="T256" s="80">
        <f t="shared" si="35"/>
        <v>0</v>
      </c>
      <c r="U256" s="82"/>
      <c r="V256" s="83">
        <f t="shared" si="29"/>
        <v>750.64550715000018</v>
      </c>
    </row>
    <row r="257" spans="1:22">
      <c r="A257" s="6" t="s">
        <v>295</v>
      </c>
      <c r="B257" s="65">
        <v>6</v>
      </c>
      <c r="C257" s="19" t="s">
        <v>861</v>
      </c>
      <c r="D257" s="79">
        <v>226139.79</v>
      </c>
      <c r="E257" s="80">
        <v>92596.659</v>
      </c>
      <c r="F257" s="80">
        <v>574938.50800000003</v>
      </c>
      <c r="G257" s="80">
        <v>68881.581999999995</v>
      </c>
      <c r="H257" s="80">
        <v>0</v>
      </c>
      <c r="I257" s="80">
        <v>7312.942</v>
      </c>
      <c r="J257" s="80">
        <v>582.34500000000003</v>
      </c>
      <c r="K257" s="80">
        <v>1680.145</v>
      </c>
      <c r="L257" s="81"/>
      <c r="M257" s="80">
        <f t="shared" si="30"/>
        <v>1300.3037925000001</v>
      </c>
      <c r="N257" s="80">
        <f t="shared" si="31"/>
        <v>606.50811644999999</v>
      </c>
      <c r="O257" s="80">
        <f t="shared" si="32"/>
        <v>1466.0931954000002</v>
      </c>
      <c r="P257" s="80">
        <f t="shared" si="33"/>
        <v>423.62172929999997</v>
      </c>
      <c r="Q257" s="80">
        <f t="shared" si="34"/>
        <v>0</v>
      </c>
      <c r="R257" s="80">
        <f t="shared" si="36"/>
        <v>16.819766600000001</v>
      </c>
      <c r="S257" s="80">
        <f t="shared" si="37"/>
        <v>2.06732475</v>
      </c>
      <c r="T257" s="80">
        <f t="shared" si="35"/>
        <v>37.383226250000007</v>
      </c>
      <c r="U257" s="82"/>
      <c r="V257" s="83">
        <f t="shared" si="29"/>
        <v>3852.7971512500003</v>
      </c>
    </row>
    <row r="258" spans="1:22">
      <c r="A258" s="6" t="s">
        <v>267</v>
      </c>
      <c r="B258" s="65">
        <v>17</v>
      </c>
      <c r="C258" s="19" t="s">
        <v>862</v>
      </c>
      <c r="D258" s="79">
        <v>49809.743999999999</v>
      </c>
      <c r="E258" s="80">
        <v>15191.111000000001</v>
      </c>
      <c r="F258" s="80">
        <v>115908.35</v>
      </c>
      <c r="G258" s="80">
        <v>12826.975</v>
      </c>
      <c r="H258" s="80">
        <v>0</v>
      </c>
      <c r="I258" s="80">
        <v>1226.1310000000001</v>
      </c>
      <c r="J258" s="80">
        <v>51.515000000000001</v>
      </c>
      <c r="K258" s="80">
        <v>158.99100000000001</v>
      </c>
      <c r="L258" s="81"/>
      <c r="M258" s="80">
        <f t="shared" si="30"/>
        <v>286.40602799999999</v>
      </c>
      <c r="N258" s="80">
        <f t="shared" si="31"/>
        <v>99.501777050000015</v>
      </c>
      <c r="O258" s="80">
        <f t="shared" si="32"/>
        <v>295.56629250000003</v>
      </c>
      <c r="P258" s="80">
        <f t="shared" si="33"/>
        <v>78.885896250000002</v>
      </c>
      <c r="Q258" s="80">
        <f t="shared" si="34"/>
        <v>0</v>
      </c>
      <c r="R258" s="80">
        <f t="shared" si="36"/>
        <v>2.8201013000000001</v>
      </c>
      <c r="S258" s="80">
        <f t="shared" si="37"/>
        <v>0.18287824999999999</v>
      </c>
      <c r="T258" s="80">
        <f t="shared" si="35"/>
        <v>3.5375497500000006</v>
      </c>
      <c r="U258" s="82"/>
      <c r="V258" s="83">
        <f t="shared" si="29"/>
        <v>766.9005231000001</v>
      </c>
    </row>
    <row r="259" spans="1:22">
      <c r="A259" s="6" t="s">
        <v>361</v>
      </c>
      <c r="B259" s="65">
        <v>9</v>
      </c>
      <c r="C259" s="19" t="s">
        <v>863</v>
      </c>
      <c r="D259" s="79">
        <v>10910.611999999999</v>
      </c>
      <c r="E259" s="80">
        <v>54515.491000000002</v>
      </c>
      <c r="F259" s="80">
        <v>123458.88</v>
      </c>
      <c r="G259" s="80">
        <v>50391.923999999999</v>
      </c>
      <c r="H259" s="80">
        <v>0</v>
      </c>
      <c r="I259" s="80">
        <v>511.46300000000002</v>
      </c>
      <c r="J259" s="80">
        <v>209.43600000000001</v>
      </c>
      <c r="K259" s="80">
        <v>358.65600000000001</v>
      </c>
      <c r="L259" s="81"/>
      <c r="M259" s="80">
        <f t="shared" si="30"/>
        <v>62.736018999999992</v>
      </c>
      <c r="N259" s="80">
        <f t="shared" si="31"/>
        <v>357.07646605000002</v>
      </c>
      <c r="O259" s="80">
        <f t="shared" si="32"/>
        <v>314.82014400000003</v>
      </c>
      <c r="P259" s="80">
        <f t="shared" si="33"/>
        <v>309.9103326</v>
      </c>
      <c r="Q259" s="80">
        <f t="shared" si="34"/>
        <v>0</v>
      </c>
      <c r="R259" s="80">
        <f t="shared" si="36"/>
        <v>1.1763649</v>
      </c>
      <c r="S259" s="80">
        <f t="shared" si="37"/>
        <v>0.74349779999999999</v>
      </c>
      <c r="T259" s="80">
        <f t="shared" si="35"/>
        <v>7.9800960000000014</v>
      </c>
      <c r="U259" s="82"/>
      <c r="V259" s="83">
        <f t="shared" si="29"/>
        <v>1054.4429203499999</v>
      </c>
    </row>
    <row r="260" spans="1:22">
      <c r="A260" s="6" t="s">
        <v>207</v>
      </c>
      <c r="B260" s="65">
        <v>17</v>
      </c>
      <c r="C260" s="19" t="s">
        <v>864</v>
      </c>
      <c r="D260" s="79">
        <v>28473.164000000001</v>
      </c>
      <c r="E260" s="80">
        <v>16192.678</v>
      </c>
      <c r="F260" s="80">
        <v>81494.785999999993</v>
      </c>
      <c r="G260" s="80">
        <v>21017.421999999999</v>
      </c>
      <c r="H260" s="80">
        <v>0</v>
      </c>
      <c r="I260" s="80">
        <v>570.15099999999995</v>
      </c>
      <c r="J260" s="80">
        <v>28.22</v>
      </c>
      <c r="K260" s="80">
        <v>290.18700000000001</v>
      </c>
      <c r="L260" s="81"/>
      <c r="M260" s="80">
        <f t="shared" si="30"/>
        <v>163.72069300000001</v>
      </c>
      <c r="N260" s="80">
        <f t="shared" si="31"/>
        <v>106.0620409</v>
      </c>
      <c r="O260" s="80">
        <f t="shared" si="32"/>
        <v>207.8117043</v>
      </c>
      <c r="P260" s="80">
        <f t="shared" si="33"/>
        <v>129.25714529999999</v>
      </c>
      <c r="Q260" s="80">
        <f t="shared" si="34"/>
        <v>0</v>
      </c>
      <c r="R260" s="80">
        <f t="shared" si="36"/>
        <v>1.3113472999999998</v>
      </c>
      <c r="S260" s="80">
        <f t="shared" si="37"/>
        <v>0.10018099999999999</v>
      </c>
      <c r="T260" s="80">
        <f t="shared" si="35"/>
        <v>6.4566607500000011</v>
      </c>
      <c r="U260" s="82"/>
      <c r="V260" s="83">
        <f t="shared" si="29"/>
        <v>614.71977255000002</v>
      </c>
    </row>
    <row r="261" spans="1:22">
      <c r="A261" s="6" t="s">
        <v>555</v>
      </c>
      <c r="B261" s="65">
        <v>2</v>
      </c>
      <c r="C261" s="19" t="s">
        <v>865</v>
      </c>
      <c r="D261" s="79">
        <v>15081.384</v>
      </c>
      <c r="E261" s="80">
        <v>37295.597000000002</v>
      </c>
      <c r="F261" s="80">
        <v>44859.076000000001</v>
      </c>
      <c r="G261" s="80">
        <v>34088.334000000003</v>
      </c>
      <c r="H261" s="80">
        <v>0</v>
      </c>
      <c r="I261" s="80">
        <v>0</v>
      </c>
      <c r="J261" s="80">
        <v>0</v>
      </c>
      <c r="K261" s="80">
        <v>0</v>
      </c>
      <c r="L261" s="81"/>
      <c r="M261" s="80">
        <f t="shared" si="30"/>
        <v>86.717957999999996</v>
      </c>
      <c r="N261" s="80">
        <f t="shared" si="31"/>
        <v>244.28616035000002</v>
      </c>
      <c r="O261" s="80">
        <f t="shared" si="32"/>
        <v>114.39064380000001</v>
      </c>
      <c r="P261" s="80">
        <f t="shared" si="33"/>
        <v>209.64325410000001</v>
      </c>
      <c r="Q261" s="80">
        <f t="shared" si="34"/>
        <v>0</v>
      </c>
      <c r="R261" s="80">
        <f t="shared" si="36"/>
        <v>0</v>
      </c>
      <c r="S261" s="80">
        <f t="shared" si="37"/>
        <v>0</v>
      </c>
      <c r="T261" s="80">
        <f t="shared" si="35"/>
        <v>0</v>
      </c>
      <c r="U261" s="82"/>
      <c r="V261" s="83">
        <f t="shared" si="29"/>
        <v>655.03801625000006</v>
      </c>
    </row>
    <row r="262" spans="1:22">
      <c r="A262" s="6" t="s">
        <v>161</v>
      </c>
      <c r="B262" s="65">
        <v>5</v>
      </c>
      <c r="C262" s="19" t="s">
        <v>866</v>
      </c>
      <c r="D262" s="79">
        <v>29227.276999999998</v>
      </c>
      <c r="E262" s="80">
        <v>40328.830999999998</v>
      </c>
      <c r="F262" s="80">
        <v>147485.905</v>
      </c>
      <c r="G262" s="80">
        <v>46355.542999999998</v>
      </c>
      <c r="H262" s="80">
        <v>0</v>
      </c>
      <c r="I262" s="80">
        <v>9299.3559999999998</v>
      </c>
      <c r="J262" s="80">
        <v>334.22699999999998</v>
      </c>
      <c r="K262" s="80">
        <v>469.024</v>
      </c>
      <c r="L262" s="81"/>
      <c r="M262" s="80">
        <f t="shared" si="30"/>
        <v>168.05684274999999</v>
      </c>
      <c r="N262" s="80">
        <f t="shared" si="31"/>
        <v>264.15384304999998</v>
      </c>
      <c r="O262" s="80">
        <f t="shared" si="32"/>
        <v>376.08905775000005</v>
      </c>
      <c r="P262" s="80">
        <f t="shared" si="33"/>
        <v>285.08658944999996</v>
      </c>
      <c r="Q262" s="80">
        <f t="shared" si="34"/>
        <v>0</v>
      </c>
      <c r="R262" s="80">
        <f t="shared" si="36"/>
        <v>21.3885188</v>
      </c>
      <c r="S262" s="80">
        <f t="shared" si="37"/>
        <v>1.1865058499999999</v>
      </c>
      <c r="T262" s="80">
        <f t="shared" si="35"/>
        <v>10.435784000000002</v>
      </c>
      <c r="U262" s="82"/>
      <c r="V262" s="83">
        <f t="shared" si="29"/>
        <v>1126.3971416499999</v>
      </c>
    </row>
    <row r="263" spans="1:22">
      <c r="A263" s="64" t="s">
        <v>569</v>
      </c>
      <c r="B263" s="66">
        <v>6</v>
      </c>
      <c r="C263" s="19" t="s">
        <v>867</v>
      </c>
      <c r="D263" s="79">
        <v>3141208.7590000001</v>
      </c>
      <c r="E263" s="80">
        <v>1787967.9609999999</v>
      </c>
      <c r="F263" s="80">
        <v>6648972.7379999999</v>
      </c>
      <c r="G263" s="80">
        <v>69034.899999999994</v>
      </c>
      <c r="H263" s="80">
        <v>0</v>
      </c>
      <c r="I263" s="80">
        <v>500839.88799999998</v>
      </c>
      <c r="J263" s="80">
        <v>42001.593000000001</v>
      </c>
      <c r="K263" s="80">
        <v>23267.332999999999</v>
      </c>
      <c r="L263" s="81"/>
      <c r="M263" s="80">
        <f t="shared" si="30"/>
        <v>18061.950364249999</v>
      </c>
      <c r="N263" s="80">
        <f t="shared" si="31"/>
        <v>11711.190144549999</v>
      </c>
      <c r="O263" s="80">
        <f t="shared" si="32"/>
        <v>16954.8804819</v>
      </c>
      <c r="P263" s="80">
        <f t="shared" si="33"/>
        <v>424.56463499999995</v>
      </c>
      <c r="Q263" s="80">
        <f t="shared" si="34"/>
        <v>0</v>
      </c>
      <c r="R263" s="80">
        <f t="shared" si="36"/>
        <v>1151.9317423999998</v>
      </c>
      <c r="S263" s="80">
        <f t="shared" si="37"/>
        <v>149.10565514999999</v>
      </c>
      <c r="T263" s="80">
        <f t="shared" si="35"/>
        <v>517.69815925</v>
      </c>
      <c r="U263" s="82"/>
      <c r="V263" s="83">
        <f t="shared" si="29"/>
        <v>48971.321182499996</v>
      </c>
    </row>
    <row r="264" spans="1:22">
      <c r="A264" s="6" t="s">
        <v>19</v>
      </c>
      <c r="B264" s="65">
        <v>11</v>
      </c>
      <c r="C264" s="19" t="s">
        <v>868</v>
      </c>
      <c r="D264" s="79">
        <v>9350.0059999999994</v>
      </c>
      <c r="E264" s="80">
        <v>9507.0069999999996</v>
      </c>
      <c r="F264" s="80">
        <v>35971.995999999999</v>
      </c>
      <c r="G264" s="80">
        <v>13253.213</v>
      </c>
      <c r="H264" s="80">
        <v>0</v>
      </c>
      <c r="I264" s="80">
        <v>55.037999999999997</v>
      </c>
      <c r="J264" s="80">
        <v>41.402000000000001</v>
      </c>
      <c r="K264" s="80">
        <v>0</v>
      </c>
      <c r="L264" s="81"/>
      <c r="M264" s="80">
        <f t="shared" si="30"/>
        <v>53.762534499999994</v>
      </c>
      <c r="N264" s="80">
        <f t="shared" si="31"/>
        <v>62.270895850000002</v>
      </c>
      <c r="O264" s="80">
        <f t="shared" si="32"/>
        <v>91.728589800000009</v>
      </c>
      <c r="P264" s="80">
        <f t="shared" si="33"/>
        <v>81.507259950000005</v>
      </c>
      <c r="Q264" s="80">
        <f t="shared" si="34"/>
        <v>0</v>
      </c>
      <c r="R264" s="80">
        <f t="shared" si="36"/>
        <v>0.12658739999999999</v>
      </c>
      <c r="S264" s="80">
        <f t="shared" si="37"/>
        <v>0.1469771</v>
      </c>
      <c r="T264" s="80">
        <f t="shared" si="35"/>
        <v>0</v>
      </c>
      <c r="U264" s="82"/>
      <c r="V264" s="83">
        <f t="shared" si="29"/>
        <v>289.54284460000002</v>
      </c>
    </row>
    <row r="265" spans="1:22">
      <c r="A265" s="6" t="s">
        <v>517</v>
      </c>
      <c r="B265" s="65">
        <v>19</v>
      </c>
      <c r="C265" s="19" t="s">
        <v>869</v>
      </c>
      <c r="D265" s="79">
        <v>33002.423000000003</v>
      </c>
      <c r="E265" s="80">
        <v>19296.506000000001</v>
      </c>
      <c r="F265" s="80">
        <v>65416.733</v>
      </c>
      <c r="G265" s="80">
        <v>8017.5950000000003</v>
      </c>
      <c r="H265" s="80">
        <v>0</v>
      </c>
      <c r="I265" s="80">
        <v>202.56</v>
      </c>
      <c r="J265" s="80">
        <v>7.8940000000000001</v>
      </c>
      <c r="K265" s="80">
        <v>6.6710000000000003</v>
      </c>
      <c r="L265" s="81"/>
      <c r="M265" s="80">
        <f t="shared" si="30"/>
        <v>189.76393225000001</v>
      </c>
      <c r="N265" s="80">
        <f t="shared" si="31"/>
        <v>126.39211430000002</v>
      </c>
      <c r="O265" s="80">
        <f t="shared" si="32"/>
        <v>166.81266915</v>
      </c>
      <c r="P265" s="80">
        <f t="shared" si="33"/>
        <v>49.308209250000004</v>
      </c>
      <c r="Q265" s="80">
        <f t="shared" si="34"/>
        <v>0</v>
      </c>
      <c r="R265" s="80">
        <f t="shared" si="36"/>
        <v>0.46588800000000002</v>
      </c>
      <c r="S265" s="80">
        <f t="shared" si="37"/>
        <v>2.8023699999999999E-2</v>
      </c>
      <c r="T265" s="80">
        <f t="shared" si="35"/>
        <v>0.14842975000000003</v>
      </c>
      <c r="U265" s="82"/>
      <c r="V265" s="83">
        <f t="shared" si="29"/>
        <v>532.91926639999997</v>
      </c>
    </row>
    <row r="266" spans="1:22">
      <c r="A266" s="6" t="s">
        <v>283</v>
      </c>
      <c r="B266" s="65">
        <v>14</v>
      </c>
      <c r="C266" s="19" t="s">
        <v>870</v>
      </c>
      <c r="D266" s="79">
        <v>37135.296000000002</v>
      </c>
      <c r="E266" s="80">
        <v>9795.598</v>
      </c>
      <c r="F266" s="80">
        <v>107668.46799999999</v>
      </c>
      <c r="G266" s="80">
        <v>4251.2640000000001</v>
      </c>
      <c r="H266" s="80">
        <v>0</v>
      </c>
      <c r="I266" s="80">
        <v>1487.2940000000001</v>
      </c>
      <c r="J266" s="80">
        <v>57.264000000000003</v>
      </c>
      <c r="K266" s="80">
        <v>0</v>
      </c>
      <c r="L266" s="81"/>
      <c r="M266" s="80">
        <f t="shared" si="30"/>
        <v>213.527952</v>
      </c>
      <c r="N266" s="80">
        <f t="shared" si="31"/>
        <v>64.161166899999998</v>
      </c>
      <c r="O266" s="80">
        <f t="shared" si="32"/>
        <v>274.55459339999999</v>
      </c>
      <c r="P266" s="80">
        <f t="shared" si="33"/>
        <v>26.145273599999999</v>
      </c>
      <c r="Q266" s="80">
        <f t="shared" si="34"/>
        <v>0</v>
      </c>
      <c r="R266" s="80">
        <f t="shared" si="36"/>
        <v>3.4207762000000002</v>
      </c>
      <c r="S266" s="80">
        <f t="shared" si="37"/>
        <v>0.2032872</v>
      </c>
      <c r="T266" s="80">
        <f t="shared" si="35"/>
        <v>0</v>
      </c>
      <c r="U266" s="82"/>
      <c r="V266" s="83">
        <f t="shared" ref="V266:V302" si="38">SUM(M266:T266)</f>
        <v>582.01304929999992</v>
      </c>
    </row>
    <row r="267" spans="1:22">
      <c r="A267" s="6" t="s">
        <v>113</v>
      </c>
      <c r="B267" s="65">
        <v>12</v>
      </c>
      <c r="C267" s="19" t="s">
        <v>871</v>
      </c>
      <c r="D267" s="79">
        <v>29435.166000000001</v>
      </c>
      <c r="E267" s="80">
        <v>13825.138999999999</v>
      </c>
      <c r="F267" s="80">
        <v>89609.967000000004</v>
      </c>
      <c r="G267" s="80">
        <v>14591.401</v>
      </c>
      <c r="H267" s="80">
        <v>0</v>
      </c>
      <c r="I267" s="80">
        <v>2480.7150000000001</v>
      </c>
      <c r="J267" s="80">
        <v>95.075999999999993</v>
      </c>
      <c r="K267" s="80">
        <v>0</v>
      </c>
      <c r="L267" s="81"/>
      <c r="M267" s="80">
        <f t="shared" si="30"/>
        <v>169.2522045</v>
      </c>
      <c r="N267" s="80">
        <f t="shared" si="31"/>
        <v>90.55466045</v>
      </c>
      <c r="O267" s="80">
        <f t="shared" ref="O267:O302" si="39">0.5*F267*($O$9/100)</f>
        <v>228.50541585000002</v>
      </c>
      <c r="P267" s="80">
        <f t="shared" si="33"/>
        <v>89.737116150000006</v>
      </c>
      <c r="Q267" s="80">
        <f t="shared" si="34"/>
        <v>0</v>
      </c>
      <c r="R267" s="80">
        <f t="shared" si="36"/>
        <v>5.7056445</v>
      </c>
      <c r="S267" s="80">
        <f t="shared" si="37"/>
        <v>0.33751979999999998</v>
      </c>
      <c r="T267" s="80">
        <f t="shared" si="35"/>
        <v>0</v>
      </c>
      <c r="U267" s="82"/>
      <c r="V267" s="83">
        <f t="shared" si="38"/>
        <v>584.0925612499999</v>
      </c>
    </row>
    <row r="268" spans="1:22">
      <c r="A268" s="6" t="s">
        <v>383</v>
      </c>
      <c r="B268" s="65">
        <v>16</v>
      </c>
      <c r="C268" s="19" t="s">
        <v>872</v>
      </c>
      <c r="D268" s="79">
        <v>23162.484</v>
      </c>
      <c r="E268" s="80">
        <v>5398.5730000000003</v>
      </c>
      <c r="F268" s="80">
        <v>68837.701000000001</v>
      </c>
      <c r="G268" s="80">
        <v>2796.0810000000001</v>
      </c>
      <c r="H268" s="80">
        <v>0</v>
      </c>
      <c r="I268" s="80">
        <v>446.45499999999998</v>
      </c>
      <c r="J268" s="80">
        <v>3.7149999999999999</v>
      </c>
      <c r="K268" s="80">
        <v>103.128</v>
      </c>
      <c r="L268" s="81"/>
      <c r="M268" s="80">
        <f t="shared" ref="M268:M302" si="40">0.5*(D268)*($M$9/100)</f>
        <v>133.18428299999999</v>
      </c>
      <c r="N268" s="80">
        <f t="shared" ref="N268:N302" si="41">0.5*(E268)*($N$9/100)</f>
        <v>35.360653150000005</v>
      </c>
      <c r="O268" s="80">
        <f t="shared" si="39"/>
        <v>175.53613755000001</v>
      </c>
      <c r="P268" s="80">
        <f t="shared" ref="P268:P302" si="42">0.5*G268*($P$9/100)</f>
        <v>17.195898150000001</v>
      </c>
      <c r="Q268" s="80">
        <f t="shared" ref="Q268:Q302" si="43">0.5*H268*($Q$9/100)</f>
        <v>0</v>
      </c>
      <c r="R268" s="80">
        <f t="shared" ref="R268:R302" si="44">0.5*I268*($R$9/100)</f>
        <v>1.0268465</v>
      </c>
      <c r="S268" s="80">
        <f t="shared" ref="S268:S302" si="45">0.5*(J268*$S$9/100)</f>
        <v>1.3188249999999999E-2</v>
      </c>
      <c r="T268" s="80">
        <f t="shared" ref="T268:T302" si="46">0.5*K268*($T$9/100)</f>
        <v>2.2945980000000001</v>
      </c>
      <c r="U268" s="82"/>
      <c r="V268" s="83">
        <f t="shared" si="38"/>
        <v>364.61160460000002</v>
      </c>
    </row>
    <row r="269" spans="1:22">
      <c r="A269" s="6" t="s">
        <v>143</v>
      </c>
      <c r="B269" s="65">
        <v>13</v>
      </c>
      <c r="C269" s="19" t="s">
        <v>873</v>
      </c>
      <c r="D269" s="79">
        <v>9431.1560000000009</v>
      </c>
      <c r="E269" s="80">
        <v>14423.489</v>
      </c>
      <c r="F269" s="80">
        <v>64402.911999999997</v>
      </c>
      <c r="G269" s="80">
        <v>16138.965</v>
      </c>
      <c r="H269" s="80">
        <v>0</v>
      </c>
      <c r="I269" s="80">
        <v>460.55</v>
      </c>
      <c r="J269" s="80">
        <v>58.899000000000001</v>
      </c>
      <c r="K269" s="80">
        <v>71.113</v>
      </c>
      <c r="L269" s="81"/>
      <c r="M269" s="80">
        <f t="shared" si="40"/>
        <v>54.229147000000005</v>
      </c>
      <c r="N269" s="80">
        <f t="shared" si="41"/>
        <v>94.473852949999994</v>
      </c>
      <c r="O269" s="80">
        <f t="shared" si="39"/>
        <v>164.2274256</v>
      </c>
      <c r="P269" s="80">
        <f t="shared" si="42"/>
        <v>99.254634750000008</v>
      </c>
      <c r="Q269" s="80">
        <f t="shared" si="43"/>
        <v>0</v>
      </c>
      <c r="R269" s="80">
        <f t="shared" si="44"/>
        <v>1.0592649999999999</v>
      </c>
      <c r="S269" s="80">
        <f t="shared" si="45"/>
        <v>0.20909144999999998</v>
      </c>
      <c r="T269" s="80">
        <f t="shared" si="46"/>
        <v>1.5822642500000001</v>
      </c>
      <c r="U269" s="82"/>
      <c r="V269" s="83">
        <f t="shared" si="38"/>
        <v>415.03568100000001</v>
      </c>
    </row>
    <row r="270" spans="1:22">
      <c r="A270" s="6" t="s">
        <v>225</v>
      </c>
      <c r="B270" s="65">
        <v>19</v>
      </c>
      <c r="C270" s="19" t="s">
        <v>874</v>
      </c>
      <c r="D270" s="79">
        <v>273503.69400000002</v>
      </c>
      <c r="E270" s="80">
        <v>73433.335999999996</v>
      </c>
      <c r="F270" s="80">
        <v>552280.37100000004</v>
      </c>
      <c r="G270" s="80">
        <v>19886.469000000001</v>
      </c>
      <c r="H270" s="80">
        <v>0</v>
      </c>
      <c r="I270" s="80">
        <v>5890.21</v>
      </c>
      <c r="J270" s="80">
        <v>385.02100000000002</v>
      </c>
      <c r="K270" s="80">
        <v>3108.5419999999999</v>
      </c>
      <c r="L270" s="81"/>
      <c r="M270" s="80">
        <f t="shared" si="40"/>
        <v>1572.6462405</v>
      </c>
      <c r="N270" s="80">
        <f t="shared" si="41"/>
        <v>480.98835079999998</v>
      </c>
      <c r="O270" s="80">
        <f t="shared" si="39"/>
        <v>1408.3149460500001</v>
      </c>
      <c r="P270" s="80">
        <f t="shared" si="42"/>
        <v>122.30178435000001</v>
      </c>
      <c r="Q270" s="80">
        <f t="shared" si="43"/>
        <v>0</v>
      </c>
      <c r="R270" s="80">
        <f t="shared" si="44"/>
        <v>13.547483</v>
      </c>
      <c r="S270" s="80">
        <f t="shared" si="45"/>
        <v>1.36682455</v>
      </c>
      <c r="T270" s="80">
        <f t="shared" si="46"/>
        <v>69.165059500000012</v>
      </c>
      <c r="U270" s="82"/>
      <c r="V270" s="83">
        <f t="shared" si="38"/>
        <v>3668.3306887500003</v>
      </c>
    </row>
    <row r="271" spans="1:22">
      <c r="A271" s="6" t="s">
        <v>511</v>
      </c>
      <c r="B271" s="65">
        <v>2</v>
      </c>
      <c r="C271" s="19" t="s">
        <v>875</v>
      </c>
      <c r="D271" s="79">
        <v>2690655.3229999999</v>
      </c>
      <c r="E271" s="80">
        <v>1706766.5870000001</v>
      </c>
      <c r="F271" s="80">
        <v>5119651.682</v>
      </c>
      <c r="G271" s="80">
        <v>36792.025000000001</v>
      </c>
      <c r="H271" s="80">
        <v>0</v>
      </c>
      <c r="I271" s="80">
        <v>153514.302</v>
      </c>
      <c r="J271" s="80">
        <v>31038.58</v>
      </c>
      <c r="K271" s="80">
        <v>15226.611000000001</v>
      </c>
      <c r="L271" s="81"/>
      <c r="M271" s="80">
        <f t="shared" si="40"/>
        <v>15471.268107249998</v>
      </c>
      <c r="N271" s="80">
        <f t="shared" si="41"/>
        <v>11179.321144850001</v>
      </c>
      <c r="O271" s="80">
        <f t="shared" si="39"/>
        <v>13055.111789100001</v>
      </c>
      <c r="P271" s="80">
        <f t="shared" si="42"/>
        <v>226.27095375000002</v>
      </c>
      <c r="Q271" s="80">
        <f t="shared" si="43"/>
        <v>0</v>
      </c>
      <c r="R271" s="80">
        <f t="shared" si="44"/>
        <v>353.08289459999997</v>
      </c>
      <c r="S271" s="80">
        <f t="shared" si="45"/>
        <v>110.186959</v>
      </c>
      <c r="T271" s="80">
        <f t="shared" si="46"/>
        <v>338.79209475000005</v>
      </c>
      <c r="U271" s="82"/>
      <c r="V271" s="83">
        <f t="shared" si="38"/>
        <v>40734.033943299997</v>
      </c>
    </row>
    <row r="272" spans="1:22">
      <c r="A272" s="6" t="s">
        <v>579</v>
      </c>
      <c r="B272" s="65">
        <v>19</v>
      </c>
      <c r="C272" s="19" t="s">
        <v>876</v>
      </c>
      <c r="D272" s="79">
        <v>30315.084999999999</v>
      </c>
      <c r="E272" s="80">
        <v>16595.202000000001</v>
      </c>
      <c r="F272" s="80">
        <v>90744.501999999993</v>
      </c>
      <c r="G272" s="80">
        <v>22462.013999999999</v>
      </c>
      <c r="H272" s="80">
        <v>0</v>
      </c>
      <c r="I272" s="80">
        <v>1174.2850000000001</v>
      </c>
      <c r="J272" s="80">
        <v>46.042000000000002</v>
      </c>
      <c r="K272" s="80">
        <v>0</v>
      </c>
      <c r="L272" s="81"/>
      <c r="M272" s="80">
        <f t="shared" si="40"/>
        <v>174.31173874999999</v>
      </c>
      <c r="N272" s="80">
        <f t="shared" si="41"/>
        <v>108.69857310000002</v>
      </c>
      <c r="O272" s="80">
        <f t="shared" si="39"/>
        <v>231.3984801</v>
      </c>
      <c r="P272" s="80">
        <f t="shared" si="42"/>
        <v>138.14138610000001</v>
      </c>
      <c r="Q272" s="80">
        <f t="shared" si="43"/>
        <v>0</v>
      </c>
      <c r="R272" s="80">
        <f t="shared" si="44"/>
        <v>2.7008555000000003</v>
      </c>
      <c r="S272" s="80">
        <f t="shared" si="45"/>
        <v>0.16344909999999999</v>
      </c>
      <c r="T272" s="80">
        <f t="shared" si="46"/>
        <v>0</v>
      </c>
      <c r="U272" s="82"/>
      <c r="V272" s="83">
        <f t="shared" si="38"/>
        <v>655.41448264999997</v>
      </c>
    </row>
    <row r="273" spans="1:22">
      <c r="A273" s="6" t="s">
        <v>247</v>
      </c>
      <c r="B273" s="65">
        <v>11</v>
      </c>
      <c r="C273" s="19" t="s">
        <v>877</v>
      </c>
      <c r="D273" s="79">
        <v>12328.966</v>
      </c>
      <c r="E273" s="80">
        <v>18133.653999999999</v>
      </c>
      <c r="F273" s="80">
        <v>63890.184000000001</v>
      </c>
      <c r="G273" s="80">
        <v>25307.225999999999</v>
      </c>
      <c r="H273" s="80">
        <v>0</v>
      </c>
      <c r="I273" s="80">
        <v>464.71800000000002</v>
      </c>
      <c r="J273" s="80">
        <v>133.76</v>
      </c>
      <c r="K273" s="80">
        <v>0</v>
      </c>
      <c r="L273" s="81"/>
      <c r="M273" s="80">
        <f t="shared" si="40"/>
        <v>70.891554499999998</v>
      </c>
      <c r="N273" s="80">
        <f t="shared" si="41"/>
        <v>118.77543369999999</v>
      </c>
      <c r="O273" s="80">
        <f t="shared" si="39"/>
        <v>162.91996920000003</v>
      </c>
      <c r="P273" s="80">
        <f t="shared" si="42"/>
        <v>155.63943989999999</v>
      </c>
      <c r="Q273" s="80">
        <f t="shared" si="43"/>
        <v>0</v>
      </c>
      <c r="R273" s="80">
        <f t="shared" si="44"/>
        <v>1.0688514</v>
      </c>
      <c r="S273" s="80">
        <f t="shared" si="45"/>
        <v>0.47484799999999994</v>
      </c>
      <c r="T273" s="80">
        <f t="shared" si="46"/>
        <v>0</v>
      </c>
      <c r="U273" s="82"/>
      <c r="V273" s="83">
        <f t="shared" si="38"/>
        <v>509.77009670000007</v>
      </c>
    </row>
    <row r="274" spans="1:22">
      <c r="A274" s="6" t="s">
        <v>549</v>
      </c>
      <c r="B274" s="65">
        <v>1</v>
      </c>
      <c r="C274" s="19" t="s">
        <v>878</v>
      </c>
      <c r="D274" s="79">
        <v>441945.09499999997</v>
      </c>
      <c r="E274" s="80">
        <v>421922.30800000002</v>
      </c>
      <c r="F274" s="80">
        <v>1127425.6580000001</v>
      </c>
      <c r="G274" s="80">
        <v>7155.16</v>
      </c>
      <c r="H274" s="80">
        <v>0</v>
      </c>
      <c r="I274" s="80">
        <v>1964.6659999999999</v>
      </c>
      <c r="J274" s="80">
        <v>149.23500000000001</v>
      </c>
      <c r="K274" s="80">
        <v>10759.903</v>
      </c>
      <c r="L274" s="81"/>
      <c r="M274" s="80">
        <f t="shared" si="40"/>
        <v>2541.18429625</v>
      </c>
      <c r="N274" s="80">
        <f t="shared" si="41"/>
        <v>2763.5911174000003</v>
      </c>
      <c r="O274" s="80">
        <f t="shared" si="39"/>
        <v>2874.9354279000004</v>
      </c>
      <c r="P274" s="80">
        <f t="shared" si="42"/>
        <v>44.004233999999997</v>
      </c>
      <c r="Q274" s="80">
        <f t="shared" si="43"/>
        <v>0</v>
      </c>
      <c r="R274" s="80">
        <f t="shared" si="44"/>
        <v>4.5187317999999994</v>
      </c>
      <c r="S274" s="80">
        <f t="shared" si="45"/>
        <v>0.52978425000000007</v>
      </c>
      <c r="T274" s="80">
        <f t="shared" si="46"/>
        <v>239.40784175000005</v>
      </c>
      <c r="U274" s="82"/>
      <c r="V274" s="83">
        <f t="shared" si="38"/>
        <v>8468.1714333500022</v>
      </c>
    </row>
    <row r="275" spans="1:22">
      <c r="A275" s="6" t="s">
        <v>303</v>
      </c>
      <c r="B275" s="65">
        <v>17</v>
      </c>
      <c r="C275" s="19" t="s">
        <v>879</v>
      </c>
      <c r="D275" s="79">
        <v>15891.465</v>
      </c>
      <c r="E275" s="80">
        <v>6833.4319999999998</v>
      </c>
      <c r="F275" s="80">
        <v>138028.83199999999</v>
      </c>
      <c r="G275" s="80">
        <v>3304.6619999999998</v>
      </c>
      <c r="H275" s="80">
        <v>0</v>
      </c>
      <c r="I275" s="80">
        <v>1361.616</v>
      </c>
      <c r="J275" s="80">
        <v>7.1070000000000002</v>
      </c>
      <c r="K275" s="80">
        <v>0</v>
      </c>
      <c r="L275" s="81"/>
      <c r="M275" s="80">
        <f t="shared" si="40"/>
        <v>91.375923749999998</v>
      </c>
      <c r="N275" s="80">
        <f t="shared" si="41"/>
        <v>44.758979600000004</v>
      </c>
      <c r="O275" s="80">
        <f t="shared" si="39"/>
        <v>351.97352160000003</v>
      </c>
      <c r="P275" s="80">
        <f t="shared" si="42"/>
        <v>20.323671299999997</v>
      </c>
      <c r="Q275" s="80">
        <f t="shared" si="43"/>
        <v>0</v>
      </c>
      <c r="R275" s="80">
        <f t="shared" si="44"/>
        <v>3.1317168</v>
      </c>
      <c r="S275" s="80">
        <f t="shared" si="45"/>
        <v>2.5229849999999998E-2</v>
      </c>
      <c r="T275" s="80">
        <f t="shared" si="46"/>
        <v>0</v>
      </c>
      <c r="U275" s="82"/>
      <c r="V275" s="83">
        <f t="shared" si="38"/>
        <v>511.58904290000004</v>
      </c>
    </row>
    <row r="276" spans="1:22">
      <c r="A276" s="6" t="s">
        <v>337</v>
      </c>
      <c r="B276" s="65">
        <v>4</v>
      </c>
      <c r="C276" s="19" t="s">
        <v>880</v>
      </c>
      <c r="D276" s="79">
        <v>84904.010999999999</v>
      </c>
      <c r="E276" s="80">
        <v>20583.712</v>
      </c>
      <c r="F276" s="80">
        <v>305604.09999999998</v>
      </c>
      <c r="G276" s="80">
        <v>7996.71</v>
      </c>
      <c r="H276" s="80">
        <v>0</v>
      </c>
      <c r="I276" s="80">
        <v>2259.8240000000001</v>
      </c>
      <c r="J276" s="80">
        <v>61.427</v>
      </c>
      <c r="K276" s="80">
        <v>187.55099999999999</v>
      </c>
      <c r="L276" s="81"/>
      <c r="M276" s="80">
        <f t="shared" si="40"/>
        <v>488.19806324999996</v>
      </c>
      <c r="N276" s="80">
        <f t="shared" si="41"/>
        <v>134.82331360000001</v>
      </c>
      <c r="O276" s="80">
        <f t="shared" si="39"/>
        <v>779.29045499999995</v>
      </c>
      <c r="P276" s="80">
        <f t="shared" si="42"/>
        <v>49.179766499999999</v>
      </c>
      <c r="Q276" s="80">
        <f t="shared" si="43"/>
        <v>0</v>
      </c>
      <c r="R276" s="80">
        <f t="shared" si="44"/>
        <v>5.1975952000000003</v>
      </c>
      <c r="S276" s="80">
        <f t="shared" si="45"/>
        <v>0.21806584999999998</v>
      </c>
      <c r="T276" s="80">
        <f t="shared" si="46"/>
        <v>4.1730097500000003</v>
      </c>
      <c r="U276" s="82"/>
      <c r="V276" s="83">
        <f t="shared" si="38"/>
        <v>1461.0802691499998</v>
      </c>
    </row>
    <row r="277" spans="1:22">
      <c r="A277" s="6" t="s">
        <v>205</v>
      </c>
      <c r="B277" s="65">
        <v>6</v>
      </c>
      <c r="C277" s="19" t="s">
        <v>881</v>
      </c>
      <c r="D277" s="79">
        <v>31709.147000000001</v>
      </c>
      <c r="E277" s="80">
        <v>25016.598999999998</v>
      </c>
      <c r="F277" s="80">
        <v>112881.368</v>
      </c>
      <c r="G277" s="80">
        <v>30218.117999999999</v>
      </c>
      <c r="H277" s="80">
        <v>0</v>
      </c>
      <c r="I277" s="80">
        <v>689.57399999999996</v>
      </c>
      <c r="J277" s="80">
        <v>86.790999999999997</v>
      </c>
      <c r="K277" s="80">
        <v>260.55399999999997</v>
      </c>
      <c r="L277" s="81"/>
      <c r="M277" s="80">
        <f t="shared" si="40"/>
        <v>182.32759525</v>
      </c>
      <c r="N277" s="80">
        <f t="shared" si="41"/>
        <v>163.85872344999999</v>
      </c>
      <c r="O277" s="80">
        <f t="shared" si="39"/>
        <v>287.84748840000003</v>
      </c>
      <c r="P277" s="80">
        <f t="shared" si="42"/>
        <v>185.8414257</v>
      </c>
      <c r="Q277" s="80">
        <f t="shared" si="43"/>
        <v>0</v>
      </c>
      <c r="R277" s="80">
        <f t="shared" si="44"/>
        <v>1.5860201999999999</v>
      </c>
      <c r="S277" s="80">
        <f t="shared" si="45"/>
        <v>0.30810804999999997</v>
      </c>
      <c r="T277" s="80">
        <f t="shared" si="46"/>
        <v>5.7973264999999996</v>
      </c>
      <c r="U277" s="82"/>
      <c r="V277" s="83">
        <f t="shared" si="38"/>
        <v>827.5666875500001</v>
      </c>
    </row>
    <row r="278" spans="1:22">
      <c r="A278" s="6" t="s">
        <v>263</v>
      </c>
      <c r="B278" s="65">
        <v>17</v>
      </c>
      <c r="C278" s="19" t="s">
        <v>882</v>
      </c>
      <c r="D278" s="79">
        <v>28346.002</v>
      </c>
      <c r="E278" s="80">
        <v>16049.109</v>
      </c>
      <c r="F278" s="80">
        <v>61763.264999999999</v>
      </c>
      <c r="G278" s="80">
        <v>18206.111000000001</v>
      </c>
      <c r="H278" s="80">
        <v>0</v>
      </c>
      <c r="I278" s="80">
        <v>339.47899999999998</v>
      </c>
      <c r="J278" s="80">
        <v>18.631</v>
      </c>
      <c r="K278" s="80">
        <v>15.146000000000001</v>
      </c>
      <c r="L278" s="81"/>
      <c r="M278" s="80">
        <f t="shared" si="40"/>
        <v>162.98951149999999</v>
      </c>
      <c r="N278" s="80">
        <f t="shared" si="41"/>
        <v>105.12166395000001</v>
      </c>
      <c r="O278" s="80">
        <f t="shared" si="39"/>
        <v>157.49632575000001</v>
      </c>
      <c r="P278" s="80">
        <f t="shared" si="42"/>
        <v>111.96758265000001</v>
      </c>
      <c r="Q278" s="80">
        <f t="shared" si="43"/>
        <v>0</v>
      </c>
      <c r="R278" s="80">
        <f t="shared" si="44"/>
        <v>0.78080169999999993</v>
      </c>
      <c r="S278" s="80">
        <f t="shared" si="45"/>
        <v>6.6140049999999992E-2</v>
      </c>
      <c r="T278" s="80">
        <f t="shared" si="46"/>
        <v>0.33699850000000003</v>
      </c>
      <c r="U278" s="82"/>
      <c r="V278" s="83">
        <f t="shared" si="38"/>
        <v>538.75902410000003</v>
      </c>
    </row>
    <row r="279" spans="1:22">
      <c r="A279" s="6" t="s">
        <v>187</v>
      </c>
      <c r="B279" s="65">
        <v>19</v>
      </c>
      <c r="C279" s="19" t="s">
        <v>883</v>
      </c>
      <c r="D279" s="79">
        <v>19884.948</v>
      </c>
      <c r="E279" s="80">
        <v>9804.9069999999992</v>
      </c>
      <c r="F279" s="80">
        <v>28714.212</v>
      </c>
      <c r="G279" s="80">
        <v>14316.343999999999</v>
      </c>
      <c r="H279" s="80">
        <v>0</v>
      </c>
      <c r="I279" s="80">
        <v>7.5060000000000002</v>
      </c>
      <c r="J279" s="80">
        <v>2.895</v>
      </c>
      <c r="K279" s="80">
        <v>37.475000000000001</v>
      </c>
      <c r="L279" s="81"/>
      <c r="M279" s="80">
        <f t="shared" si="40"/>
        <v>114.33845100000001</v>
      </c>
      <c r="N279" s="80">
        <f t="shared" si="41"/>
        <v>64.222140850000002</v>
      </c>
      <c r="O279" s="80">
        <f t="shared" si="39"/>
        <v>73.221240600000002</v>
      </c>
      <c r="P279" s="80">
        <f t="shared" si="42"/>
        <v>88.045515600000002</v>
      </c>
      <c r="Q279" s="80">
        <f t="shared" si="43"/>
        <v>0</v>
      </c>
      <c r="R279" s="80">
        <f t="shared" si="44"/>
        <v>1.7263799999999999E-2</v>
      </c>
      <c r="S279" s="80">
        <f t="shared" si="45"/>
        <v>1.027725E-2</v>
      </c>
      <c r="T279" s="80">
        <f t="shared" si="46"/>
        <v>0.83381875000000016</v>
      </c>
      <c r="U279" s="82"/>
      <c r="V279" s="83">
        <f t="shared" si="38"/>
        <v>340.68870785000001</v>
      </c>
    </row>
    <row r="280" spans="1:22">
      <c r="A280" s="6" t="s">
        <v>93</v>
      </c>
      <c r="B280" s="65">
        <v>13</v>
      </c>
      <c r="C280" s="19" t="s">
        <v>884</v>
      </c>
      <c r="D280" s="79">
        <v>13926.192999999999</v>
      </c>
      <c r="E280" s="80">
        <v>13825.956</v>
      </c>
      <c r="F280" s="80">
        <v>85654.710999999996</v>
      </c>
      <c r="G280" s="80">
        <v>9943.4609999999993</v>
      </c>
      <c r="H280" s="80">
        <v>0</v>
      </c>
      <c r="I280" s="80">
        <v>711.43299999999999</v>
      </c>
      <c r="J280" s="80">
        <v>23.64</v>
      </c>
      <c r="K280" s="80">
        <v>136.78</v>
      </c>
      <c r="L280" s="81"/>
      <c r="M280" s="80">
        <f t="shared" si="40"/>
        <v>80.075609749999998</v>
      </c>
      <c r="N280" s="80">
        <f t="shared" si="41"/>
        <v>90.560011799999998</v>
      </c>
      <c r="O280" s="80">
        <f t="shared" si="39"/>
        <v>218.41951305000001</v>
      </c>
      <c r="P280" s="80">
        <f t="shared" si="42"/>
        <v>61.152285149999997</v>
      </c>
      <c r="Q280" s="80">
        <f t="shared" si="43"/>
        <v>0</v>
      </c>
      <c r="R280" s="80">
        <f t="shared" si="44"/>
        <v>1.6362958999999999</v>
      </c>
      <c r="S280" s="80">
        <f t="shared" si="45"/>
        <v>8.3921999999999997E-2</v>
      </c>
      <c r="T280" s="80">
        <f t="shared" si="46"/>
        <v>3.0433550000000005</v>
      </c>
      <c r="U280" s="82"/>
      <c r="V280" s="83">
        <f t="shared" si="38"/>
        <v>454.97099264999997</v>
      </c>
    </row>
    <row r="281" spans="1:22">
      <c r="A281" s="6" t="s">
        <v>397</v>
      </c>
      <c r="B281" s="65">
        <v>15</v>
      </c>
      <c r="C281" s="19" t="s">
        <v>885</v>
      </c>
      <c r="D281" s="79">
        <v>148948.12899999999</v>
      </c>
      <c r="E281" s="80">
        <v>32026.639999999999</v>
      </c>
      <c r="F281" s="80">
        <v>207269.61300000001</v>
      </c>
      <c r="G281" s="80">
        <v>33002.966</v>
      </c>
      <c r="H281" s="80">
        <v>0</v>
      </c>
      <c r="I281" s="80">
        <v>4087.4229999999998</v>
      </c>
      <c r="J281" s="80">
        <v>301.08600000000001</v>
      </c>
      <c r="K281" s="80">
        <v>235.221</v>
      </c>
      <c r="L281" s="81"/>
      <c r="M281" s="80">
        <f t="shared" si="40"/>
        <v>856.45174174999988</v>
      </c>
      <c r="N281" s="80">
        <f t="shared" si="41"/>
        <v>209.77449200000001</v>
      </c>
      <c r="O281" s="80">
        <f t="shared" si="39"/>
        <v>528.53751315000011</v>
      </c>
      <c r="P281" s="80">
        <f t="shared" si="42"/>
        <v>202.96824090000001</v>
      </c>
      <c r="Q281" s="80">
        <f t="shared" si="43"/>
        <v>0</v>
      </c>
      <c r="R281" s="80">
        <f t="shared" si="44"/>
        <v>9.4010728999999991</v>
      </c>
      <c r="S281" s="80">
        <f t="shared" si="45"/>
        <v>1.0688553000000001</v>
      </c>
      <c r="T281" s="80">
        <f t="shared" si="46"/>
        <v>5.2336672500000008</v>
      </c>
      <c r="U281" s="82"/>
      <c r="V281" s="83">
        <f t="shared" si="38"/>
        <v>1813.43558325</v>
      </c>
    </row>
    <row r="282" spans="1:22">
      <c r="A282" s="6" t="s">
        <v>343</v>
      </c>
      <c r="B282" s="65">
        <v>2</v>
      </c>
      <c r="C282" s="19" t="s">
        <v>886</v>
      </c>
      <c r="D282" s="79">
        <v>224270.764</v>
      </c>
      <c r="E282" s="80">
        <v>113308.258</v>
      </c>
      <c r="F282" s="80">
        <v>378318.50799999997</v>
      </c>
      <c r="G282" s="80">
        <v>73942.362999999998</v>
      </c>
      <c r="H282" s="80">
        <v>0</v>
      </c>
      <c r="I282" s="80">
        <v>966.70600000000002</v>
      </c>
      <c r="J282" s="80">
        <v>208.614</v>
      </c>
      <c r="K282" s="80">
        <v>0</v>
      </c>
      <c r="L282" s="81"/>
      <c r="M282" s="80">
        <f t="shared" si="40"/>
        <v>1289.5568929999999</v>
      </c>
      <c r="N282" s="80">
        <f t="shared" si="41"/>
        <v>742.16908990000002</v>
      </c>
      <c r="O282" s="80">
        <f t="shared" si="39"/>
        <v>964.71219540000004</v>
      </c>
      <c r="P282" s="80">
        <f t="shared" si="42"/>
        <v>454.74553244999998</v>
      </c>
      <c r="Q282" s="80">
        <f t="shared" si="43"/>
        <v>0</v>
      </c>
      <c r="R282" s="80">
        <f t="shared" si="44"/>
        <v>2.2234238</v>
      </c>
      <c r="S282" s="80">
        <f t="shared" si="45"/>
        <v>0.74057969999999995</v>
      </c>
      <c r="T282" s="80">
        <f t="shared" si="46"/>
        <v>0</v>
      </c>
      <c r="U282" s="82"/>
      <c r="V282" s="83">
        <f t="shared" si="38"/>
        <v>3454.1477142500003</v>
      </c>
    </row>
    <row r="283" spans="1:22">
      <c r="A283" s="6" t="s">
        <v>457</v>
      </c>
      <c r="B283" s="65">
        <v>15</v>
      </c>
      <c r="C283" s="19" t="s">
        <v>887</v>
      </c>
      <c r="D283" s="79">
        <v>1100694.2290000001</v>
      </c>
      <c r="E283" s="80">
        <v>301330.19799999997</v>
      </c>
      <c r="F283" s="80">
        <v>1809078.3189999999</v>
      </c>
      <c r="G283" s="80">
        <v>33274.396000000001</v>
      </c>
      <c r="H283" s="80">
        <v>0</v>
      </c>
      <c r="I283" s="80">
        <v>49672.447</v>
      </c>
      <c r="J283" s="80">
        <v>4310.2290000000003</v>
      </c>
      <c r="K283" s="80">
        <v>2546.3389999999999</v>
      </c>
      <c r="L283" s="81"/>
      <c r="M283" s="80">
        <f t="shared" si="40"/>
        <v>6328.99181675</v>
      </c>
      <c r="N283" s="80">
        <f t="shared" si="41"/>
        <v>1973.7127968999998</v>
      </c>
      <c r="O283" s="80">
        <f t="shared" si="39"/>
        <v>4613.1497134500005</v>
      </c>
      <c r="P283" s="80">
        <f t="shared" si="42"/>
        <v>204.63753540000002</v>
      </c>
      <c r="Q283" s="80">
        <f t="shared" si="43"/>
        <v>0</v>
      </c>
      <c r="R283" s="80">
        <f t="shared" si="44"/>
        <v>114.2466281</v>
      </c>
      <c r="S283" s="80">
        <f t="shared" si="45"/>
        <v>15.30131295</v>
      </c>
      <c r="T283" s="80">
        <f t="shared" si="46"/>
        <v>56.656042750000005</v>
      </c>
      <c r="U283" s="82"/>
      <c r="V283" s="83">
        <f t="shared" si="38"/>
        <v>13306.695846299999</v>
      </c>
    </row>
    <row r="284" spans="1:22">
      <c r="A284" s="6" t="s">
        <v>509</v>
      </c>
      <c r="B284" s="65">
        <v>6</v>
      </c>
      <c r="C284" s="19" t="s">
        <v>888</v>
      </c>
      <c r="D284" s="79">
        <v>177171.94200000001</v>
      </c>
      <c r="E284" s="80">
        <v>44490.296999999999</v>
      </c>
      <c r="F284" s="80">
        <v>495115.27299999999</v>
      </c>
      <c r="G284" s="80">
        <v>19669.003000000001</v>
      </c>
      <c r="H284" s="80">
        <v>0</v>
      </c>
      <c r="I284" s="80">
        <v>14045.694</v>
      </c>
      <c r="J284" s="80">
        <v>591.14099999999996</v>
      </c>
      <c r="K284" s="80">
        <v>0</v>
      </c>
      <c r="L284" s="81"/>
      <c r="M284" s="80">
        <f t="shared" si="40"/>
        <v>1018.7386665</v>
      </c>
      <c r="N284" s="80">
        <f t="shared" si="41"/>
        <v>291.41144535000001</v>
      </c>
      <c r="O284" s="80">
        <f t="shared" si="39"/>
        <v>1262.54394615</v>
      </c>
      <c r="P284" s="80">
        <f t="shared" si="42"/>
        <v>120.96436845000001</v>
      </c>
      <c r="Q284" s="80">
        <f t="shared" si="43"/>
        <v>0</v>
      </c>
      <c r="R284" s="80">
        <f t="shared" si="44"/>
        <v>32.305096200000001</v>
      </c>
      <c r="S284" s="80">
        <f t="shared" si="45"/>
        <v>2.0985505499999997</v>
      </c>
      <c r="T284" s="80">
        <f t="shared" si="46"/>
        <v>0</v>
      </c>
      <c r="U284" s="82"/>
      <c r="V284" s="83">
        <f t="shared" si="38"/>
        <v>2728.0620732000002</v>
      </c>
    </row>
    <row r="285" spans="1:22">
      <c r="A285" s="6" t="s">
        <v>349</v>
      </c>
      <c r="B285" s="65">
        <v>11</v>
      </c>
      <c r="C285" s="19" t="s">
        <v>889</v>
      </c>
      <c r="D285" s="79">
        <v>254158.848</v>
      </c>
      <c r="E285" s="80">
        <v>70494.335000000006</v>
      </c>
      <c r="F285" s="80">
        <v>487733.70299999998</v>
      </c>
      <c r="G285" s="80">
        <v>22671.471000000001</v>
      </c>
      <c r="H285" s="80">
        <v>0</v>
      </c>
      <c r="I285" s="80">
        <v>1633.068</v>
      </c>
      <c r="J285" s="80">
        <v>47.43</v>
      </c>
      <c r="K285" s="80">
        <v>0</v>
      </c>
      <c r="L285" s="81"/>
      <c r="M285" s="80">
        <f t="shared" si="40"/>
        <v>1461.413376</v>
      </c>
      <c r="N285" s="80">
        <f t="shared" si="41"/>
        <v>461.73789425000007</v>
      </c>
      <c r="O285" s="80">
        <f t="shared" si="39"/>
        <v>1243.7209426500001</v>
      </c>
      <c r="P285" s="80">
        <f t="shared" si="42"/>
        <v>139.42954665000002</v>
      </c>
      <c r="Q285" s="80">
        <f t="shared" si="43"/>
        <v>0</v>
      </c>
      <c r="R285" s="80">
        <f t="shared" si="44"/>
        <v>3.7560563999999999</v>
      </c>
      <c r="S285" s="80">
        <f t="shared" si="45"/>
        <v>0.16837650000000001</v>
      </c>
      <c r="T285" s="80">
        <f t="shared" si="46"/>
        <v>0</v>
      </c>
      <c r="U285" s="82"/>
      <c r="V285" s="83">
        <f t="shared" si="38"/>
        <v>3310.2261924499994</v>
      </c>
    </row>
    <row r="286" spans="1:22">
      <c r="A286" s="6" t="s">
        <v>35</v>
      </c>
      <c r="B286" s="65">
        <v>2</v>
      </c>
      <c r="C286" s="19" t="s">
        <v>890</v>
      </c>
      <c r="D286" s="79">
        <v>17331.929</v>
      </c>
      <c r="E286" s="80">
        <v>11067.947</v>
      </c>
      <c r="F286" s="80">
        <v>58948.822999999997</v>
      </c>
      <c r="G286" s="80">
        <v>15144.897000000001</v>
      </c>
      <c r="H286" s="80">
        <v>0</v>
      </c>
      <c r="I286" s="80">
        <v>0</v>
      </c>
      <c r="J286" s="80">
        <v>0</v>
      </c>
      <c r="K286" s="80">
        <v>0</v>
      </c>
      <c r="L286" s="81"/>
      <c r="M286" s="80">
        <f t="shared" si="40"/>
        <v>99.658591749999999</v>
      </c>
      <c r="N286" s="80">
        <f t="shared" si="41"/>
        <v>72.495052850000008</v>
      </c>
      <c r="O286" s="80">
        <f t="shared" si="39"/>
        <v>150.31949865000001</v>
      </c>
      <c r="P286" s="80">
        <f t="shared" si="42"/>
        <v>93.141116550000007</v>
      </c>
      <c r="Q286" s="80">
        <f t="shared" si="43"/>
        <v>0</v>
      </c>
      <c r="R286" s="80">
        <f t="shared" si="44"/>
        <v>0</v>
      </c>
      <c r="S286" s="80">
        <f t="shared" si="45"/>
        <v>0</v>
      </c>
      <c r="T286" s="80">
        <f t="shared" si="46"/>
        <v>0</v>
      </c>
      <c r="U286" s="82"/>
      <c r="V286" s="83">
        <f t="shared" si="38"/>
        <v>415.61425980000001</v>
      </c>
    </row>
    <row r="287" spans="1:22">
      <c r="A287" s="6" t="s">
        <v>501</v>
      </c>
      <c r="B287" s="65">
        <v>11</v>
      </c>
      <c r="C287" s="19" t="s">
        <v>891</v>
      </c>
      <c r="D287" s="79">
        <v>12971.554</v>
      </c>
      <c r="E287" s="80">
        <v>10636.038</v>
      </c>
      <c r="F287" s="80">
        <v>45802.773999999998</v>
      </c>
      <c r="G287" s="80">
        <v>12660.778</v>
      </c>
      <c r="H287" s="80">
        <v>0</v>
      </c>
      <c r="I287" s="80">
        <v>403.91500000000002</v>
      </c>
      <c r="J287" s="80">
        <v>179.93799999999999</v>
      </c>
      <c r="K287" s="80">
        <v>0</v>
      </c>
      <c r="L287" s="81"/>
      <c r="M287" s="80">
        <f t="shared" si="40"/>
        <v>74.586435499999993</v>
      </c>
      <c r="N287" s="80">
        <f t="shared" si="41"/>
        <v>69.666048900000007</v>
      </c>
      <c r="O287" s="80">
        <f t="shared" si="39"/>
        <v>116.7970737</v>
      </c>
      <c r="P287" s="80">
        <f t="shared" si="42"/>
        <v>77.863784699999997</v>
      </c>
      <c r="Q287" s="80">
        <f t="shared" si="43"/>
        <v>0</v>
      </c>
      <c r="R287" s="80">
        <f t="shared" si="44"/>
        <v>0.92900450000000001</v>
      </c>
      <c r="S287" s="80">
        <f t="shared" si="45"/>
        <v>0.63877989999999985</v>
      </c>
      <c r="T287" s="80">
        <f t="shared" si="46"/>
        <v>0</v>
      </c>
      <c r="U287" s="82"/>
      <c r="V287" s="83">
        <f t="shared" si="38"/>
        <v>340.4811272</v>
      </c>
    </row>
    <row r="288" spans="1:22">
      <c r="A288" s="6" t="s">
        <v>589</v>
      </c>
      <c r="B288" s="65">
        <v>6</v>
      </c>
      <c r="C288" s="19" t="s">
        <v>892</v>
      </c>
      <c r="D288" s="79">
        <v>12222.102999999999</v>
      </c>
      <c r="E288" s="80">
        <v>25346.55</v>
      </c>
      <c r="F288" s="80">
        <v>119268.66899999999</v>
      </c>
      <c r="G288" s="80">
        <v>25345.598000000002</v>
      </c>
      <c r="H288" s="80">
        <v>0</v>
      </c>
      <c r="I288" s="80">
        <v>316.73899999999998</v>
      </c>
      <c r="J288" s="80">
        <v>93.260999999999996</v>
      </c>
      <c r="K288" s="80">
        <v>242.04599999999999</v>
      </c>
      <c r="L288" s="81"/>
      <c r="M288" s="80">
        <f t="shared" si="40"/>
        <v>70.277092249999995</v>
      </c>
      <c r="N288" s="80">
        <f t="shared" si="41"/>
        <v>166.0199025</v>
      </c>
      <c r="O288" s="80">
        <f t="shared" si="39"/>
        <v>304.13510595000002</v>
      </c>
      <c r="P288" s="80">
        <f t="shared" si="42"/>
        <v>155.87542770000002</v>
      </c>
      <c r="Q288" s="80">
        <f t="shared" si="43"/>
        <v>0</v>
      </c>
      <c r="R288" s="80">
        <f t="shared" si="44"/>
        <v>0.72849969999999997</v>
      </c>
      <c r="S288" s="80">
        <f t="shared" si="45"/>
        <v>0.33107654999999991</v>
      </c>
      <c r="T288" s="80">
        <f t="shared" si="46"/>
        <v>5.3855235000000006</v>
      </c>
      <c r="U288" s="82"/>
      <c r="V288" s="83">
        <f t="shared" si="38"/>
        <v>702.75262815000019</v>
      </c>
    </row>
    <row r="289" spans="1:22">
      <c r="A289" s="6" t="s">
        <v>103</v>
      </c>
      <c r="B289" s="65">
        <v>16</v>
      </c>
      <c r="C289" s="19" t="s">
        <v>893</v>
      </c>
      <c r="D289" s="79">
        <v>23999.149000000001</v>
      </c>
      <c r="E289" s="80">
        <v>6832.4650000000001</v>
      </c>
      <c r="F289" s="80">
        <v>81213.489000000001</v>
      </c>
      <c r="G289" s="80">
        <v>5907.5420000000004</v>
      </c>
      <c r="H289" s="80">
        <v>0</v>
      </c>
      <c r="I289" s="80">
        <v>1195.67</v>
      </c>
      <c r="J289" s="80">
        <v>64.596999999999994</v>
      </c>
      <c r="K289" s="80">
        <v>127.848</v>
      </c>
      <c r="L289" s="81"/>
      <c r="M289" s="80">
        <f t="shared" si="40"/>
        <v>137.99510674999999</v>
      </c>
      <c r="N289" s="80">
        <f t="shared" si="41"/>
        <v>44.752645749999999</v>
      </c>
      <c r="O289" s="80">
        <f t="shared" si="39"/>
        <v>207.09439695000003</v>
      </c>
      <c r="P289" s="80">
        <f t="shared" si="42"/>
        <v>36.331383300000006</v>
      </c>
      <c r="Q289" s="80">
        <f t="shared" si="43"/>
        <v>0</v>
      </c>
      <c r="R289" s="80">
        <f t="shared" si="44"/>
        <v>2.750041</v>
      </c>
      <c r="S289" s="80">
        <f t="shared" si="45"/>
        <v>0.22931934999999995</v>
      </c>
      <c r="T289" s="80">
        <f t="shared" si="46"/>
        <v>2.8446180000000001</v>
      </c>
      <c r="U289" s="82"/>
      <c r="V289" s="83">
        <f t="shared" si="38"/>
        <v>431.99751110000011</v>
      </c>
    </row>
    <row r="290" spans="1:22">
      <c r="A290" s="6" t="s">
        <v>423</v>
      </c>
      <c r="B290" s="65">
        <v>11</v>
      </c>
      <c r="C290" s="19" t="s">
        <v>894</v>
      </c>
      <c r="D290" s="79">
        <v>66712.604000000007</v>
      </c>
      <c r="E290" s="80">
        <v>11022.941999999999</v>
      </c>
      <c r="F290" s="80">
        <v>77180.701000000001</v>
      </c>
      <c r="G290" s="80">
        <v>8711.1049999999996</v>
      </c>
      <c r="H290" s="80">
        <v>0</v>
      </c>
      <c r="I290" s="80">
        <v>822.33699999999999</v>
      </c>
      <c r="J290" s="80">
        <v>127.76600000000001</v>
      </c>
      <c r="K290" s="80">
        <v>0</v>
      </c>
      <c r="L290" s="81"/>
      <c r="M290" s="80">
        <f t="shared" si="40"/>
        <v>383.59747300000004</v>
      </c>
      <c r="N290" s="80">
        <f t="shared" si="41"/>
        <v>72.200270099999997</v>
      </c>
      <c r="O290" s="80">
        <f t="shared" si="39"/>
        <v>196.81078755000001</v>
      </c>
      <c r="P290" s="80">
        <f t="shared" si="42"/>
        <v>53.57329575</v>
      </c>
      <c r="Q290" s="80">
        <f t="shared" si="43"/>
        <v>0</v>
      </c>
      <c r="R290" s="80">
        <f t="shared" si="44"/>
        <v>1.8913750999999999</v>
      </c>
      <c r="S290" s="80">
        <f t="shared" si="45"/>
        <v>0.45356930000000001</v>
      </c>
      <c r="T290" s="80">
        <f t="shared" si="46"/>
        <v>0</v>
      </c>
      <c r="U290" s="82"/>
      <c r="V290" s="83">
        <f t="shared" si="38"/>
        <v>708.52677080000012</v>
      </c>
    </row>
    <row r="291" spans="1:22">
      <c r="A291" s="6" t="s">
        <v>51</v>
      </c>
      <c r="B291" s="65">
        <v>1</v>
      </c>
      <c r="C291" s="19" t="s">
        <v>895</v>
      </c>
      <c r="D291" s="79">
        <v>152488.068</v>
      </c>
      <c r="E291" s="80">
        <v>268434.30200000003</v>
      </c>
      <c r="F291" s="80">
        <v>755616.495</v>
      </c>
      <c r="G291" s="80">
        <v>40102.277999999998</v>
      </c>
      <c r="H291" s="80">
        <v>0</v>
      </c>
      <c r="I291" s="80">
        <v>2648.1840000000002</v>
      </c>
      <c r="J291" s="80">
        <v>1179.7829999999999</v>
      </c>
      <c r="K291" s="80">
        <v>5275.1019999999999</v>
      </c>
      <c r="L291" s="81"/>
      <c r="M291" s="80">
        <f t="shared" si="40"/>
        <v>876.80639099999996</v>
      </c>
      <c r="N291" s="80">
        <f t="shared" si="41"/>
        <v>1758.2446781000003</v>
      </c>
      <c r="O291" s="80">
        <f t="shared" si="39"/>
        <v>1926.82206225</v>
      </c>
      <c r="P291" s="80">
        <f t="shared" si="42"/>
        <v>246.62900969999998</v>
      </c>
      <c r="Q291" s="80">
        <f t="shared" si="43"/>
        <v>0</v>
      </c>
      <c r="R291" s="80">
        <f t="shared" si="44"/>
        <v>6.0908232</v>
      </c>
      <c r="S291" s="80">
        <f t="shared" si="45"/>
        <v>4.1882296499999994</v>
      </c>
      <c r="T291" s="80">
        <f t="shared" si="46"/>
        <v>117.3710195</v>
      </c>
      <c r="U291" s="82"/>
      <c r="V291" s="83">
        <f t="shared" si="38"/>
        <v>4936.1522134000006</v>
      </c>
    </row>
    <row r="292" spans="1:22">
      <c r="A292" s="6" t="s">
        <v>481</v>
      </c>
      <c r="B292" s="65">
        <v>13</v>
      </c>
      <c r="C292" s="19" t="s">
        <v>896</v>
      </c>
      <c r="D292" s="79">
        <v>48172.148000000001</v>
      </c>
      <c r="E292" s="80">
        <v>45520.536999999997</v>
      </c>
      <c r="F292" s="80">
        <v>147532.625</v>
      </c>
      <c r="G292" s="80">
        <v>39722.754000000001</v>
      </c>
      <c r="H292" s="80">
        <v>0</v>
      </c>
      <c r="I292" s="80">
        <v>1074.1199999999999</v>
      </c>
      <c r="J292" s="80">
        <v>127.631</v>
      </c>
      <c r="K292" s="80">
        <v>0</v>
      </c>
      <c r="L292" s="81"/>
      <c r="M292" s="80">
        <f t="shared" si="40"/>
        <v>276.98985099999999</v>
      </c>
      <c r="N292" s="80">
        <f t="shared" si="41"/>
        <v>298.15951734999999</v>
      </c>
      <c r="O292" s="80">
        <f t="shared" si="39"/>
        <v>376.20819375000002</v>
      </c>
      <c r="P292" s="80">
        <f t="shared" si="42"/>
        <v>244.2949371</v>
      </c>
      <c r="Q292" s="80">
        <f t="shared" si="43"/>
        <v>0</v>
      </c>
      <c r="R292" s="80">
        <f t="shared" si="44"/>
        <v>2.4704759999999997</v>
      </c>
      <c r="S292" s="80">
        <f t="shared" si="45"/>
        <v>0.45309004999999997</v>
      </c>
      <c r="T292" s="80">
        <f t="shared" si="46"/>
        <v>0</v>
      </c>
      <c r="U292" s="82"/>
      <c r="V292" s="83">
        <f t="shared" si="38"/>
        <v>1198.5760652499998</v>
      </c>
    </row>
    <row r="293" spans="1:22">
      <c r="A293" s="6" t="s">
        <v>325</v>
      </c>
      <c r="B293" s="65">
        <v>14</v>
      </c>
      <c r="C293" s="19" t="s">
        <v>897</v>
      </c>
      <c r="D293" s="79">
        <v>24176.794999999998</v>
      </c>
      <c r="E293" s="80">
        <v>8336.6919999999991</v>
      </c>
      <c r="F293" s="80">
        <v>62811.012000000002</v>
      </c>
      <c r="G293" s="80">
        <v>7713.3180000000002</v>
      </c>
      <c r="H293" s="80">
        <v>0</v>
      </c>
      <c r="I293" s="80">
        <v>828.33100000000002</v>
      </c>
      <c r="J293" s="80">
        <v>24.103999999999999</v>
      </c>
      <c r="K293" s="80">
        <v>331.67599999999999</v>
      </c>
      <c r="L293" s="81"/>
      <c r="M293" s="80">
        <f t="shared" si="40"/>
        <v>139.01657125</v>
      </c>
      <c r="N293" s="80">
        <f t="shared" si="41"/>
        <v>54.605332599999997</v>
      </c>
      <c r="O293" s="80">
        <f t="shared" si="39"/>
        <v>160.16808060000002</v>
      </c>
      <c r="P293" s="80">
        <f t="shared" si="42"/>
        <v>47.436905700000004</v>
      </c>
      <c r="Q293" s="80">
        <f t="shared" si="43"/>
        <v>0</v>
      </c>
      <c r="R293" s="80">
        <f t="shared" si="44"/>
        <v>1.9051613000000001</v>
      </c>
      <c r="S293" s="80">
        <f t="shared" si="45"/>
        <v>8.5569199999999998E-2</v>
      </c>
      <c r="T293" s="80">
        <f t="shared" si="46"/>
        <v>7.3797910000000009</v>
      </c>
      <c r="U293" s="82"/>
      <c r="V293" s="83">
        <f t="shared" si="38"/>
        <v>410.59741165000003</v>
      </c>
    </row>
    <row r="294" spans="1:22">
      <c r="A294" s="6" t="s">
        <v>63</v>
      </c>
      <c r="B294" s="65">
        <v>8</v>
      </c>
      <c r="C294" s="19" t="s">
        <v>898</v>
      </c>
      <c r="D294" s="79">
        <v>57012.451999999997</v>
      </c>
      <c r="E294" s="80">
        <v>21804.107</v>
      </c>
      <c r="F294" s="80">
        <v>69134.233999999997</v>
      </c>
      <c r="G294" s="80">
        <v>25024.717000000001</v>
      </c>
      <c r="H294" s="80">
        <v>0</v>
      </c>
      <c r="I294" s="80">
        <v>3238.8119999999999</v>
      </c>
      <c r="J294" s="80">
        <v>21.338999999999999</v>
      </c>
      <c r="K294" s="80">
        <v>0</v>
      </c>
      <c r="L294" s="81"/>
      <c r="M294" s="80">
        <f t="shared" si="40"/>
        <v>327.82159899999999</v>
      </c>
      <c r="N294" s="80">
        <f t="shared" si="41"/>
        <v>142.81690085</v>
      </c>
      <c r="O294" s="80">
        <f t="shared" si="39"/>
        <v>176.29229670000001</v>
      </c>
      <c r="P294" s="80">
        <f t="shared" si="42"/>
        <v>153.90200955</v>
      </c>
      <c r="Q294" s="80">
        <f t="shared" si="43"/>
        <v>0</v>
      </c>
      <c r="R294" s="80">
        <f t="shared" si="44"/>
        <v>7.4492675999999998</v>
      </c>
      <c r="S294" s="80">
        <f t="shared" si="45"/>
        <v>7.575345E-2</v>
      </c>
      <c r="T294" s="80">
        <f t="shared" si="46"/>
        <v>0</v>
      </c>
      <c r="U294" s="82"/>
      <c r="V294" s="83">
        <f t="shared" si="38"/>
        <v>808.35782714999993</v>
      </c>
    </row>
    <row r="295" spans="1:22">
      <c r="A295" s="6" t="s">
        <v>289</v>
      </c>
      <c r="B295" s="65">
        <v>6</v>
      </c>
      <c r="C295" s="19" t="s">
        <v>899</v>
      </c>
      <c r="D295" s="79">
        <v>48856.110999999997</v>
      </c>
      <c r="E295" s="80">
        <v>49498.798000000003</v>
      </c>
      <c r="F295" s="80">
        <v>156522.70199999999</v>
      </c>
      <c r="G295" s="80">
        <v>49247.027999999998</v>
      </c>
      <c r="H295" s="80">
        <v>0</v>
      </c>
      <c r="I295" s="80">
        <v>6674.1279999999997</v>
      </c>
      <c r="J295" s="80">
        <v>311.02600000000001</v>
      </c>
      <c r="K295" s="80">
        <v>0</v>
      </c>
      <c r="L295" s="81"/>
      <c r="M295" s="80">
        <f t="shared" si="40"/>
        <v>280.92263824999998</v>
      </c>
      <c r="N295" s="80">
        <f t="shared" si="41"/>
        <v>324.21712690000004</v>
      </c>
      <c r="O295" s="80">
        <f t="shared" si="39"/>
        <v>399.1328901</v>
      </c>
      <c r="P295" s="80">
        <f t="shared" si="42"/>
        <v>302.86922219999997</v>
      </c>
      <c r="Q295" s="80">
        <f t="shared" si="43"/>
        <v>0</v>
      </c>
      <c r="R295" s="80">
        <f t="shared" si="44"/>
        <v>15.350494399999999</v>
      </c>
      <c r="S295" s="80">
        <f t="shared" si="45"/>
        <v>1.1041423000000001</v>
      </c>
      <c r="T295" s="80">
        <f t="shared" si="46"/>
        <v>0</v>
      </c>
      <c r="U295" s="82"/>
      <c r="V295" s="83">
        <f t="shared" si="38"/>
        <v>1323.5965141499998</v>
      </c>
    </row>
    <row r="296" spans="1:22">
      <c r="A296" s="6" t="s">
        <v>189</v>
      </c>
      <c r="B296" s="65">
        <v>15</v>
      </c>
      <c r="C296" s="19" t="s">
        <v>900</v>
      </c>
      <c r="D296" s="79">
        <v>56987.188999999998</v>
      </c>
      <c r="E296" s="80">
        <v>41373.417999999998</v>
      </c>
      <c r="F296" s="80">
        <v>157972.81599999999</v>
      </c>
      <c r="G296" s="80">
        <v>37839.048999999999</v>
      </c>
      <c r="H296" s="80">
        <v>0</v>
      </c>
      <c r="I296" s="80">
        <v>3926.098</v>
      </c>
      <c r="J296" s="80">
        <v>143.625</v>
      </c>
      <c r="K296" s="80">
        <v>0</v>
      </c>
      <c r="L296" s="81"/>
      <c r="M296" s="80">
        <f t="shared" si="40"/>
        <v>327.67633674999996</v>
      </c>
      <c r="N296" s="80">
        <f t="shared" si="41"/>
        <v>270.99588790000001</v>
      </c>
      <c r="O296" s="80">
        <f t="shared" si="39"/>
        <v>402.83068079999998</v>
      </c>
      <c r="P296" s="80">
        <f t="shared" si="42"/>
        <v>232.71015134999999</v>
      </c>
      <c r="Q296" s="80">
        <f t="shared" si="43"/>
        <v>0</v>
      </c>
      <c r="R296" s="80">
        <f t="shared" si="44"/>
        <v>9.0300253999999995</v>
      </c>
      <c r="S296" s="80">
        <f t="shared" si="45"/>
        <v>0.50986874999999998</v>
      </c>
      <c r="T296" s="80">
        <f t="shared" si="46"/>
        <v>0</v>
      </c>
      <c r="U296" s="82"/>
      <c r="V296" s="83">
        <f t="shared" si="38"/>
        <v>1243.75295095</v>
      </c>
    </row>
    <row r="297" spans="1:22">
      <c r="A297" s="6" t="s">
        <v>571</v>
      </c>
      <c r="B297" s="65">
        <v>19</v>
      </c>
      <c r="C297" s="19" t="s">
        <v>901</v>
      </c>
      <c r="D297" s="79">
        <v>25910.97</v>
      </c>
      <c r="E297" s="80">
        <v>16645.359</v>
      </c>
      <c r="F297" s="80">
        <v>92981.116999999998</v>
      </c>
      <c r="G297" s="80">
        <v>21656.356</v>
      </c>
      <c r="H297" s="80">
        <v>0</v>
      </c>
      <c r="I297" s="80">
        <v>2075.1320000000001</v>
      </c>
      <c r="J297" s="80">
        <v>83.498999999999995</v>
      </c>
      <c r="K297" s="80">
        <v>228.488</v>
      </c>
      <c r="L297" s="81"/>
      <c r="M297" s="80">
        <f t="shared" si="40"/>
        <v>148.9880775</v>
      </c>
      <c r="N297" s="80">
        <f t="shared" si="41"/>
        <v>109.02710145</v>
      </c>
      <c r="O297" s="80">
        <f t="shared" si="39"/>
        <v>237.10184835000001</v>
      </c>
      <c r="P297" s="80">
        <f t="shared" si="42"/>
        <v>133.1865894</v>
      </c>
      <c r="Q297" s="80">
        <f t="shared" si="43"/>
        <v>0</v>
      </c>
      <c r="R297" s="80">
        <f t="shared" si="44"/>
        <v>4.7728036000000005</v>
      </c>
      <c r="S297" s="80">
        <f t="shared" si="45"/>
        <v>0.29642144999999998</v>
      </c>
      <c r="T297" s="80">
        <f t="shared" si="46"/>
        <v>5.0838580000000002</v>
      </c>
      <c r="U297" s="82"/>
      <c r="V297" s="83">
        <f t="shared" si="38"/>
        <v>638.45669974999998</v>
      </c>
    </row>
    <row r="298" spans="1:22">
      <c r="A298" s="6" t="s">
        <v>179</v>
      </c>
      <c r="B298" s="65">
        <v>17</v>
      </c>
      <c r="C298" s="19" t="s">
        <v>902</v>
      </c>
      <c r="D298" s="79">
        <v>159662.53099999999</v>
      </c>
      <c r="E298" s="80">
        <v>46468.038</v>
      </c>
      <c r="F298" s="80">
        <v>385928.853</v>
      </c>
      <c r="G298" s="80">
        <v>4389.9690000000001</v>
      </c>
      <c r="H298" s="80">
        <v>0</v>
      </c>
      <c r="I298" s="80">
        <v>4459.7110000000002</v>
      </c>
      <c r="J298" s="80">
        <v>95.34</v>
      </c>
      <c r="K298" s="80">
        <v>375.52499999999998</v>
      </c>
      <c r="L298" s="81"/>
      <c r="M298" s="80">
        <f t="shared" si="40"/>
        <v>918.05955324999991</v>
      </c>
      <c r="N298" s="80">
        <f t="shared" si="41"/>
        <v>304.3656489</v>
      </c>
      <c r="O298" s="80">
        <f t="shared" si="39"/>
        <v>984.11857515000008</v>
      </c>
      <c r="P298" s="80">
        <f t="shared" si="42"/>
        <v>26.99830935</v>
      </c>
      <c r="Q298" s="80">
        <f t="shared" si="43"/>
        <v>0</v>
      </c>
      <c r="R298" s="80">
        <f t="shared" si="44"/>
        <v>10.257335300000001</v>
      </c>
      <c r="S298" s="80">
        <f t="shared" si="45"/>
        <v>0.33845700000000001</v>
      </c>
      <c r="T298" s="80">
        <f t="shared" si="46"/>
        <v>8.3554312500000005</v>
      </c>
      <c r="U298" s="82"/>
      <c r="V298" s="83">
        <f t="shared" si="38"/>
        <v>2252.4933101999995</v>
      </c>
    </row>
    <row r="299" spans="1:22">
      <c r="A299" s="6" t="s">
        <v>249</v>
      </c>
      <c r="B299" s="65">
        <v>6</v>
      </c>
      <c r="C299" s="19" t="s">
        <v>903</v>
      </c>
      <c r="D299" s="79">
        <v>212707.837</v>
      </c>
      <c r="E299" s="80">
        <v>207843.20499999999</v>
      </c>
      <c r="F299" s="80">
        <v>838508.06200000003</v>
      </c>
      <c r="G299" s="80">
        <v>71164.043000000005</v>
      </c>
      <c r="H299" s="80">
        <v>0</v>
      </c>
      <c r="I299" s="80">
        <v>13915.156999999999</v>
      </c>
      <c r="J299" s="80">
        <v>523.24400000000003</v>
      </c>
      <c r="K299" s="80">
        <v>817.69299999999998</v>
      </c>
      <c r="L299" s="81"/>
      <c r="M299" s="80">
        <f t="shared" si="40"/>
        <v>1223.07006275</v>
      </c>
      <c r="N299" s="80">
        <f t="shared" si="41"/>
        <v>1361.3729927499999</v>
      </c>
      <c r="O299" s="80">
        <f t="shared" si="39"/>
        <v>2138.1955581000002</v>
      </c>
      <c r="P299" s="80">
        <f t="shared" si="42"/>
        <v>437.65886445000001</v>
      </c>
      <c r="Q299" s="80">
        <f t="shared" si="43"/>
        <v>0</v>
      </c>
      <c r="R299" s="80">
        <f t="shared" si="44"/>
        <v>32.004861099999999</v>
      </c>
      <c r="S299" s="80">
        <f t="shared" si="45"/>
        <v>1.8575162000000001</v>
      </c>
      <c r="T299" s="80">
        <f t="shared" si="46"/>
        <v>18.193669250000003</v>
      </c>
      <c r="U299" s="82"/>
      <c r="V299" s="83">
        <f t="shared" si="38"/>
        <v>5212.3535246000001</v>
      </c>
    </row>
    <row r="300" spans="1:22">
      <c r="A300" s="6" t="s">
        <v>33</v>
      </c>
      <c r="B300" s="65">
        <v>5</v>
      </c>
      <c r="C300" s="19" t="s">
        <v>904</v>
      </c>
      <c r="D300" s="79">
        <v>14333.825999999999</v>
      </c>
      <c r="E300" s="80">
        <v>6076.8339999999998</v>
      </c>
      <c r="F300" s="80">
        <v>48354.093000000001</v>
      </c>
      <c r="G300" s="80">
        <v>4777.6120000000001</v>
      </c>
      <c r="H300" s="80">
        <v>0</v>
      </c>
      <c r="I300" s="80">
        <v>933.28</v>
      </c>
      <c r="J300" s="80">
        <v>8.4149999999999991</v>
      </c>
      <c r="K300" s="80">
        <v>19.349</v>
      </c>
      <c r="L300" s="81"/>
      <c r="M300" s="80">
        <f t="shared" si="40"/>
        <v>82.419499500000001</v>
      </c>
      <c r="N300" s="80">
        <f t="shared" si="41"/>
        <v>39.803262699999998</v>
      </c>
      <c r="O300" s="80">
        <f t="shared" si="39"/>
        <v>123.30293715000001</v>
      </c>
      <c r="P300" s="80">
        <f t="shared" si="42"/>
        <v>29.382313800000002</v>
      </c>
      <c r="Q300" s="80">
        <f t="shared" si="43"/>
        <v>0</v>
      </c>
      <c r="R300" s="80">
        <f t="shared" si="44"/>
        <v>2.146544</v>
      </c>
      <c r="S300" s="80">
        <f t="shared" si="45"/>
        <v>2.9873249999999994E-2</v>
      </c>
      <c r="T300" s="80">
        <f t="shared" si="46"/>
        <v>0.43051525000000007</v>
      </c>
      <c r="U300" s="82"/>
      <c r="V300" s="83">
        <f t="shared" si="38"/>
        <v>277.51494565000002</v>
      </c>
    </row>
    <row r="301" spans="1:22">
      <c r="A301" s="6" t="s">
        <v>355</v>
      </c>
      <c r="B301" s="65">
        <v>14</v>
      </c>
      <c r="C301" s="19" t="s">
        <v>905</v>
      </c>
      <c r="D301" s="79">
        <v>67261.894</v>
      </c>
      <c r="E301" s="80">
        <v>24372.885999999999</v>
      </c>
      <c r="F301" s="80">
        <v>135134.67199999999</v>
      </c>
      <c r="G301" s="80">
        <v>28694.276000000002</v>
      </c>
      <c r="H301" s="80">
        <v>0</v>
      </c>
      <c r="I301" s="80">
        <v>1496.481</v>
      </c>
      <c r="J301" s="80">
        <v>74.453000000000003</v>
      </c>
      <c r="K301" s="80">
        <v>0</v>
      </c>
      <c r="L301" s="81"/>
      <c r="M301" s="80">
        <f t="shared" si="40"/>
        <v>386.75589050000002</v>
      </c>
      <c r="N301" s="80">
        <f t="shared" si="41"/>
        <v>159.64240329999998</v>
      </c>
      <c r="O301" s="80">
        <f t="shared" si="39"/>
        <v>344.59341360000002</v>
      </c>
      <c r="P301" s="80">
        <f t="shared" si="42"/>
        <v>176.4697974</v>
      </c>
      <c r="Q301" s="80">
        <f t="shared" si="43"/>
        <v>0</v>
      </c>
      <c r="R301" s="80">
        <f t="shared" si="44"/>
        <v>3.4419062999999999</v>
      </c>
      <c r="S301" s="80">
        <f t="shared" si="45"/>
        <v>0.26430814999999996</v>
      </c>
      <c r="T301" s="80">
        <f t="shared" si="46"/>
        <v>0</v>
      </c>
      <c r="U301" s="82"/>
      <c r="V301" s="83">
        <f t="shared" si="38"/>
        <v>1071.1677192500001</v>
      </c>
    </row>
    <row r="302" spans="1:22">
      <c r="A302" s="6" t="s">
        <v>221</v>
      </c>
      <c r="B302" s="65">
        <v>13</v>
      </c>
      <c r="C302" s="19" t="s">
        <v>906</v>
      </c>
      <c r="D302" s="79">
        <v>289562.78200000001</v>
      </c>
      <c r="E302" s="80">
        <v>62985.675999999999</v>
      </c>
      <c r="F302" s="80">
        <v>446861.52399999998</v>
      </c>
      <c r="G302" s="80">
        <v>37148.947</v>
      </c>
      <c r="H302" s="80">
        <v>0</v>
      </c>
      <c r="I302" s="80">
        <v>1786.326</v>
      </c>
      <c r="J302" s="80">
        <v>179.077</v>
      </c>
      <c r="K302" s="80">
        <v>5.1509999999999998</v>
      </c>
      <c r="L302" s="81"/>
      <c r="M302" s="80">
        <f t="shared" si="40"/>
        <v>1664.9859965000001</v>
      </c>
      <c r="N302" s="80">
        <f t="shared" si="41"/>
        <v>412.5561778</v>
      </c>
      <c r="O302" s="80">
        <f t="shared" si="39"/>
        <v>1139.4968862000001</v>
      </c>
      <c r="P302" s="80">
        <f t="shared" si="42"/>
        <v>228.46602405000002</v>
      </c>
      <c r="Q302" s="80">
        <f t="shared" si="43"/>
        <v>0</v>
      </c>
      <c r="R302" s="80">
        <f t="shared" si="44"/>
        <v>4.1085497999999996</v>
      </c>
      <c r="S302" s="80">
        <f t="shared" si="45"/>
        <v>0.63572334999999991</v>
      </c>
      <c r="T302" s="80">
        <f t="shared" si="46"/>
        <v>0.11460975000000001</v>
      </c>
      <c r="U302" s="82"/>
      <c r="V302" s="83">
        <f t="shared" si="38"/>
        <v>3450.3639674500005</v>
      </c>
    </row>
    <row r="303" spans="1:22" ht="16.5">
      <c r="A303" s="74"/>
      <c r="B303" s="74"/>
    </row>
    <row r="304" spans="1:22" ht="16.5">
      <c r="A304" s="74"/>
      <c r="B304" s="74"/>
    </row>
  </sheetData>
  <autoFilter ref="A10:V10" xr:uid="{D6C43EF8-BA47-45A3-95BF-003B6CEC55DF}"/>
  <pageMargins left="0.7" right="0.7" top="0.75" bottom="0.75" header="0.3" footer="0.3"/>
  <pageSetup paperSize="9" orientation="portrait" verticalDpi="0" r:id="rId1"/>
  <ignoredErrors>
    <ignoredError sqref="A11:A30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B20E-4BF9-4004-8B2B-12339973EE78}">
  <sheetPr>
    <tabColor theme="9"/>
  </sheetPr>
  <dimension ref="A1:U300"/>
  <sheetViews>
    <sheetView zoomScaleNormal="100" workbookViewId="0">
      <pane xSplit="2" ySplit="8" topLeftCell="C183" activePane="bottomRight" state="frozen"/>
      <selection pane="topRight" activeCell="D1" sqref="D1"/>
      <selection pane="bottomLeft" activeCell="A9" sqref="A9"/>
      <selection pane="bottomRight" activeCell="B227" sqref="B227"/>
    </sheetView>
  </sheetViews>
  <sheetFormatPr defaultRowHeight="12"/>
  <cols>
    <col min="2" max="2" width="21.28515625" bestFit="1" customWidth="1"/>
    <col min="3" max="3" width="15.7109375" bestFit="1" customWidth="1"/>
    <col min="4" max="4" width="14.85546875" bestFit="1" customWidth="1"/>
    <col min="5" max="5" width="21.42578125" bestFit="1" customWidth="1"/>
    <col min="6" max="6" width="28.28515625" bestFit="1" customWidth="1"/>
    <col min="7" max="7" width="13.42578125" bestFit="1" customWidth="1"/>
    <col min="8" max="8" width="13.7109375" bestFit="1" customWidth="1"/>
    <col min="9" max="9" width="25.7109375" bestFit="1" customWidth="1"/>
    <col min="10" max="10" width="25.7109375" customWidth="1"/>
    <col min="11" max="11" width="3.7109375" customWidth="1"/>
    <col min="12" max="12" width="19.7109375" bestFit="1" customWidth="1"/>
    <col min="13" max="13" width="21.7109375" bestFit="1" customWidth="1"/>
    <col min="14" max="14" width="28.7109375" bestFit="1" customWidth="1"/>
    <col min="15" max="15" width="13.7109375" bestFit="1" customWidth="1"/>
    <col min="16" max="16" width="14.140625" bestFit="1" customWidth="1"/>
    <col min="17" max="17" width="26.140625" bestFit="1" customWidth="1"/>
    <col min="18" max="18" width="26.140625" customWidth="1"/>
    <col min="20" max="20" width="10.42578125" bestFit="1" customWidth="1"/>
    <col min="21" max="21" width="10.42578125" customWidth="1"/>
  </cols>
  <sheetData>
    <row r="1" spans="1:21" ht="20.25">
      <c r="A1" s="8" t="s">
        <v>600</v>
      </c>
    </row>
    <row r="2" spans="1:21">
      <c r="A2" t="s">
        <v>601</v>
      </c>
      <c r="M2" s="3"/>
      <c r="N2" s="3"/>
      <c r="O2" s="3"/>
      <c r="P2" s="3"/>
      <c r="Q2" s="3"/>
      <c r="R2" s="3"/>
    </row>
    <row r="3" spans="1:21">
      <c r="J3" s="2"/>
      <c r="L3" s="1"/>
      <c r="M3" s="3"/>
      <c r="N3" s="3"/>
      <c r="O3" s="3"/>
      <c r="P3" s="3"/>
      <c r="Q3" s="3"/>
      <c r="R3" s="3"/>
    </row>
    <row r="4" spans="1:21">
      <c r="C4" s="1" t="s">
        <v>602</v>
      </c>
      <c r="L4" s="1" t="s">
        <v>603</v>
      </c>
      <c r="M4" s="3"/>
      <c r="N4" s="3"/>
      <c r="O4" s="3"/>
      <c r="P4" s="3"/>
      <c r="Q4" s="3"/>
      <c r="R4" s="3"/>
    </row>
    <row r="5" spans="1:21">
      <c r="C5" s="2"/>
      <c r="D5" s="2"/>
      <c r="L5" s="1"/>
      <c r="M5" s="3"/>
      <c r="N5" s="3"/>
      <c r="O5" s="3"/>
      <c r="P5" s="3"/>
      <c r="Q5" s="3"/>
      <c r="R5" s="3"/>
    </row>
    <row r="6" spans="1:21">
      <c r="C6" s="6" t="s">
        <v>604</v>
      </c>
      <c r="D6" s="6" t="s">
        <v>605</v>
      </c>
      <c r="E6" s="6" t="s">
        <v>606</v>
      </c>
      <c r="F6" s="6" t="s">
        <v>607</v>
      </c>
      <c r="G6" s="6" t="s">
        <v>608</v>
      </c>
      <c r="H6" s="6" t="s">
        <v>609</v>
      </c>
      <c r="I6" s="6" t="s">
        <v>610</v>
      </c>
      <c r="J6" s="6" t="s">
        <v>611</v>
      </c>
      <c r="K6" s="6"/>
      <c r="L6" s="6" t="s">
        <v>612</v>
      </c>
      <c r="M6" s="6" t="s">
        <v>606</v>
      </c>
      <c r="N6" s="6" t="s">
        <v>613</v>
      </c>
      <c r="O6" s="6" t="s">
        <v>608</v>
      </c>
      <c r="P6" s="6" t="s">
        <v>609</v>
      </c>
      <c r="Q6" s="6" t="s">
        <v>610</v>
      </c>
      <c r="R6" s="6" t="s">
        <v>614</v>
      </c>
    </row>
    <row r="7" spans="1:21">
      <c r="A7" s="1"/>
      <c r="B7" s="1"/>
      <c r="L7" s="10">
        <v>1.1200000000000001</v>
      </c>
      <c r="M7" s="10">
        <v>0.51</v>
      </c>
      <c r="N7" s="10">
        <v>1.21</v>
      </c>
      <c r="O7" s="10">
        <v>1.1200000000000001</v>
      </c>
      <c r="P7" s="10">
        <v>0.14000000000000001</v>
      </c>
      <c r="Q7" s="10">
        <v>4.34</v>
      </c>
      <c r="R7" s="10">
        <v>1.1200000000000001</v>
      </c>
      <c r="T7" s="2"/>
      <c r="U7" s="2"/>
    </row>
    <row r="8" spans="1:21">
      <c r="B8" s="11" t="s">
        <v>12</v>
      </c>
      <c r="C8" s="13">
        <f t="shared" ref="C8:J8" si="0">SUM(C9:C300)</f>
        <v>60112319.30400005</v>
      </c>
      <c r="D8" s="13">
        <f t="shared" si="0"/>
        <v>47084165.637999959</v>
      </c>
      <c r="E8" s="13">
        <f t="shared" si="0"/>
        <v>128161602.42699999</v>
      </c>
      <c r="F8" s="13">
        <f t="shared" si="0"/>
        <v>8221944.246000004</v>
      </c>
      <c r="G8" s="13">
        <f t="shared" si="0"/>
        <v>778213.36399999994</v>
      </c>
      <c r="H8" s="13">
        <f t="shared" si="0"/>
        <v>2568043.6219999995</v>
      </c>
      <c r="I8" s="13">
        <f t="shared" si="0"/>
        <v>567823.21100000013</v>
      </c>
      <c r="J8" s="13">
        <f t="shared" si="0"/>
        <v>2209392.8289999999</v>
      </c>
      <c r="K8" s="12"/>
      <c r="L8" s="13">
        <f t="shared" ref="L8:R8" si="1">SUM(L9:L300)</f>
        <v>600300.31567519996</v>
      </c>
      <c r="M8" s="13">
        <f t="shared" si="1"/>
        <v>326812.08618885011</v>
      </c>
      <c r="N8" s="13">
        <f t="shared" si="1"/>
        <v>49742.762688300027</v>
      </c>
      <c r="O8" s="13">
        <f t="shared" si="1"/>
        <v>4357.9948383999999</v>
      </c>
      <c r="P8" s="13">
        <f t="shared" si="1"/>
        <v>1797.6305353999987</v>
      </c>
      <c r="Q8" s="13">
        <f t="shared" si="1"/>
        <v>12321.763678699992</v>
      </c>
      <c r="R8" s="13">
        <f t="shared" si="1"/>
        <v>12372.599842400003</v>
      </c>
      <c r="S8" s="12"/>
      <c r="T8" s="14">
        <f>SUM(L8:Q8)</f>
        <v>995332.55360485008</v>
      </c>
    </row>
    <row r="9" spans="1:21">
      <c r="A9">
        <v>5</v>
      </c>
      <c r="B9" t="s">
        <v>615</v>
      </c>
      <c r="C9" s="4">
        <v>85345.168000000005</v>
      </c>
      <c r="D9" s="4">
        <v>29707.133999999998</v>
      </c>
      <c r="E9" s="4">
        <v>196297.42800000001</v>
      </c>
      <c r="F9" s="4">
        <v>17450.034</v>
      </c>
      <c r="G9" s="4">
        <v>0</v>
      </c>
      <c r="H9" s="4">
        <v>5373.5479999999998</v>
      </c>
      <c r="I9" s="4">
        <v>1279.8230000000001</v>
      </c>
      <c r="J9" s="4">
        <v>0</v>
      </c>
      <c r="K9" s="5"/>
      <c r="L9" s="4">
        <f t="shared" ref="L9:L72" si="2">0.5*(C9+D9)*($L$7/100)</f>
        <v>644.2928912000001</v>
      </c>
      <c r="M9" s="4">
        <f>0.5*E9*($M$7/100)</f>
        <v>500.55844140000005</v>
      </c>
      <c r="N9" s="4">
        <f>0.5*F9*($N$7/100)</f>
        <v>105.5727057</v>
      </c>
      <c r="O9" s="4">
        <f>0.5*G9*($O$7/100)</f>
        <v>0</v>
      </c>
      <c r="P9" s="4">
        <f>0.5*H9*($P$7/100)</f>
        <v>3.7614836000000005</v>
      </c>
      <c r="Q9" s="4">
        <f>0.5*I9*($Q$7/100)</f>
        <v>27.772159100000003</v>
      </c>
      <c r="R9" s="4">
        <f>0.5*J9*($R$7/100)</f>
        <v>0</v>
      </c>
      <c r="T9" s="2">
        <f>SUM(L9:Q9)</f>
        <v>1281.9576810000001</v>
      </c>
      <c r="U9" s="2"/>
    </row>
    <row r="10" spans="1:21">
      <c r="A10">
        <v>9</v>
      </c>
      <c r="B10" t="s">
        <v>616</v>
      </c>
      <c r="C10" s="4">
        <v>9318.6720000000005</v>
      </c>
      <c r="D10" s="4">
        <v>4104.92</v>
      </c>
      <c r="E10" s="4">
        <v>47537.122000000003</v>
      </c>
      <c r="F10" s="4">
        <v>1066.7760000000001</v>
      </c>
      <c r="G10" s="4">
        <v>0</v>
      </c>
      <c r="H10" s="4">
        <v>348.76100000000002</v>
      </c>
      <c r="I10" s="4">
        <v>0</v>
      </c>
      <c r="J10" s="4">
        <v>11214.594999999999</v>
      </c>
      <c r="K10" s="5"/>
      <c r="L10" s="4">
        <f t="shared" si="2"/>
        <v>75.172115200000007</v>
      </c>
      <c r="M10" s="4">
        <f t="shared" ref="M10:M73" si="3">0.5*E10*($M$7/100)</f>
        <v>121.21966110000001</v>
      </c>
      <c r="N10" s="4">
        <f t="shared" ref="N10:N73" si="4">0.5*F10*($N$7/100)</f>
        <v>6.4539948000000003</v>
      </c>
      <c r="O10" s="4">
        <f t="shared" ref="O10:O73" si="5">0.5*G10*($O$7/100)</f>
        <v>0</v>
      </c>
      <c r="P10" s="4">
        <f t="shared" ref="P10:P73" si="6">0.5*H10*($P$7/100)</f>
        <v>0.24413270000000006</v>
      </c>
      <c r="Q10" s="4">
        <f t="shared" ref="Q10:Q73" si="7">0.5*I10*($Q$7/100)</f>
        <v>0</v>
      </c>
      <c r="R10" s="4">
        <f t="shared" ref="R10:R73" si="8">0.5*J10*($R$7/100)</f>
        <v>62.801732000000008</v>
      </c>
      <c r="T10" s="2">
        <f t="shared" ref="T10:T73" si="9">SUM(L10:Q10)</f>
        <v>203.0899038</v>
      </c>
      <c r="U10" s="2"/>
    </row>
    <row r="11" spans="1:21">
      <c r="A11">
        <v>10</v>
      </c>
      <c r="B11" t="s">
        <v>617</v>
      </c>
      <c r="C11" s="4">
        <v>121503.92200000001</v>
      </c>
      <c r="D11" s="4">
        <v>38757.641000000003</v>
      </c>
      <c r="E11" s="4">
        <v>245114.29699999999</v>
      </c>
      <c r="F11" s="4">
        <v>28561.147000000001</v>
      </c>
      <c r="G11" s="4">
        <v>0</v>
      </c>
      <c r="H11" s="4">
        <v>4904.4449999999997</v>
      </c>
      <c r="I11" s="4">
        <v>443.63099999999997</v>
      </c>
      <c r="J11" s="4">
        <v>0</v>
      </c>
      <c r="K11" s="5"/>
      <c r="L11" s="4">
        <f t="shared" si="2"/>
        <v>897.46475280000027</v>
      </c>
      <c r="M11" s="4">
        <f t="shared" si="3"/>
        <v>625.04145734999997</v>
      </c>
      <c r="N11" s="4">
        <f t="shared" si="4"/>
        <v>172.79493934999999</v>
      </c>
      <c r="O11" s="4">
        <f t="shared" si="5"/>
        <v>0</v>
      </c>
      <c r="P11" s="4">
        <f t="shared" si="6"/>
        <v>3.4331115000000003</v>
      </c>
      <c r="Q11" s="4">
        <f t="shared" si="7"/>
        <v>9.6267926999999993</v>
      </c>
      <c r="R11" s="4">
        <f t="shared" si="8"/>
        <v>0</v>
      </c>
      <c r="T11" s="2">
        <f t="shared" si="9"/>
        <v>1708.3610537000002</v>
      </c>
      <c r="U11" s="2"/>
    </row>
    <row r="12" spans="1:21">
      <c r="A12">
        <v>16</v>
      </c>
      <c r="B12" t="s">
        <v>618</v>
      </c>
      <c r="C12" s="4">
        <v>54094.76</v>
      </c>
      <c r="D12" s="4">
        <v>85742.703999999998</v>
      </c>
      <c r="E12" s="4">
        <v>196501.14799999999</v>
      </c>
      <c r="F12" s="4">
        <v>66386.37</v>
      </c>
      <c r="G12" s="4">
        <v>0</v>
      </c>
      <c r="H12" s="4">
        <v>726.80200000000002</v>
      </c>
      <c r="I12" s="4">
        <v>583.12199999999996</v>
      </c>
      <c r="J12" s="4">
        <v>0</v>
      </c>
      <c r="K12" s="5"/>
      <c r="L12" s="4">
        <f t="shared" si="2"/>
        <v>783.08979840000018</v>
      </c>
      <c r="M12" s="4">
        <f t="shared" si="3"/>
        <v>501.07792740000002</v>
      </c>
      <c r="N12" s="4">
        <f t="shared" si="4"/>
        <v>401.63753849999995</v>
      </c>
      <c r="O12" s="4">
        <f t="shared" si="5"/>
        <v>0</v>
      </c>
      <c r="P12" s="4">
        <f t="shared" si="6"/>
        <v>0.50876140000000014</v>
      </c>
      <c r="Q12" s="4">
        <f t="shared" si="7"/>
        <v>12.653747399999999</v>
      </c>
      <c r="R12" s="4">
        <f t="shared" si="8"/>
        <v>0</v>
      </c>
      <c r="T12" s="2">
        <f t="shared" si="9"/>
        <v>1698.9677730999999</v>
      </c>
      <c r="U12" s="2"/>
    </row>
    <row r="13" spans="1:21">
      <c r="A13">
        <v>18</v>
      </c>
      <c r="B13" t="s">
        <v>619</v>
      </c>
      <c r="C13" s="4">
        <v>23760.232</v>
      </c>
      <c r="D13" s="4">
        <v>12287.915000000001</v>
      </c>
      <c r="E13" s="4">
        <v>101099.974</v>
      </c>
      <c r="F13" s="4">
        <v>8043.2290000000003</v>
      </c>
      <c r="G13" s="4">
        <v>0</v>
      </c>
      <c r="H13" s="4">
        <v>1209.7449999999999</v>
      </c>
      <c r="I13" s="4">
        <v>106.76</v>
      </c>
      <c r="J13" s="4">
        <v>17.321000000000002</v>
      </c>
      <c r="K13" s="5"/>
      <c r="L13" s="4">
        <f t="shared" si="2"/>
        <v>201.86962320000001</v>
      </c>
      <c r="M13" s="4">
        <f t="shared" si="3"/>
        <v>257.80493370000005</v>
      </c>
      <c r="N13" s="4">
        <f t="shared" si="4"/>
        <v>48.661535450000002</v>
      </c>
      <c r="O13" s="4">
        <f t="shared" si="5"/>
        <v>0</v>
      </c>
      <c r="P13" s="4">
        <f t="shared" si="6"/>
        <v>0.8468215</v>
      </c>
      <c r="Q13" s="4">
        <f t="shared" si="7"/>
        <v>2.3166920000000002</v>
      </c>
      <c r="R13" s="4">
        <f t="shared" si="8"/>
        <v>9.6997600000000017E-2</v>
      </c>
      <c r="T13" s="2">
        <f t="shared" si="9"/>
        <v>511.49960585000002</v>
      </c>
      <c r="U13" s="2"/>
    </row>
    <row r="14" spans="1:21">
      <c r="A14">
        <v>19</v>
      </c>
      <c r="B14" t="s">
        <v>620</v>
      </c>
      <c r="C14" s="4">
        <v>20675.102999999999</v>
      </c>
      <c r="D14" s="4">
        <v>8734.4269999999997</v>
      </c>
      <c r="E14" s="4">
        <v>82840.069000000003</v>
      </c>
      <c r="F14" s="4">
        <v>1750.6880000000001</v>
      </c>
      <c r="G14" s="4">
        <v>0</v>
      </c>
      <c r="H14" s="4">
        <v>155.96100000000001</v>
      </c>
      <c r="I14" s="4">
        <v>0</v>
      </c>
      <c r="J14" s="4">
        <v>0</v>
      </c>
      <c r="K14" s="5"/>
      <c r="L14" s="4">
        <f t="shared" si="2"/>
        <v>164.69336800000002</v>
      </c>
      <c r="M14" s="4">
        <f t="shared" si="3"/>
        <v>211.24217595000002</v>
      </c>
      <c r="N14" s="4">
        <f t="shared" si="4"/>
        <v>10.591662400000001</v>
      </c>
      <c r="O14" s="4">
        <f t="shared" si="5"/>
        <v>0</v>
      </c>
      <c r="P14" s="4">
        <f t="shared" si="6"/>
        <v>0.10917270000000003</v>
      </c>
      <c r="Q14" s="4">
        <f t="shared" si="7"/>
        <v>0</v>
      </c>
      <c r="R14" s="4">
        <f t="shared" si="8"/>
        <v>0</v>
      </c>
      <c r="T14" s="2">
        <f t="shared" si="9"/>
        <v>386.63637905000002</v>
      </c>
      <c r="U14" s="2"/>
    </row>
    <row r="15" spans="1:21">
      <c r="A15">
        <v>20</v>
      </c>
      <c r="B15" t="s">
        <v>621</v>
      </c>
      <c r="C15" s="4">
        <v>85226.73</v>
      </c>
      <c r="D15" s="4">
        <v>32588.27</v>
      </c>
      <c r="E15" s="4">
        <v>343021.86</v>
      </c>
      <c r="F15" s="4">
        <v>12614.536</v>
      </c>
      <c r="G15" s="4">
        <v>0</v>
      </c>
      <c r="H15" s="4">
        <v>1136.713</v>
      </c>
      <c r="I15" s="4">
        <v>888.81700000000001</v>
      </c>
      <c r="J15" s="4">
        <v>0</v>
      </c>
      <c r="K15" s="5"/>
      <c r="L15" s="4">
        <f t="shared" si="2"/>
        <v>659.76400000000012</v>
      </c>
      <c r="M15" s="4">
        <f t="shared" si="3"/>
        <v>874.70574299999998</v>
      </c>
      <c r="N15" s="4">
        <f t="shared" si="4"/>
        <v>76.317942799999997</v>
      </c>
      <c r="O15" s="4">
        <f t="shared" si="5"/>
        <v>0</v>
      </c>
      <c r="P15" s="4">
        <f t="shared" si="6"/>
        <v>0.7956991000000001</v>
      </c>
      <c r="Q15" s="4">
        <f t="shared" si="7"/>
        <v>19.287328900000002</v>
      </c>
      <c r="R15" s="4">
        <f t="shared" si="8"/>
        <v>0</v>
      </c>
      <c r="T15" s="2">
        <f t="shared" si="9"/>
        <v>1630.8707138000002</v>
      </c>
      <c r="U15" s="2"/>
    </row>
    <row r="16" spans="1:21">
      <c r="A16">
        <v>46</v>
      </c>
      <c r="B16" t="s">
        <v>622</v>
      </c>
      <c r="C16" s="4">
        <v>6094.0529999999999</v>
      </c>
      <c r="D16" s="4">
        <v>10784.378000000001</v>
      </c>
      <c r="E16" s="4">
        <v>29759.49</v>
      </c>
      <c r="F16" s="4">
        <v>13885.486999999999</v>
      </c>
      <c r="G16" s="4">
        <v>0</v>
      </c>
      <c r="H16" s="4">
        <v>354.67099999999999</v>
      </c>
      <c r="I16" s="4">
        <v>28.628</v>
      </c>
      <c r="J16" s="4">
        <v>0</v>
      </c>
      <c r="K16" s="5"/>
      <c r="L16" s="4">
        <f t="shared" si="2"/>
        <v>94.519213600000015</v>
      </c>
      <c r="M16" s="4">
        <f t="shared" si="3"/>
        <v>75.886699500000006</v>
      </c>
      <c r="N16" s="4">
        <f t="shared" si="4"/>
        <v>84.007196349999987</v>
      </c>
      <c r="O16" s="4">
        <f t="shared" si="5"/>
        <v>0</v>
      </c>
      <c r="P16" s="4">
        <f t="shared" si="6"/>
        <v>0.24826970000000004</v>
      </c>
      <c r="Q16" s="4">
        <f t="shared" si="7"/>
        <v>0.62122759999999999</v>
      </c>
      <c r="R16" s="4">
        <f t="shared" si="8"/>
        <v>0</v>
      </c>
      <c r="T16" s="2">
        <f t="shared" si="9"/>
        <v>255.28260675000001</v>
      </c>
      <c r="U16" s="2"/>
    </row>
    <row r="17" spans="1:21">
      <c r="A17">
        <v>47</v>
      </c>
      <c r="B17" t="s">
        <v>623</v>
      </c>
      <c r="C17" s="4">
        <v>19729.274999999998</v>
      </c>
      <c r="D17" s="4">
        <v>16122.047</v>
      </c>
      <c r="E17" s="4">
        <v>39402.26</v>
      </c>
      <c r="F17" s="4">
        <v>24712.754000000001</v>
      </c>
      <c r="G17" s="4">
        <v>0</v>
      </c>
      <c r="H17" s="4">
        <v>255.035</v>
      </c>
      <c r="I17" s="4">
        <v>182.13300000000001</v>
      </c>
      <c r="J17" s="4">
        <v>237.971</v>
      </c>
      <c r="K17" s="5"/>
      <c r="L17" s="4">
        <f t="shared" si="2"/>
        <v>200.76740320000002</v>
      </c>
      <c r="M17" s="4">
        <f t="shared" si="3"/>
        <v>100.47576300000001</v>
      </c>
      <c r="N17" s="4">
        <f t="shared" si="4"/>
        <v>149.51216170000001</v>
      </c>
      <c r="O17" s="4">
        <f t="shared" si="5"/>
        <v>0</v>
      </c>
      <c r="P17" s="4">
        <f t="shared" si="6"/>
        <v>0.17852450000000003</v>
      </c>
      <c r="Q17" s="4">
        <f t="shared" si="7"/>
        <v>3.9522861000000002</v>
      </c>
      <c r="R17" s="4">
        <f t="shared" si="8"/>
        <v>1.3326376000000002</v>
      </c>
      <c r="T17" s="2">
        <f t="shared" si="9"/>
        <v>454.88613849999996</v>
      </c>
      <c r="U17" s="2"/>
    </row>
    <row r="18" spans="1:21">
      <c r="A18">
        <v>49</v>
      </c>
      <c r="B18" t="s">
        <v>624</v>
      </c>
      <c r="C18" s="4">
        <v>4486924.449</v>
      </c>
      <c r="D18" s="4">
        <v>5860073.057</v>
      </c>
      <c r="E18" s="4">
        <v>7532318.6090000002</v>
      </c>
      <c r="F18" s="4">
        <v>29216.634999999998</v>
      </c>
      <c r="G18" s="4">
        <v>0</v>
      </c>
      <c r="H18" s="4">
        <v>187168.80600000001</v>
      </c>
      <c r="I18" s="4">
        <v>132281.448</v>
      </c>
      <c r="J18" s="4">
        <v>0</v>
      </c>
      <c r="K18" s="5"/>
      <c r="L18" s="4">
        <f t="shared" si="2"/>
        <v>57943.186033600017</v>
      </c>
      <c r="M18" s="4">
        <f t="shared" si="3"/>
        <v>19207.41245295</v>
      </c>
      <c r="N18" s="4">
        <f t="shared" si="4"/>
        <v>176.76064174999999</v>
      </c>
      <c r="O18" s="4">
        <f t="shared" si="5"/>
        <v>0</v>
      </c>
      <c r="P18" s="4">
        <f t="shared" si="6"/>
        <v>131.01816420000003</v>
      </c>
      <c r="Q18" s="4">
        <f t="shared" si="7"/>
        <v>2870.5074216000003</v>
      </c>
      <c r="R18" s="4">
        <f t="shared" si="8"/>
        <v>0</v>
      </c>
      <c r="T18" s="2">
        <f t="shared" si="9"/>
        <v>80328.88471410003</v>
      </c>
      <c r="U18" s="2"/>
    </row>
    <row r="19" spans="1:21">
      <c r="A19">
        <v>50</v>
      </c>
      <c r="B19" t="s">
        <v>625</v>
      </c>
      <c r="C19" s="4">
        <v>111476.611</v>
      </c>
      <c r="D19" s="4">
        <v>29005.096000000001</v>
      </c>
      <c r="E19" s="4">
        <v>241678.97700000001</v>
      </c>
      <c r="F19" s="4">
        <v>19880.087</v>
      </c>
      <c r="G19" s="4">
        <v>0</v>
      </c>
      <c r="H19" s="4">
        <v>2337.4650000000001</v>
      </c>
      <c r="I19" s="4">
        <v>536.149</v>
      </c>
      <c r="J19" s="4">
        <v>680.37800000000004</v>
      </c>
      <c r="K19" s="5"/>
      <c r="L19" s="4">
        <f t="shared" si="2"/>
        <v>786.69755920000011</v>
      </c>
      <c r="M19" s="4">
        <f t="shared" si="3"/>
        <v>616.28139135000004</v>
      </c>
      <c r="N19" s="4">
        <f t="shared" si="4"/>
        <v>120.27452634999999</v>
      </c>
      <c r="O19" s="4">
        <f t="shared" si="5"/>
        <v>0</v>
      </c>
      <c r="P19" s="4">
        <f t="shared" si="6"/>
        <v>1.6362255000000003</v>
      </c>
      <c r="Q19" s="4">
        <f t="shared" si="7"/>
        <v>11.6344333</v>
      </c>
      <c r="R19" s="4">
        <f t="shared" si="8"/>
        <v>3.8101168000000007</v>
      </c>
      <c r="T19" s="2">
        <f t="shared" si="9"/>
        <v>1536.5241357000002</v>
      </c>
      <c r="U19" s="2"/>
    </row>
    <row r="20" spans="1:21">
      <c r="A20">
        <v>51</v>
      </c>
      <c r="B20" t="s">
        <v>626</v>
      </c>
      <c r="C20" s="4">
        <v>96484.116999999998</v>
      </c>
      <c r="D20" s="4">
        <v>37181.216999999997</v>
      </c>
      <c r="E20" s="4">
        <v>190182.848</v>
      </c>
      <c r="F20" s="4">
        <v>34576.118999999999</v>
      </c>
      <c r="G20" s="4">
        <v>653911.42299999995</v>
      </c>
      <c r="H20" s="4">
        <v>3223.1109999999999</v>
      </c>
      <c r="I20" s="4">
        <v>164.94200000000001</v>
      </c>
      <c r="J20" s="4">
        <v>41369.814000000013</v>
      </c>
      <c r="K20" s="5"/>
      <c r="L20" s="4">
        <f t="shared" si="2"/>
        <v>748.52587040000014</v>
      </c>
      <c r="M20" s="4">
        <f t="shared" si="3"/>
        <v>484.96626240000001</v>
      </c>
      <c r="N20" s="4">
        <f t="shared" si="4"/>
        <v>209.18551994999999</v>
      </c>
      <c r="O20" s="4">
        <f t="shared" si="5"/>
        <v>3661.9039688000003</v>
      </c>
      <c r="P20" s="4">
        <f t="shared" si="6"/>
        <v>2.2561777000000003</v>
      </c>
      <c r="Q20" s="4">
        <f t="shared" si="7"/>
        <v>3.5792414000000004</v>
      </c>
      <c r="R20" s="4">
        <f t="shared" si="8"/>
        <v>231.6709584000001</v>
      </c>
      <c r="T20" s="2">
        <f t="shared" si="9"/>
        <v>5110.4170406499998</v>
      </c>
      <c r="U20" s="2"/>
    </row>
    <row r="21" spans="1:21">
      <c r="A21">
        <v>52</v>
      </c>
      <c r="B21" t="s">
        <v>627</v>
      </c>
      <c r="C21" s="4">
        <v>21077.631999999998</v>
      </c>
      <c r="D21" s="4">
        <v>8001.2039999999997</v>
      </c>
      <c r="E21" s="4">
        <v>51557.775999999998</v>
      </c>
      <c r="F21" s="4">
        <v>9603.4410000000007</v>
      </c>
      <c r="G21" s="4">
        <v>0</v>
      </c>
      <c r="H21" s="4">
        <v>434.12700000000001</v>
      </c>
      <c r="I21" s="4">
        <v>0</v>
      </c>
      <c r="J21" s="4">
        <v>3545.3739999999998</v>
      </c>
      <c r="K21" s="5"/>
      <c r="L21" s="4">
        <f t="shared" si="2"/>
        <v>162.84148160000001</v>
      </c>
      <c r="M21" s="4">
        <f t="shared" si="3"/>
        <v>131.47232880000001</v>
      </c>
      <c r="N21" s="4">
        <f t="shared" si="4"/>
        <v>58.100818050000001</v>
      </c>
      <c r="O21" s="4">
        <f t="shared" si="5"/>
        <v>0</v>
      </c>
      <c r="P21" s="4">
        <f t="shared" si="6"/>
        <v>0.30388890000000007</v>
      </c>
      <c r="Q21" s="4">
        <f t="shared" si="7"/>
        <v>0</v>
      </c>
      <c r="R21" s="4">
        <f t="shared" si="8"/>
        <v>19.854094400000001</v>
      </c>
      <c r="T21" s="2">
        <f t="shared" si="9"/>
        <v>352.71851735000001</v>
      </c>
      <c r="U21" s="2"/>
    </row>
    <row r="22" spans="1:21">
      <c r="A22">
        <v>61</v>
      </c>
      <c r="B22" t="s">
        <v>628</v>
      </c>
      <c r="C22" s="4">
        <v>188991.34599999999</v>
      </c>
      <c r="D22" s="4">
        <v>64043.072999999997</v>
      </c>
      <c r="E22" s="4">
        <v>371186.674</v>
      </c>
      <c r="F22" s="4">
        <v>9242.82</v>
      </c>
      <c r="G22" s="4">
        <v>0</v>
      </c>
      <c r="H22" s="4">
        <v>2205.2800000000002</v>
      </c>
      <c r="I22" s="4">
        <v>76.337000000000003</v>
      </c>
      <c r="J22" s="4">
        <v>0</v>
      </c>
      <c r="K22" s="5"/>
      <c r="L22" s="4">
        <f t="shared" si="2"/>
        <v>1416.9927464000002</v>
      </c>
      <c r="M22" s="4">
        <f t="shared" si="3"/>
        <v>946.52601870000012</v>
      </c>
      <c r="N22" s="4">
        <f t="shared" si="4"/>
        <v>55.919060999999999</v>
      </c>
      <c r="O22" s="4">
        <f t="shared" si="5"/>
        <v>0</v>
      </c>
      <c r="P22" s="4">
        <f t="shared" si="6"/>
        <v>1.5436960000000004</v>
      </c>
      <c r="Q22" s="4">
        <f t="shared" si="7"/>
        <v>1.6565129000000001</v>
      </c>
      <c r="R22" s="4">
        <f t="shared" si="8"/>
        <v>0</v>
      </c>
      <c r="T22" s="2">
        <f t="shared" si="9"/>
        <v>2422.6380350000009</v>
      </c>
      <c r="U22" s="2"/>
    </row>
    <row r="23" spans="1:21">
      <c r="A23">
        <v>69</v>
      </c>
      <c r="B23" t="s">
        <v>629</v>
      </c>
      <c r="C23" s="4">
        <v>49931.495999999999</v>
      </c>
      <c r="D23" s="4">
        <v>16036.058999999999</v>
      </c>
      <c r="E23" s="4">
        <v>140952.193</v>
      </c>
      <c r="F23" s="4">
        <v>3511.3910000000001</v>
      </c>
      <c r="G23" s="4">
        <v>0</v>
      </c>
      <c r="H23" s="4">
        <v>2195.7600000000002</v>
      </c>
      <c r="I23" s="4">
        <v>314.779</v>
      </c>
      <c r="J23" s="4">
        <v>29894.475999999999</v>
      </c>
      <c r="K23" s="5"/>
      <c r="L23" s="4">
        <f t="shared" si="2"/>
        <v>369.41830800000002</v>
      </c>
      <c r="M23" s="4">
        <f t="shared" si="3"/>
        <v>359.42809215</v>
      </c>
      <c r="N23" s="4">
        <f t="shared" si="4"/>
        <v>21.243915550000001</v>
      </c>
      <c r="O23" s="4">
        <f t="shared" si="5"/>
        <v>0</v>
      </c>
      <c r="P23" s="4">
        <f t="shared" si="6"/>
        <v>1.5370320000000004</v>
      </c>
      <c r="Q23" s="4">
        <f t="shared" si="7"/>
        <v>6.8307042999999998</v>
      </c>
      <c r="R23" s="4">
        <f t="shared" si="8"/>
        <v>167.40906560000002</v>
      </c>
      <c r="T23" s="2">
        <f t="shared" si="9"/>
        <v>758.45805199999995</v>
      </c>
      <c r="U23" s="2"/>
    </row>
    <row r="24" spans="1:21">
      <c r="A24">
        <v>71</v>
      </c>
      <c r="B24" t="s">
        <v>630</v>
      </c>
      <c r="C24" s="4">
        <v>58897.564999999995</v>
      </c>
      <c r="D24" s="4">
        <v>14761.352000000001</v>
      </c>
      <c r="E24" s="4">
        <v>136448.42000000001</v>
      </c>
      <c r="F24" s="4">
        <v>5677.1080000000002</v>
      </c>
      <c r="G24" s="4">
        <v>0</v>
      </c>
      <c r="H24" s="4">
        <v>3567.1529999999998</v>
      </c>
      <c r="I24" s="4">
        <v>207.99799999999999</v>
      </c>
      <c r="J24" s="4">
        <v>1779.8820000000001</v>
      </c>
      <c r="K24" s="5"/>
      <c r="L24" s="4">
        <f t="shared" si="2"/>
        <v>412.48993520000005</v>
      </c>
      <c r="M24" s="4">
        <f t="shared" si="3"/>
        <v>347.94347100000005</v>
      </c>
      <c r="N24" s="4">
        <f t="shared" si="4"/>
        <v>34.346503400000003</v>
      </c>
      <c r="O24" s="4">
        <f t="shared" si="5"/>
        <v>0</v>
      </c>
      <c r="P24" s="4">
        <f t="shared" si="6"/>
        <v>2.4970071000000003</v>
      </c>
      <c r="Q24" s="4">
        <f t="shared" si="7"/>
        <v>4.5135566000000003</v>
      </c>
      <c r="R24" s="4">
        <f t="shared" si="8"/>
        <v>9.9673392000000014</v>
      </c>
      <c r="T24" s="2">
        <f t="shared" si="9"/>
        <v>801.79047330000003</v>
      </c>
      <c r="U24" s="2"/>
    </row>
    <row r="25" spans="1:21">
      <c r="A25">
        <v>72</v>
      </c>
      <c r="B25" t="s">
        <v>631</v>
      </c>
      <c r="C25" s="4">
        <v>3826.1800000000003</v>
      </c>
      <c r="D25" s="4">
        <v>7117.0910000000003</v>
      </c>
      <c r="E25" s="4">
        <v>22833.531999999999</v>
      </c>
      <c r="F25" s="4">
        <v>8453.4770000000008</v>
      </c>
      <c r="G25" s="4">
        <v>0</v>
      </c>
      <c r="H25" s="4">
        <v>26.536000000000001</v>
      </c>
      <c r="I25" s="4">
        <v>0</v>
      </c>
      <c r="J25" s="4">
        <v>527.32100000000003</v>
      </c>
      <c r="K25" s="5"/>
      <c r="L25" s="4">
        <f t="shared" si="2"/>
        <v>61.282317600000013</v>
      </c>
      <c r="M25" s="4">
        <f t="shared" si="3"/>
        <v>58.225506600000003</v>
      </c>
      <c r="N25" s="4">
        <f t="shared" si="4"/>
        <v>51.143535850000006</v>
      </c>
      <c r="O25" s="4">
        <f t="shared" si="5"/>
        <v>0</v>
      </c>
      <c r="P25" s="4">
        <f t="shared" si="6"/>
        <v>1.8575200000000004E-2</v>
      </c>
      <c r="Q25" s="4">
        <f t="shared" si="7"/>
        <v>0</v>
      </c>
      <c r="R25" s="4">
        <f t="shared" si="8"/>
        <v>2.9529976000000007</v>
      </c>
      <c r="T25" s="2">
        <f t="shared" si="9"/>
        <v>170.66993525000001</v>
      </c>
      <c r="U25" s="2"/>
    </row>
    <row r="26" spans="1:21">
      <c r="A26">
        <v>74</v>
      </c>
      <c r="B26" t="s">
        <v>632</v>
      </c>
      <c r="C26" s="4">
        <v>13016.103999999999</v>
      </c>
      <c r="D26" s="4">
        <v>3046.2269999999999</v>
      </c>
      <c r="E26" s="4">
        <v>24476.052</v>
      </c>
      <c r="F26" s="4">
        <v>3103.9090000000001</v>
      </c>
      <c r="G26" s="4">
        <v>0</v>
      </c>
      <c r="H26" s="4">
        <v>599.17200000000003</v>
      </c>
      <c r="I26" s="4">
        <v>0</v>
      </c>
      <c r="J26" s="4">
        <v>0</v>
      </c>
      <c r="K26" s="5"/>
      <c r="L26" s="4">
        <f t="shared" si="2"/>
        <v>89.949053599999999</v>
      </c>
      <c r="M26" s="4">
        <f t="shared" si="3"/>
        <v>62.413932600000003</v>
      </c>
      <c r="N26" s="4">
        <f t="shared" si="4"/>
        <v>18.77864945</v>
      </c>
      <c r="O26" s="4">
        <f t="shared" si="5"/>
        <v>0</v>
      </c>
      <c r="P26" s="4">
        <f t="shared" si="6"/>
        <v>0.41942040000000008</v>
      </c>
      <c r="Q26" s="4">
        <f t="shared" si="7"/>
        <v>0</v>
      </c>
      <c r="R26" s="4">
        <f t="shared" si="8"/>
        <v>0</v>
      </c>
      <c r="T26" s="2">
        <f t="shared" si="9"/>
        <v>171.56105604999999</v>
      </c>
      <c r="U26" s="2"/>
    </row>
    <row r="27" spans="1:21">
      <c r="A27">
        <v>75</v>
      </c>
      <c r="B27" t="s">
        <v>633</v>
      </c>
      <c r="C27" s="4">
        <v>295714.07799999998</v>
      </c>
      <c r="D27" s="4">
        <v>62154.915999999997</v>
      </c>
      <c r="E27" s="4">
        <v>423588.20199999999</v>
      </c>
      <c r="F27" s="4">
        <v>33009.697</v>
      </c>
      <c r="G27" s="4">
        <v>0</v>
      </c>
      <c r="H27" s="4">
        <v>4044.8110000000001</v>
      </c>
      <c r="I27" s="4">
        <v>0</v>
      </c>
      <c r="J27" s="4">
        <v>3969.3389999999999</v>
      </c>
      <c r="K27" s="5"/>
      <c r="L27" s="4">
        <f t="shared" si="2"/>
        <v>2004.0663664000001</v>
      </c>
      <c r="M27" s="4">
        <f t="shared" si="3"/>
        <v>1080.1499151</v>
      </c>
      <c r="N27" s="4">
        <f t="shared" si="4"/>
        <v>199.70866684999999</v>
      </c>
      <c r="O27" s="4">
        <f t="shared" si="5"/>
        <v>0</v>
      </c>
      <c r="P27" s="4">
        <f t="shared" si="6"/>
        <v>2.8313677000000004</v>
      </c>
      <c r="Q27" s="4">
        <f t="shared" si="7"/>
        <v>0</v>
      </c>
      <c r="R27" s="4">
        <f t="shared" si="8"/>
        <v>22.228298400000003</v>
      </c>
      <c r="T27" s="2">
        <f t="shared" si="9"/>
        <v>3286.7563160500004</v>
      </c>
      <c r="U27" s="2"/>
    </row>
    <row r="28" spans="1:21">
      <c r="A28">
        <v>77</v>
      </c>
      <c r="B28" t="s">
        <v>634</v>
      </c>
      <c r="C28" s="4">
        <v>33168.377</v>
      </c>
      <c r="D28" s="4">
        <v>22686.016</v>
      </c>
      <c r="E28" s="4">
        <v>92192.67</v>
      </c>
      <c r="F28" s="4">
        <v>19724.823</v>
      </c>
      <c r="G28" s="4">
        <v>0</v>
      </c>
      <c r="H28" s="4">
        <v>1551.433</v>
      </c>
      <c r="I28" s="4">
        <v>0</v>
      </c>
      <c r="J28" s="4">
        <v>0</v>
      </c>
      <c r="K28" s="5"/>
      <c r="L28" s="4">
        <f t="shared" si="2"/>
        <v>312.78460080000002</v>
      </c>
      <c r="M28" s="4">
        <f t="shared" si="3"/>
        <v>235.09130850000003</v>
      </c>
      <c r="N28" s="4">
        <f t="shared" si="4"/>
        <v>119.33517915</v>
      </c>
      <c r="O28" s="4">
        <f t="shared" si="5"/>
        <v>0</v>
      </c>
      <c r="P28" s="4">
        <f t="shared" si="6"/>
        <v>1.0860031000000001</v>
      </c>
      <c r="Q28" s="4">
        <f t="shared" si="7"/>
        <v>0</v>
      </c>
      <c r="R28" s="4">
        <f t="shared" si="8"/>
        <v>0</v>
      </c>
      <c r="T28" s="2">
        <f t="shared" si="9"/>
        <v>668.29709155000012</v>
      </c>
      <c r="U28" s="2"/>
    </row>
    <row r="29" spans="1:21">
      <c r="A29">
        <v>78</v>
      </c>
      <c r="B29" t="s">
        <v>635</v>
      </c>
      <c r="C29" s="4">
        <v>90766.805000000008</v>
      </c>
      <c r="D29" s="4">
        <v>38738.260999999999</v>
      </c>
      <c r="E29" s="4">
        <v>191564.152</v>
      </c>
      <c r="F29" s="4">
        <v>22305.58</v>
      </c>
      <c r="G29" s="4">
        <v>0</v>
      </c>
      <c r="H29" s="4">
        <v>908.73699999999997</v>
      </c>
      <c r="I29" s="4">
        <v>249.87799999999999</v>
      </c>
      <c r="J29" s="4">
        <v>929.24099999999999</v>
      </c>
      <c r="K29" s="5"/>
      <c r="L29" s="4">
        <f t="shared" si="2"/>
        <v>725.22836960000018</v>
      </c>
      <c r="M29" s="4">
        <f t="shared" si="3"/>
        <v>488.48858760000002</v>
      </c>
      <c r="N29" s="4">
        <f t="shared" si="4"/>
        <v>134.948759</v>
      </c>
      <c r="O29" s="4">
        <f t="shared" si="5"/>
        <v>0</v>
      </c>
      <c r="P29" s="4">
        <f t="shared" si="6"/>
        <v>0.63611590000000007</v>
      </c>
      <c r="Q29" s="4">
        <f t="shared" si="7"/>
        <v>5.4223526</v>
      </c>
      <c r="R29" s="4">
        <f t="shared" si="8"/>
        <v>5.203749600000001</v>
      </c>
      <c r="T29" s="2">
        <f t="shared" si="9"/>
        <v>1354.7241847000003</v>
      </c>
      <c r="U29" s="2"/>
    </row>
    <row r="30" spans="1:21">
      <c r="A30">
        <v>79</v>
      </c>
      <c r="B30" t="s">
        <v>636</v>
      </c>
      <c r="C30" s="4">
        <v>137221.75899999999</v>
      </c>
      <c r="D30" s="4">
        <v>14069.111000000001</v>
      </c>
      <c r="E30" s="4">
        <v>153052.14499999999</v>
      </c>
      <c r="F30" s="4">
        <v>1364.826</v>
      </c>
      <c r="G30" s="4">
        <v>0</v>
      </c>
      <c r="H30" s="4">
        <v>114.735</v>
      </c>
      <c r="I30" s="4">
        <v>0</v>
      </c>
      <c r="J30" s="4">
        <v>4573.3760000000002</v>
      </c>
      <c r="K30" s="5"/>
      <c r="L30" s="4">
        <f t="shared" si="2"/>
        <v>847.22887200000014</v>
      </c>
      <c r="M30" s="4">
        <f t="shared" si="3"/>
        <v>390.28296975000001</v>
      </c>
      <c r="N30" s="4">
        <f t="shared" si="4"/>
        <v>8.2571972999999996</v>
      </c>
      <c r="O30" s="4">
        <f t="shared" si="5"/>
        <v>0</v>
      </c>
      <c r="P30" s="4">
        <f t="shared" si="6"/>
        <v>8.0314500000000011E-2</v>
      </c>
      <c r="Q30" s="4">
        <f t="shared" si="7"/>
        <v>0</v>
      </c>
      <c r="R30" s="4">
        <f t="shared" si="8"/>
        <v>25.610905600000006</v>
      </c>
      <c r="T30" s="2">
        <f t="shared" si="9"/>
        <v>1245.8493535500002</v>
      </c>
      <c r="U30" s="2"/>
    </row>
    <row r="31" spans="1:21">
      <c r="A31">
        <v>81</v>
      </c>
      <c r="B31" t="s">
        <v>637</v>
      </c>
      <c r="C31" s="4">
        <v>22871.631000000001</v>
      </c>
      <c r="D31" s="4">
        <v>44376.707999999999</v>
      </c>
      <c r="E31" s="4">
        <v>64773.79</v>
      </c>
      <c r="F31" s="4">
        <v>37032.146999999997</v>
      </c>
      <c r="G31" s="4">
        <v>0</v>
      </c>
      <c r="H31" s="4">
        <v>2964.3530000000001</v>
      </c>
      <c r="I31" s="4">
        <v>0</v>
      </c>
      <c r="J31" s="4">
        <v>0</v>
      </c>
      <c r="K31" s="5"/>
      <c r="L31" s="4">
        <f t="shared" si="2"/>
        <v>376.59069840000012</v>
      </c>
      <c r="M31" s="4">
        <f t="shared" si="3"/>
        <v>165.17316450000001</v>
      </c>
      <c r="N31" s="4">
        <f t="shared" si="4"/>
        <v>224.04448934999996</v>
      </c>
      <c r="O31" s="4">
        <f t="shared" si="5"/>
        <v>0</v>
      </c>
      <c r="P31" s="4">
        <f t="shared" si="6"/>
        <v>2.0750471000000004</v>
      </c>
      <c r="Q31" s="4">
        <f t="shared" si="7"/>
        <v>0</v>
      </c>
      <c r="R31" s="4">
        <f t="shared" si="8"/>
        <v>0</v>
      </c>
      <c r="T31" s="2">
        <f t="shared" si="9"/>
        <v>767.8833993500001</v>
      </c>
      <c r="U31" s="2"/>
    </row>
    <row r="32" spans="1:21">
      <c r="A32">
        <v>82</v>
      </c>
      <c r="B32" t="s">
        <v>638</v>
      </c>
      <c r="C32" s="4">
        <v>72996.23</v>
      </c>
      <c r="D32" s="4">
        <v>44931.171999999999</v>
      </c>
      <c r="E32" s="4">
        <v>215690.429</v>
      </c>
      <c r="F32" s="4">
        <v>27627.355</v>
      </c>
      <c r="G32" s="4">
        <v>0</v>
      </c>
      <c r="H32" s="4">
        <v>1911.6</v>
      </c>
      <c r="I32" s="4">
        <v>277.42399999999998</v>
      </c>
      <c r="J32" s="4">
        <v>0</v>
      </c>
      <c r="K32" s="5"/>
      <c r="L32" s="4">
        <f t="shared" si="2"/>
        <v>660.39345120000007</v>
      </c>
      <c r="M32" s="4">
        <f t="shared" si="3"/>
        <v>550.01059395000004</v>
      </c>
      <c r="N32" s="4">
        <f t="shared" si="4"/>
        <v>167.14549775</v>
      </c>
      <c r="O32" s="4">
        <f t="shared" si="5"/>
        <v>0</v>
      </c>
      <c r="P32" s="4">
        <f t="shared" si="6"/>
        <v>1.3381200000000002</v>
      </c>
      <c r="Q32" s="4">
        <f t="shared" si="7"/>
        <v>6.0201007999999998</v>
      </c>
      <c r="R32" s="4">
        <f t="shared" si="8"/>
        <v>0</v>
      </c>
      <c r="T32" s="2">
        <f t="shared" si="9"/>
        <v>1384.9077636999998</v>
      </c>
      <c r="U32" s="2"/>
    </row>
    <row r="33" spans="1:21">
      <c r="A33">
        <v>86</v>
      </c>
      <c r="B33" t="s">
        <v>639</v>
      </c>
      <c r="C33" s="4">
        <v>39591.730000000003</v>
      </c>
      <c r="D33" s="4">
        <v>25174.788</v>
      </c>
      <c r="E33" s="4">
        <v>167408.83799999999</v>
      </c>
      <c r="F33" s="4">
        <v>12439.474</v>
      </c>
      <c r="G33" s="4">
        <v>0</v>
      </c>
      <c r="H33" s="4">
        <v>4365.2420000000002</v>
      </c>
      <c r="I33" s="4">
        <v>385.06</v>
      </c>
      <c r="J33" s="4">
        <v>0</v>
      </c>
      <c r="K33" s="5"/>
      <c r="L33" s="4">
        <f t="shared" si="2"/>
        <v>362.69250080000006</v>
      </c>
      <c r="M33" s="4">
        <f t="shared" si="3"/>
        <v>426.89253689999998</v>
      </c>
      <c r="N33" s="4">
        <f t="shared" si="4"/>
        <v>75.258817699999994</v>
      </c>
      <c r="O33" s="4">
        <f t="shared" si="5"/>
        <v>0</v>
      </c>
      <c r="P33" s="4">
        <f t="shared" si="6"/>
        <v>3.0556694000000006</v>
      </c>
      <c r="Q33" s="4">
        <f t="shared" si="7"/>
        <v>8.3558020000000006</v>
      </c>
      <c r="R33" s="4">
        <f t="shared" si="8"/>
        <v>0</v>
      </c>
      <c r="T33" s="2">
        <f t="shared" si="9"/>
        <v>876.25532680000015</v>
      </c>
      <c r="U33" s="2"/>
    </row>
    <row r="34" spans="1:21">
      <c r="A34">
        <v>90</v>
      </c>
      <c r="B34" t="s">
        <v>640</v>
      </c>
      <c r="C34" s="4">
        <v>16594.927</v>
      </c>
      <c r="D34" s="4">
        <v>29615.677</v>
      </c>
      <c r="E34" s="4">
        <v>65050.89</v>
      </c>
      <c r="F34" s="4">
        <v>29658.096000000001</v>
      </c>
      <c r="G34" s="4">
        <v>0</v>
      </c>
      <c r="H34" s="4">
        <v>322.13299999999998</v>
      </c>
      <c r="I34" s="4">
        <v>62.762999999999998</v>
      </c>
      <c r="J34" s="4">
        <v>6041.616</v>
      </c>
      <c r="K34" s="5"/>
      <c r="L34" s="4">
        <f t="shared" si="2"/>
        <v>258.77938240000003</v>
      </c>
      <c r="M34" s="4">
        <f t="shared" si="3"/>
        <v>165.87976950000001</v>
      </c>
      <c r="N34" s="4">
        <f t="shared" si="4"/>
        <v>179.4314808</v>
      </c>
      <c r="O34" s="4">
        <f t="shared" si="5"/>
        <v>0</v>
      </c>
      <c r="P34" s="4">
        <f t="shared" si="6"/>
        <v>0.22549310000000003</v>
      </c>
      <c r="Q34" s="4">
        <f t="shared" si="7"/>
        <v>1.3619570999999999</v>
      </c>
      <c r="R34" s="4">
        <f t="shared" si="8"/>
        <v>33.833049600000002</v>
      </c>
      <c r="T34" s="2">
        <f t="shared" si="9"/>
        <v>605.67808290000005</v>
      </c>
      <c r="U34" s="2"/>
    </row>
    <row r="35" spans="1:21">
      <c r="A35">
        <v>91</v>
      </c>
      <c r="B35" t="s">
        <v>641</v>
      </c>
      <c r="C35" s="4">
        <v>10523927.957</v>
      </c>
      <c r="D35" s="4">
        <v>13580201.977</v>
      </c>
      <c r="E35" s="4">
        <v>14834024.434</v>
      </c>
      <c r="F35" s="4">
        <v>27720.864000000001</v>
      </c>
      <c r="G35" s="4">
        <v>0</v>
      </c>
      <c r="H35" s="4">
        <v>392362.02299999999</v>
      </c>
      <c r="I35" s="4">
        <v>107715.33900000001</v>
      </c>
      <c r="J35" s="4">
        <v>17292.705000000002</v>
      </c>
      <c r="K35" s="5"/>
      <c r="L35" s="4">
        <f t="shared" si="2"/>
        <v>134983.12763040003</v>
      </c>
      <c r="M35" s="4">
        <f t="shared" si="3"/>
        <v>37826.762306700002</v>
      </c>
      <c r="N35" s="4">
        <f t="shared" si="4"/>
        <v>167.7112272</v>
      </c>
      <c r="O35" s="4">
        <f t="shared" si="5"/>
        <v>0</v>
      </c>
      <c r="P35" s="4">
        <f t="shared" si="6"/>
        <v>274.65341610000002</v>
      </c>
      <c r="Q35" s="4">
        <f t="shared" si="7"/>
        <v>2337.4228563000001</v>
      </c>
      <c r="R35" s="4">
        <f t="shared" si="8"/>
        <v>96.839148000000023</v>
      </c>
      <c r="T35" s="2">
        <f t="shared" si="9"/>
        <v>175589.6774367</v>
      </c>
      <c r="U35" s="2"/>
    </row>
    <row r="36" spans="1:21">
      <c r="A36">
        <v>92</v>
      </c>
      <c r="B36" t="s">
        <v>642</v>
      </c>
      <c r="C36" s="4">
        <v>3181042.4759999998</v>
      </c>
      <c r="D36" s="4">
        <v>3115767.7230000002</v>
      </c>
      <c r="E36" s="4">
        <v>5546876.4859999996</v>
      </c>
      <c r="F36" s="4">
        <v>9284.6720000000005</v>
      </c>
      <c r="G36" s="4">
        <v>0</v>
      </c>
      <c r="H36" s="4">
        <v>58132.891000000003</v>
      </c>
      <c r="I36" s="4">
        <v>48479.430999999997</v>
      </c>
      <c r="J36" s="4">
        <v>0</v>
      </c>
      <c r="K36" s="5"/>
      <c r="L36" s="4">
        <f t="shared" si="2"/>
        <v>35262.137114400008</v>
      </c>
      <c r="M36" s="4">
        <f t="shared" si="3"/>
        <v>14144.535039300001</v>
      </c>
      <c r="N36" s="4">
        <f t="shared" si="4"/>
        <v>56.172265600000003</v>
      </c>
      <c r="O36" s="4">
        <f t="shared" si="5"/>
        <v>0</v>
      </c>
      <c r="P36" s="4">
        <f t="shared" si="6"/>
        <v>40.693023700000005</v>
      </c>
      <c r="Q36" s="4">
        <f t="shared" si="7"/>
        <v>1052.0036527</v>
      </c>
      <c r="R36" s="4">
        <f t="shared" si="8"/>
        <v>0</v>
      </c>
      <c r="T36" s="2">
        <f t="shared" si="9"/>
        <v>50555.541095700006</v>
      </c>
      <c r="U36" s="2"/>
    </row>
    <row r="37" spans="1:21">
      <c r="A37">
        <v>97</v>
      </c>
      <c r="B37" t="s">
        <v>643</v>
      </c>
      <c r="C37" s="4">
        <v>15236.018</v>
      </c>
      <c r="D37" s="4">
        <v>48038.828000000001</v>
      </c>
      <c r="E37" s="4">
        <v>50690.190999999999</v>
      </c>
      <c r="F37" s="4">
        <v>49870.495000000003</v>
      </c>
      <c r="G37" s="4">
        <v>0</v>
      </c>
      <c r="H37" s="4">
        <v>252.65899999999999</v>
      </c>
      <c r="I37" s="4">
        <v>112.249</v>
      </c>
      <c r="J37" s="4">
        <v>0</v>
      </c>
      <c r="K37" s="5"/>
      <c r="L37" s="4">
        <f t="shared" si="2"/>
        <v>354.33913760000007</v>
      </c>
      <c r="M37" s="4">
        <f t="shared" si="3"/>
        <v>129.25998705000001</v>
      </c>
      <c r="N37" s="4">
        <f t="shared" si="4"/>
        <v>301.71649474999998</v>
      </c>
      <c r="O37" s="4">
        <f t="shared" si="5"/>
        <v>0</v>
      </c>
      <c r="P37" s="4">
        <f t="shared" si="6"/>
        <v>0.17686130000000003</v>
      </c>
      <c r="Q37" s="4">
        <f t="shared" si="7"/>
        <v>2.4358032999999999</v>
      </c>
      <c r="R37" s="4">
        <f t="shared" si="8"/>
        <v>0</v>
      </c>
      <c r="T37" s="2">
        <f t="shared" si="9"/>
        <v>787.92828400000008</v>
      </c>
      <c r="U37" s="2"/>
    </row>
    <row r="38" spans="1:21">
      <c r="A38">
        <v>98</v>
      </c>
      <c r="B38" t="s">
        <v>644</v>
      </c>
      <c r="C38" s="4">
        <v>138001.65599999999</v>
      </c>
      <c r="D38" s="4">
        <v>80906.858999999997</v>
      </c>
      <c r="E38" s="4">
        <v>557652.54799999995</v>
      </c>
      <c r="F38" s="4">
        <v>33081.747000000003</v>
      </c>
      <c r="G38" s="4">
        <v>0</v>
      </c>
      <c r="H38" s="4">
        <v>615.93499999999995</v>
      </c>
      <c r="I38" s="4">
        <v>99.94</v>
      </c>
      <c r="J38" s="4">
        <v>0</v>
      </c>
      <c r="K38" s="5"/>
      <c r="L38" s="4">
        <f t="shared" si="2"/>
        <v>1225.887684</v>
      </c>
      <c r="M38" s="4">
        <f t="shared" si="3"/>
        <v>1422.0139973999999</v>
      </c>
      <c r="N38" s="4">
        <f t="shared" si="4"/>
        <v>200.14456935000001</v>
      </c>
      <c r="O38" s="4">
        <f t="shared" si="5"/>
        <v>0</v>
      </c>
      <c r="P38" s="4">
        <f t="shared" si="6"/>
        <v>0.43115450000000005</v>
      </c>
      <c r="Q38" s="4">
        <f t="shared" si="7"/>
        <v>2.168698</v>
      </c>
      <c r="R38" s="4">
        <f t="shared" si="8"/>
        <v>0</v>
      </c>
      <c r="T38" s="2">
        <f t="shared" si="9"/>
        <v>2850.6461032499997</v>
      </c>
      <c r="U38" s="2"/>
    </row>
    <row r="39" spans="1:21">
      <c r="A39">
        <v>102</v>
      </c>
      <c r="B39" t="s">
        <v>645</v>
      </c>
      <c r="C39" s="4">
        <v>113380.806</v>
      </c>
      <c r="D39" s="4">
        <v>29114.071</v>
      </c>
      <c r="E39" s="4">
        <v>232883.91200000001</v>
      </c>
      <c r="F39" s="4">
        <v>9791.9709999999995</v>
      </c>
      <c r="G39" s="4">
        <v>0</v>
      </c>
      <c r="H39" s="4">
        <v>1827.221</v>
      </c>
      <c r="I39" s="4">
        <v>891.94100000000003</v>
      </c>
      <c r="J39" s="4">
        <v>1430.798</v>
      </c>
      <c r="K39" s="5"/>
      <c r="L39" s="4">
        <f t="shared" si="2"/>
        <v>797.97131120000017</v>
      </c>
      <c r="M39" s="4">
        <f t="shared" si="3"/>
        <v>593.85397560000013</v>
      </c>
      <c r="N39" s="4">
        <f t="shared" si="4"/>
        <v>59.241424549999998</v>
      </c>
      <c r="O39" s="4">
        <f t="shared" si="5"/>
        <v>0</v>
      </c>
      <c r="P39" s="4">
        <f t="shared" si="6"/>
        <v>1.2790547000000001</v>
      </c>
      <c r="Q39" s="4">
        <f t="shared" si="7"/>
        <v>19.355119699999999</v>
      </c>
      <c r="R39" s="4">
        <f t="shared" si="8"/>
        <v>8.0124688000000006</v>
      </c>
      <c r="T39" s="2">
        <f t="shared" si="9"/>
        <v>1471.7008857500002</v>
      </c>
      <c r="U39" s="2"/>
    </row>
    <row r="40" spans="1:21">
      <c r="A40">
        <v>103</v>
      </c>
      <c r="B40" t="s">
        <v>646</v>
      </c>
      <c r="C40" s="4">
        <v>15983.135</v>
      </c>
      <c r="D40" s="4">
        <v>5339.03</v>
      </c>
      <c r="E40" s="4">
        <v>44368.921000000002</v>
      </c>
      <c r="F40" s="4">
        <v>5412.8950000000004</v>
      </c>
      <c r="G40" s="4">
        <v>0</v>
      </c>
      <c r="H40" s="4">
        <v>43.116999999999997</v>
      </c>
      <c r="I40" s="4">
        <v>0</v>
      </c>
      <c r="J40" s="4">
        <v>1318.8109999999999</v>
      </c>
      <c r="K40" s="5"/>
      <c r="L40" s="4">
        <f t="shared" si="2"/>
        <v>119.40412400000002</v>
      </c>
      <c r="M40" s="4">
        <f t="shared" si="3"/>
        <v>113.14074855000001</v>
      </c>
      <c r="N40" s="4">
        <f t="shared" si="4"/>
        <v>32.748014750000003</v>
      </c>
      <c r="O40" s="4">
        <f t="shared" si="5"/>
        <v>0</v>
      </c>
      <c r="P40" s="4">
        <f t="shared" si="6"/>
        <v>3.0181900000000001E-2</v>
      </c>
      <c r="Q40" s="4">
        <f t="shared" si="7"/>
        <v>0</v>
      </c>
      <c r="R40" s="4">
        <f t="shared" si="8"/>
        <v>7.3853416000000003</v>
      </c>
      <c r="T40" s="2">
        <f t="shared" si="9"/>
        <v>265.32306920000002</v>
      </c>
      <c r="U40" s="2"/>
    </row>
    <row r="41" spans="1:21">
      <c r="A41">
        <v>105</v>
      </c>
      <c r="B41" t="s">
        <v>647</v>
      </c>
      <c r="C41" s="4">
        <v>17440.769</v>
      </c>
      <c r="D41" s="4">
        <v>8320.8469999999998</v>
      </c>
      <c r="E41" s="4">
        <v>47845.313000000002</v>
      </c>
      <c r="F41" s="4">
        <v>14838.995000000001</v>
      </c>
      <c r="G41" s="4">
        <v>0</v>
      </c>
      <c r="H41" s="4">
        <v>27.28</v>
      </c>
      <c r="I41" s="4">
        <v>0</v>
      </c>
      <c r="J41" s="4">
        <v>15853.811</v>
      </c>
      <c r="K41" s="5"/>
      <c r="L41" s="4">
        <f t="shared" si="2"/>
        <v>144.26504960000003</v>
      </c>
      <c r="M41" s="4">
        <f t="shared" si="3"/>
        <v>122.00554815000001</v>
      </c>
      <c r="N41" s="4">
        <f t="shared" si="4"/>
        <v>89.77591975</v>
      </c>
      <c r="O41" s="4">
        <f t="shared" si="5"/>
        <v>0</v>
      </c>
      <c r="P41" s="4">
        <f t="shared" si="6"/>
        <v>1.9096000000000002E-2</v>
      </c>
      <c r="Q41" s="4">
        <f t="shared" si="7"/>
        <v>0</v>
      </c>
      <c r="R41" s="4">
        <f t="shared" si="8"/>
        <v>88.781341600000005</v>
      </c>
      <c r="T41" s="2">
        <f t="shared" si="9"/>
        <v>356.06561350000004</v>
      </c>
      <c r="U41" s="2"/>
    </row>
    <row r="42" spans="1:21">
      <c r="A42">
        <v>106</v>
      </c>
      <c r="B42" t="s">
        <v>648</v>
      </c>
      <c r="C42" s="4">
        <v>447730.64799999999</v>
      </c>
      <c r="D42" s="4">
        <v>291956.04200000002</v>
      </c>
      <c r="E42" s="4">
        <v>1069036.077</v>
      </c>
      <c r="F42" s="4">
        <v>8808.2479999999996</v>
      </c>
      <c r="G42" s="4">
        <v>0</v>
      </c>
      <c r="H42" s="4">
        <v>26065.129000000001</v>
      </c>
      <c r="I42" s="4">
        <v>3148.3960000000002</v>
      </c>
      <c r="J42" s="4">
        <v>0</v>
      </c>
      <c r="K42" s="5"/>
      <c r="L42" s="4">
        <f t="shared" si="2"/>
        <v>4142.2454640000005</v>
      </c>
      <c r="M42" s="4">
        <f t="shared" si="3"/>
        <v>2726.0419963500003</v>
      </c>
      <c r="N42" s="4">
        <f t="shared" si="4"/>
        <v>53.289900399999993</v>
      </c>
      <c r="O42" s="4">
        <f t="shared" si="5"/>
        <v>0</v>
      </c>
      <c r="P42" s="4">
        <f t="shared" si="6"/>
        <v>18.245590300000003</v>
      </c>
      <c r="Q42" s="4">
        <f t="shared" si="7"/>
        <v>68.320193200000006</v>
      </c>
      <c r="R42" s="4">
        <f t="shared" si="8"/>
        <v>0</v>
      </c>
      <c r="T42" s="2">
        <f t="shared" si="9"/>
        <v>7008.1431442500007</v>
      </c>
      <c r="U42" s="2"/>
    </row>
    <row r="43" spans="1:21">
      <c r="A43">
        <v>108</v>
      </c>
      <c r="B43" t="s">
        <v>649</v>
      </c>
      <c r="C43" s="4">
        <v>50459.839</v>
      </c>
      <c r="D43" s="4">
        <v>29891.022000000001</v>
      </c>
      <c r="E43" s="4">
        <v>220311.785</v>
      </c>
      <c r="F43" s="4">
        <v>17016.649000000001</v>
      </c>
      <c r="G43" s="4">
        <v>0</v>
      </c>
      <c r="H43" s="4">
        <v>1100.566</v>
      </c>
      <c r="I43" s="4">
        <v>437.39600000000002</v>
      </c>
      <c r="J43" s="4">
        <v>6773.9030000000002</v>
      </c>
      <c r="K43" s="5"/>
      <c r="L43" s="4">
        <f t="shared" si="2"/>
        <v>449.96482160000011</v>
      </c>
      <c r="M43" s="4">
        <f t="shared" si="3"/>
        <v>561.79505175000008</v>
      </c>
      <c r="N43" s="4">
        <f t="shared" si="4"/>
        <v>102.95072645</v>
      </c>
      <c r="O43" s="4">
        <f t="shared" si="5"/>
        <v>0</v>
      </c>
      <c r="P43" s="4">
        <f t="shared" si="6"/>
        <v>0.77039620000000009</v>
      </c>
      <c r="Q43" s="4">
        <f t="shared" si="7"/>
        <v>9.4914932000000007</v>
      </c>
      <c r="R43" s="4">
        <f t="shared" si="8"/>
        <v>37.933856800000008</v>
      </c>
      <c r="T43" s="2">
        <f t="shared" si="9"/>
        <v>1124.9724892000002</v>
      </c>
      <c r="U43" s="2"/>
    </row>
    <row r="44" spans="1:21">
      <c r="A44">
        <v>109</v>
      </c>
      <c r="B44" t="s">
        <v>650</v>
      </c>
      <c r="C44" s="4">
        <v>796608.80299999996</v>
      </c>
      <c r="D44" s="4">
        <v>478065.86499999999</v>
      </c>
      <c r="E44" s="4">
        <v>1619637.5759999999</v>
      </c>
      <c r="F44" s="4">
        <v>124414.75199999999</v>
      </c>
      <c r="G44" s="4">
        <v>0</v>
      </c>
      <c r="H44" s="4">
        <v>29734.837</v>
      </c>
      <c r="I44" s="4">
        <v>5938.5190000000002</v>
      </c>
      <c r="J44" s="4">
        <v>0</v>
      </c>
      <c r="K44" s="5"/>
      <c r="L44" s="4">
        <f t="shared" si="2"/>
        <v>7138.1781408000015</v>
      </c>
      <c r="M44" s="4">
        <f t="shared" si="3"/>
        <v>4130.0758188</v>
      </c>
      <c r="N44" s="4">
        <f t="shared" si="4"/>
        <v>752.70924959999991</v>
      </c>
      <c r="O44" s="4">
        <f t="shared" si="5"/>
        <v>0</v>
      </c>
      <c r="P44" s="4">
        <f t="shared" si="6"/>
        <v>20.814385900000001</v>
      </c>
      <c r="Q44" s="4">
        <f t="shared" si="7"/>
        <v>128.8658623</v>
      </c>
      <c r="R44" s="4">
        <f t="shared" si="8"/>
        <v>0</v>
      </c>
      <c r="T44" s="2">
        <f t="shared" si="9"/>
        <v>12170.643457400001</v>
      </c>
      <c r="U44" s="2"/>
    </row>
    <row r="45" spans="1:21">
      <c r="A45">
        <v>111</v>
      </c>
      <c r="B45" t="s">
        <v>651</v>
      </c>
      <c r="C45" s="4">
        <v>191359.177</v>
      </c>
      <c r="D45" s="4">
        <v>123972.00900000001</v>
      </c>
      <c r="E45" s="4">
        <v>482827.59399999998</v>
      </c>
      <c r="F45" s="4">
        <v>74345.417000000001</v>
      </c>
      <c r="G45" s="4">
        <v>0</v>
      </c>
      <c r="H45" s="4">
        <v>1249.5509999999999</v>
      </c>
      <c r="I45" s="4">
        <v>2937.6289999999999</v>
      </c>
      <c r="J45" s="4">
        <v>118.26799999999999</v>
      </c>
      <c r="K45" s="5"/>
      <c r="L45" s="4">
        <f t="shared" si="2"/>
        <v>1765.8546416000001</v>
      </c>
      <c r="M45" s="4">
        <f t="shared" si="3"/>
        <v>1231.2103647000001</v>
      </c>
      <c r="N45" s="4">
        <f t="shared" si="4"/>
        <v>449.78977285000002</v>
      </c>
      <c r="O45" s="4">
        <f t="shared" si="5"/>
        <v>0</v>
      </c>
      <c r="P45" s="4">
        <f t="shared" si="6"/>
        <v>0.87468570000000012</v>
      </c>
      <c r="Q45" s="4">
        <f t="shared" si="7"/>
        <v>63.746549299999998</v>
      </c>
      <c r="R45" s="4">
        <f t="shared" si="8"/>
        <v>0.66230080000000002</v>
      </c>
      <c r="T45" s="2">
        <f t="shared" si="9"/>
        <v>3511.4760141500005</v>
      </c>
      <c r="U45" s="2"/>
    </row>
    <row r="46" spans="1:21">
      <c r="A46">
        <v>139</v>
      </c>
      <c r="B46" t="s">
        <v>652</v>
      </c>
      <c r="C46" s="4">
        <v>32666.562000000002</v>
      </c>
      <c r="D46" s="4">
        <v>26110.929</v>
      </c>
      <c r="E46" s="4">
        <v>193045.35200000001</v>
      </c>
      <c r="F46" s="4">
        <v>26570.795999999998</v>
      </c>
      <c r="G46" s="4">
        <v>0</v>
      </c>
      <c r="H46" s="4">
        <v>697.87099999999998</v>
      </c>
      <c r="I46" s="4">
        <v>73.197000000000003</v>
      </c>
      <c r="J46" s="4">
        <v>77475.964999999997</v>
      </c>
      <c r="K46" s="5"/>
      <c r="L46" s="4">
        <f t="shared" si="2"/>
        <v>329.15394960000003</v>
      </c>
      <c r="M46" s="4">
        <f t="shared" si="3"/>
        <v>492.26564760000008</v>
      </c>
      <c r="N46" s="4">
        <f t="shared" si="4"/>
        <v>160.7533158</v>
      </c>
      <c r="O46" s="4">
        <f t="shared" si="5"/>
        <v>0</v>
      </c>
      <c r="P46" s="4">
        <f t="shared" si="6"/>
        <v>0.48850970000000005</v>
      </c>
      <c r="Q46" s="4">
        <f t="shared" si="7"/>
        <v>1.5883749</v>
      </c>
      <c r="R46" s="4">
        <f t="shared" si="8"/>
        <v>433.86540400000007</v>
      </c>
      <c r="T46" s="2">
        <f t="shared" si="9"/>
        <v>984.24979760000008</v>
      </c>
      <c r="U46" s="2"/>
    </row>
    <row r="47" spans="1:21">
      <c r="A47">
        <v>140</v>
      </c>
      <c r="B47" t="s">
        <v>653</v>
      </c>
      <c r="C47" s="4">
        <v>217699.12299999999</v>
      </c>
      <c r="D47" s="4">
        <v>70302.582999999999</v>
      </c>
      <c r="E47" s="4">
        <v>483433.46399999998</v>
      </c>
      <c r="F47" s="4">
        <v>16601.088</v>
      </c>
      <c r="G47" s="4">
        <v>0</v>
      </c>
      <c r="H47" s="4">
        <v>2664.0590000000002</v>
      </c>
      <c r="I47" s="4">
        <v>1616.865</v>
      </c>
      <c r="J47" s="4">
        <v>0</v>
      </c>
      <c r="K47" s="5"/>
      <c r="L47" s="4">
        <f t="shared" si="2"/>
        <v>1612.8095536000003</v>
      </c>
      <c r="M47" s="4">
        <f t="shared" si="3"/>
        <v>1232.7553332</v>
      </c>
      <c r="N47" s="4">
        <f t="shared" si="4"/>
        <v>100.43658239999999</v>
      </c>
      <c r="O47" s="4">
        <f t="shared" si="5"/>
        <v>0</v>
      </c>
      <c r="P47" s="4">
        <f t="shared" si="6"/>
        <v>1.8648413000000004</v>
      </c>
      <c r="Q47" s="4">
        <f t="shared" si="7"/>
        <v>35.085970500000002</v>
      </c>
      <c r="R47" s="4">
        <f t="shared" si="8"/>
        <v>0</v>
      </c>
      <c r="T47" s="2">
        <f t="shared" si="9"/>
        <v>2982.9522810000003</v>
      </c>
      <c r="U47" s="2"/>
    </row>
    <row r="48" spans="1:21">
      <c r="A48">
        <v>142</v>
      </c>
      <c r="B48" t="s">
        <v>654</v>
      </c>
      <c r="C48" s="4">
        <v>58539.008000000002</v>
      </c>
      <c r="D48" s="4">
        <v>55989.623</v>
      </c>
      <c r="E48" s="4">
        <v>141452.26199999999</v>
      </c>
      <c r="F48" s="4">
        <v>38392.534</v>
      </c>
      <c r="G48" s="4">
        <v>0</v>
      </c>
      <c r="H48" s="4">
        <v>1621.8330000000001</v>
      </c>
      <c r="I48" s="4">
        <v>0.79300000000000004</v>
      </c>
      <c r="J48" s="4">
        <v>14817.763999999999</v>
      </c>
      <c r="K48" s="5"/>
      <c r="L48" s="4">
        <f t="shared" si="2"/>
        <v>641.3603336000001</v>
      </c>
      <c r="M48" s="4">
        <f t="shared" si="3"/>
        <v>360.7032681</v>
      </c>
      <c r="N48" s="4">
        <f t="shared" si="4"/>
        <v>232.2748307</v>
      </c>
      <c r="O48" s="4">
        <f t="shared" si="5"/>
        <v>0</v>
      </c>
      <c r="P48" s="4">
        <f t="shared" si="6"/>
        <v>1.1352831000000003</v>
      </c>
      <c r="Q48" s="4">
        <f t="shared" si="7"/>
        <v>1.72081E-2</v>
      </c>
      <c r="R48" s="4">
        <f t="shared" si="8"/>
        <v>82.979478400000005</v>
      </c>
      <c r="T48" s="2">
        <f t="shared" si="9"/>
        <v>1235.4909236000001</v>
      </c>
      <c r="U48" s="2"/>
    </row>
    <row r="49" spans="1:21">
      <c r="A49">
        <v>143</v>
      </c>
      <c r="B49" t="s">
        <v>655</v>
      </c>
      <c r="C49" s="4">
        <v>61762.02</v>
      </c>
      <c r="D49" s="4">
        <v>44291.758999999998</v>
      </c>
      <c r="E49" s="4">
        <v>167664.261</v>
      </c>
      <c r="F49" s="4">
        <v>37924.328000000001</v>
      </c>
      <c r="G49" s="4">
        <v>0</v>
      </c>
      <c r="H49" s="4">
        <v>2083.9369999999999</v>
      </c>
      <c r="I49" s="4">
        <v>350.99099999999999</v>
      </c>
      <c r="J49" s="4">
        <v>184.84100000000001</v>
      </c>
      <c r="K49" s="5"/>
      <c r="L49" s="4">
        <f t="shared" si="2"/>
        <v>593.90116240000009</v>
      </c>
      <c r="M49" s="4">
        <f t="shared" si="3"/>
        <v>427.54386555000002</v>
      </c>
      <c r="N49" s="4">
        <f t="shared" si="4"/>
        <v>229.4421844</v>
      </c>
      <c r="O49" s="4">
        <f t="shared" si="5"/>
        <v>0</v>
      </c>
      <c r="P49" s="4">
        <f t="shared" si="6"/>
        <v>1.4587559000000001</v>
      </c>
      <c r="Q49" s="4">
        <f t="shared" si="7"/>
        <v>7.6165047000000001</v>
      </c>
      <c r="R49" s="4">
        <f t="shared" si="8"/>
        <v>1.0351096000000002</v>
      </c>
      <c r="T49" s="2">
        <f t="shared" si="9"/>
        <v>1259.9624729500001</v>
      </c>
      <c r="U49" s="2"/>
    </row>
    <row r="50" spans="1:21">
      <c r="A50">
        <v>145</v>
      </c>
      <c r="B50" t="s">
        <v>656</v>
      </c>
      <c r="C50" s="4">
        <v>84796.635999999999</v>
      </c>
      <c r="D50" s="4">
        <v>20286.256000000001</v>
      </c>
      <c r="E50" s="4">
        <v>273380.53200000001</v>
      </c>
      <c r="F50" s="4">
        <v>6066.2380000000003</v>
      </c>
      <c r="G50" s="4">
        <v>0</v>
      </c>
      <c r="H50" s="4">
        <v>4089.5230000000001</v>
      </c>
      <c r="I50" s="4">
        <v>467.85500000000002</v>
      </c>
      <c r="J50" s="4">
        <v>9221.3959999999988</v>
      </c>
      <c r="K50" s="5"/>
      <c r="L50" s="4">
        <f t="shared" si="2"/>
        <v>588.46419520000006</v>
      </c>
      <c r="M50" s="4">
        <f t="shared" si="3"/>
        <v>697.12035660000004</v>
      </c>
      <c r="N50" s="4">
        <f t="shared" si="4"/>
        <v>36.700739900000002</v>
      </c>
      <c r="O50" s="4">
        <f t="shared" si="5"/>
        <v>0</v>
      </c>
      <c r="P50" s="4">
        <f t="shared" si="6"/>
        <v>2.8626661000000007</v>
      </c>
      <c r="Q50" s="4">
        <f t="shared" si="7"/>
        <v>10.1524535</v>
      </c>
      <c r="R50" s="4">
        <f t="shared" si="8"/>
        <v>51.639817600000001</v>
      </c>
      <c r="T50" s="2">
        <f t="shared" si="9"/>
        <v>1335.3004113000002</v>
      </c>
      <c r="U50" s="2"/>
    </row>
    <row r="51" spans="1:21">
      <c r="A51">
        <v>146</v>
      </c>
      <c r="B51" t="s">
        <v>657</v>
      </c>
      <c r="C51" s="4">
        <v>36685.906999999999</v>
      </c>
      <c r="D51" s="4">
        <v>27354.848000000002</v>
      </c>
      <c r="E51" s="4">
        <v>100067.636</v>
      </c>
      <c r="F51" s="4">
        <v>28174.101999999999</v>
      </c>
      <c r="G51" s="4">
        <v>0</v>
      </c>
      <c r="H51" s="4">
        <v>439.14</v>
      </c>
      <c r="I51" s="4">
        <v>0</v>
      </c>
      <c r="J51" s="4">
        <v>5093.21</v>
      </c>
      <c r="K51" s="5"/>
      <c r="L51" s="4">
        <f t="shared" si="2"/>
        <v>358.62822800000009</v>
      </c>
      <c r="M51" s="4">
        <f t="shared" si="3"/>
        <v>255.17247180000001</v>
      </c>
      <c r="N51" s="4">
        <f t="shared" si="4"/>
        <v>170.45331709999999</v>
      </c>
      <c r="O51" s="4">
        <f t="shared" si="5"/>
        <v>0</v>
      </c>
      <c r="P51" s="4">
        <f t="shared" si="6"/>
        <v>0.30739800000000006</v>
      </c>
      <c r="Q51" s="4">
        <f t="shared" si="7"/>
        <v>0</v>
      </c>
      <c r="R51" s="4">
        <f t="shared" si="8"/>
        <v>28.521976000000006</v>
      </c>
      <c r="T51" s="2">
        <f t="shared" si="9"/>
        <v>784.56141490000016</v>
      </c>
      <c r="U51" s="2"/>
    </row>
    <row r="52" spans="1:21">
      <c r="A52">
        <v>148</v>
      </c>
      <c r="B52" t="s">
        <v>658</v>
      </c>
      <c r="C52" s="4">
        <v>133113.97</v>
      </c>
      <c r="D52" s="4">
        <v>89552.815000000002</v>
      </c>
      <c r="E52" s="4">
        <v>141846.166</v>
      </c>
      <c r="F52" s="4">
        <v>93699.221000000005</v>
      </c>
      <c r="G52" s="4">
        <v>0</v>
      </c>
      <c r="H52" s="4">
        <v>890.88599999999997</v>
      </c>
      <c r="I52" s="4">
        <v>494.71100000000001</v>
      </c>
      <c r="J52" s="4">
        <v>1862.444</v>
      </c>
      <c r="K52" s="5"/>
      <c r="L52" s="4">
        <f t="shared" si="2"/>
        <v>1246.9339960000002</v>
      </c>
      <c r="M52" s="4">
        <f t="shared" si="3"/>
        <v>361.7077233</v>
      </c>
      <c r="N52" s="4">
        <f t="shared" si="4"/>
        <v>566.88028704999999</v>
      </c>
      <c r="O52" s="4">
        <f t="shared" si="5"/>
        <v>0</v>
      </c>
      <c r="P52" s="4">
        <f t="shared" si="6"/>
        <v>0.62362020000000007</v>
      </c>
      <c r="Q52" s="4">
        <f t="shared" si="7"/>
        <v>10.7352287</v>
      </c>
      <c r="R52" s="4">
        <f t="shared" si="8"/>
        <v>10.429686400000001</v>
      </c>
      <c r="T52" s="2">
        <f t="shared" si="9"/>
        <v>2186.88085525</v>
      </c>
      <c r="U52" s="2"/>
    </row>
    <row r="53" spans="1:21">
      <c r="A53">
        <v>149</v>
      </c>
      <c r="B53" t="s">
        <v>659</v>
      </c>
      <c r="C53" s="4">
        <v>30237.241999999998</v>
      </c>
      <c r="D53" s="4">
        <v>96677.459000000003</v>
      </c>
      <c r="E53" s="4">
        <v>134895.19500000001</v>
      </c>
      <c r="F53" s="4">
        <v>45991.478999999999</v>
      </c>
      <c r="G53" s="4">
        <v>0</v>
      </c>
      <c r="H53" s="4">
        <v>704.46199999999999</v>
      </c>
      <c r="I53" s="4">
        <v>84.510999999999996</v>
      </c>
      <c r="J53" s="4">
        <v>0</v>
      </c>
      <c r="K53" s="5"/>
      <c r="L53" s="4">
        <f t="shared" si="2"/>
        <v>710.72232560000009</v>
      </c>
      <c r="M53" s="4">
        <f t="shared" si="3"/>
        <v>343.98274725000005</v>
      </c>
      <c r="N53" s="4">
        <f t="shared" si="4"/>
        <v>278.24844795000001</v>
      </c>
      <c r="O53" s="4">
        <f t="shared" si="5"/>
        <v>0</v>
      </c>
      <c r="P53" s="4">
        <f t="shared" si="6"/>
        <v>0.49312340000000005</v>
      </c>
      <c r="Q53" s="4">
        <f t="shared" si="7"/>
        <v>1.8338886999999999</v>
      </c>
      <c r="R53" s="4">
        <f t="shared" si="8"/>
        <v>0</v>
      </c>
      <c r="T53" s="2">
        <f t="shared" si="9"/>
        <v>1335.2805329000003</v>
      </c>
      <c r="U53" s="2"/>
    </row>
    <row r="54" spans="1:21">
      <c r="A54">
        <v>151</v>
      </c>
      <c r="B54" t="s">
        <v>660</v>
      </c>
      <c r="C54" s="4">
        <v>21922.281999999999</v>
      </c>
      <c r="D54" s="4">
        <v>4879.3649999999998</v>
      </c>
      <c r="E54" s="4">
        <v>44636.214999999997</v>
      </c>
      <c r="F54" s="4">
        <v>6304.9380000000001</v>
      </c>
      <c r="G54" s="4">
        <v>0</v>
      </c>
      <c r="H54" s="4">
        <v>905.68600000000004</v>
      </c>
      <c r="I54" s="4">
        <v>0</v>
      </c>
      <c r="J54" s="4">
        <v>15529.370999999999</v>
      </c>
      <c r="K54" s="5"/>
      <c r="L54" s="4">
        <f t="shared" si="2"/>
        <v>150.08922319999999</v>
      </c>
      <c r="M54" s="4">
        <f t="shared" si="3"/>
        <v>113.82234825</v>
      </c>
      <c r="N54" s="4">
        <f t="shared" si="4"/>
        <v>38.144874899999998</v>
      </c>
      <c r="O54" s="4">
        <f t="shared" si="5"/>
        <v>0</v>
      </c>
      <c r="P54" s="4">
        <f t="shared" si="6"/>
        <v>0.6339802000000001</v>
      </c>
      <c r="Q54" s="4">
        <f t="shared" si="7"/>
        <v>0</v>
      </c>
      <c r="R54" s="4">
        <f t="shared" si="8"/>
        <v>86.964477600000009</v>
      </c>
      <c r="T54" s="2">
        <f t="shared" si="9"/>
        <v>302.69042654999998</v>
      </c>
      <c r="U54" s="2"/>
    </row>
    <row r="55" spans="1:21">
      <c r="A55">
        <v>152</v>
      </c>
      <c r="B55" t="s">
        <v>661</v>
      </c>
      <c r="C55" s="4">
        <v>26430.571</v>
      </c>
      <c r="D55" s="4">
        <v>9338.4840000000004</v>
      </c>
      <c r="E55" s="4">
        <v>90272.467000000004</v>
      </c>
      <c r="F55" s="4">
        <v>3837.6819999999998</v>
      </c>
      <c r="G55" s="4">
        <v>0</v>
      </c>
      <c r="H55" s="4">
        <v>635.66800000000001</v>
      </c>
      <c r="I55" s="4">
        <v>0</v>
      </c>
      <c r="J55" s="4">
        <v>0</v>
      </c>
      <c r="K55" s="5"/>
      <c r="L55" s="4">
        <f t="shared" si="2"/>
        <v>200.30670800000004</v>
      </c>
      <c r="M55" s="4">
        <f t="shared" si="3"/>
        <v>230.19479085000003</v>
      </c>
      <c r="N55" s="4">
        <f t="shared" si="4"/>
        <v>23.217976099999998</v>
      </c>
      <c r="O55" s="4">
        <f t="shared" si="5"/>
        <v>0</v>
      </c>
      <c r="P55" s="4">
        <f t="shared" si="6"/>
        <v>0.44496760000000007</v>
      </c>
      <c r="Q55" s="4">
        <f t="shared" si="7"/>
        <v>0</v>
      </c>
      <c r="R55" s="4">
        <f t="shared" si="8"/>
        <v>0</v>
      </c>
      <c r="T55" s="2">
        <f t="shared" si="9"/>
        <v>454.16444255000005</v>
      </c>
      <c r="U55" s="2"/>
    </row>
    <row r="56" spans="1:21">
      <c r="A56">
        <v>153</v>
      </c>
      <c r="B56" t="s">
        <v>662</v>
      </c>
      <c r="C56" s="4">
        <v>334931.255</v>
      </c>
      <c r="D56" s="4">
        <v>101810.182</v>
      </c>
      <c r="E56" s="4">
        <v>542893.29500000004</v>
      </c>
      <c r="F56" s="4">
        <v>18039.614000000001</v>
      </c>
      <c r="G56" s="4">
        <v>0</v>
      </c>
      <c r="H56" s="4">
        <v>6894.4939999999997</v>
      </c>
      <c r="I56" s="4">
        <v>0</v>
      </c>
      <c r="J56" s="4">
        <v>51343.697</v>
      </c>
      <c r="K56" s="5"/>
      <c r="L56" s="4">
        <f t="shared" si="2"/>
        <v>2445.7520472000006</v>
      </c>
      <c r="M56" s="4">
        <f t="shared" si="3"/>
        <v>1384.3779022500003</v>
      </c>
      <c r="N56" s="4">
        <f t="shared" si="4"/>
        <v>109.13966470000001</v>
      </c>
      <c r="O56" s="4">
        <f t="shared" si="5"/>
        <v>0</v>
      </c>
      <c r="P56" s="4">
        <f t="shared" si="6"/>
        <v>4.8261458000000008</v>
      </c>
      <c r="Q56" s="4">
        <f t="shared" si="7"/>
        <v>0</v>
      </c>
      <c r="R56" s="4">
        <f t="shared" si="8"/>
        <v>287.52470320000003</v>
      </c>
      <c r="T56" s="2">
        <f t="shared" si="9"/>
        <v>3944.0957599500011</v>
      </c>
      <c r="U56" s="2"/>
    </row>
    <row r="57" spans="1:21">
      <c r="A57">
        <v>165</v>
      </c>
      <c r="B57" t="s">
        <v>663</v>
      </c>
      <c r="C57" s="4">
        <v>117408.22900000001</v>
      </c>
      <c r="D57" s="4">
        <v>57286.728000000003</v>
      </c>
      <c r="E57" s="4">
        <v>350939.75</v>
      </c>
      <c r="F57" s="4">
        <v>25536.292000000001</v>
      </c>
      <c r="G57" s="4">
        <v>0</v>
      </c>
      <c r="H57" s="4">
        <v>13433.035</v>
      </c>
      <c r="I57" s="4">
        <v>1176.3420000000001</v>
      </c>
      <c r="J57" s="4">
        <v>0</v>
      </c>
      <c r="K57" s="5"/>
      <c r="L57" s="4">
        <f t="shared" si="2"/>
        <v>978.29175920000012</v>
      </c>
      <c r="M57" s="4">
        <f t="shared" si="3"/>
        <v>894.89636250000001</v>
      </c>
      <c r="N57" s="4">
        <f t="shared" si="4"/>
        <v>154.49456660000001</v>
      </c>
      <c r="O57" s="4">
        <f t="shared" si="5"/>
        <v>0</v>
      </c>
      <c r="P57" s="4">
        <f t="shared" si="6"/>
        <v>9.4031245000000006</v>
      </c>
      <c r="Q57" s="4">
        <f t="shared" si="7"/>
        <v>25.526621400000003</v>
      </c>
      <c r="R57" s="4">
        <f t="shared" si="8"/>
        <v>0</v>
      </c>
      <c r="T57" s="2">
        <f t="shared" si="9"/>
        <v>2062.6124342000003</v>
      </c>
      <c r="U57" s="2"/>
    </row>
    <row r="58" spans="1:21">
      <c r="A58">
        <v>167</v>
      </c>
      <c r="B58" t="s">
        <v>664</v>
      </c>
      <c r="C58" s="4">
        <v>870048.30100000009</v>
      </c>
      <c r="D58" s="4">
        <v>303218.83</v>
      </c>
      <c r="E58" s="4">
        <v>1860058.561</v>
      </c>
      <c r="F58" s="4">
        <v>46281.135000000002</v>
      </c>
      <c r="G58" s="4">
        <v>0</v>
      </c>
      <c r="H58" s="4">
        <v>2550.3339999999998</v>
      </c>
      <c r="I58" s="4">
        <v>0</v>
      </c>
      <c r="J58" s="4">
        <v>34842.494999999995</v>
      </c>
      <c r="K58" s="5"/>
      <c r="L58" s="4">
        <f t="shared" si="2"/>
        <v>6570.2959336000013</v>
      </c>
      <c r="M58" s="4">
        <f t="shared" si="3"/>
        <v>4743.1493305500007</v>
      </c>
      <c r="N58" s="4">
        <f t="shared" si="4"/>
        <v>280.00086675</v>
      </c>
      <c r="O58" s="4">
        <f t="shared" si="5"/>
        <v>0</v>
      </c>
      <c r="P58" s="4">
        <f t="shared" si="6"/>
        <v>1.7852338000000001</v>
      </c>
      <c r="Q58" s="4">
        <f t="shared" si="7"/>
        <v>0</v>
      </c>
      <c r="R58" s="4">
        <f t="shared" si="8"/>
        <v>195.11797200000001</v>
      </c>
      <c r="T58" s="2">
        <f t="shared" si="9"/>
        <v>11595.231364700003</v>
      </c>
      <c r="U58" s="2"/>
    </row>
    <row r="59" spans="1:21">
      <c r="A59">
        <v>169</v>
      </c>
      <c r="B59" t="s">
        <v>665</v>
      </c>
      <c r="C59" s="4">
        <v>40010.385000000002</v>
      </c>
      <c r="D59" s="4">
        <v>9712.2019999999993</v>
      </c>
      <c r="E59" s="4">
        <v>100451.181</v>
      </c>
      <c r="F59" s="4">
        <v>4662.9399999999996</v>
      </c>
      <c r="G59" s="4">
        <v>0</v>
      </c>
      <c r="H59" s="4">
        <v>54.67</v>
      </c>
      <c r="I59" s="4">
        <v>0</v>
      </c>
      <c r="J59" s="4">
        <v>4295.3900000000003</v>
      </c>
      <c r="K59" s="5"/>
      <c r="L59" s="4">
        <f t="shared" si="2"/>
        <v>278.44648720000004</v>
      </c>
      <c r="M59" s="4">
        <f t="shared" si="3"/>
        <v>256.15051155000003</v>
      </c>
      <c r="N59" s="4">
        <f t="shared" si="4"/>
        <v>28.210786999999996</v>
      </c>
      <c r="O59" s="4">
        <f t="shared" si="5"/>
        <v>0</v>
      </c>
      <c r="P59" s="4">
        <f t="shared" si="6"/>
        <v>3.8269000000000004E-2</v>
      </c>
      <c r="Q59" s="4">
        <f t="shared" si="7"/>
        <v>0</v>
      </c>
      <c r="R59" s="4">
        <f t="shared" si="8"/>
        <v>24.054184000000006</v>
      </c>
      <c r="T59" s="2">
        <f t="shared" si="9"/>
        <v>562.84605475000001</v>
      </c>
      <c r="U59" s="2"/>
    </row>
    <row r="60" spans="1:21">
      <c r="A60">
        <v>171</v>
      </c>
      <c r="B60" t="s">
        <v>666</v>
      </c>
      <c r="C60" s="4">
        <v>27381.802</v>
      </c>
      <c r="D60" s="4">
        <v>18915.182000000001</v>
      </c>
      <c r="E60" s="4">
        <v>102730.118</v>
      </c>
      <c r="F60" s="4">
        <v>16452.522000000001</v>
      </c>
      <c r="G60" s="4">
        <v>0</v>
      </c>
      <c r="H60" s="4">
        <v>214.964</v>
      </c>
      <c r="I60" s="4">
        <v>0</v>
      </c>
      <c r="J60" s="4">
        <v>634.33299999999997</v>
      </c>
      <c r="K60" s="5"/>
      <c r="L60" s="4">
        <f t="shared" si="2"/>
        <v>259.26311040000002</v>
      </c>
      <c r="M60" s="4">
        <f t="shared" si="3"/>
        <v>261.96180090000001</v>
      </c>
      <c r="N60" s="4">
        <f t="shared" si="4"/>
        <v>99.537758100000005</v>
      </c>
      <c r="O60" s="4">
        <f t="shared" si="5"/>
        <v>0</v>
      </c>
      <c r="P60" s="4">
        <f t="shared" si="6"/>
        <v>0.15047480000000002</v>
      </c>
      <c r="Q60" s="4">
        <f t="shared" si="7"/>
        <v>0</v>
      </c>
      <c r="R60" s="4">
        <f t="shared" si="8"/>
        <v>3.5522648000000006</v>
      </c>
      <c r="T60" s="2">
        <f t="shared" si="9"/>
        <v>620.91314420000003</v>
      </c>
      <c r="U60" s="2"/>
    </row>
    <row r="61" spans="1:21">
      <c r="A61">
        <v>172</v>
      </c>
      <c r="B61" t="s">
        <v>667</v>
      </c>
      <c r="C61" s="4">
        <v>29638.876</v>
      </c>
      <c r="D61" s="4">
        <v>36181.447999999997</v>
      </c>
      <c r="E61" s="4">
        <v>101229.341</v>
      </c>
      <c r="F61" s="4">
        <v>38901.421000000002</v>
      </c>
      <c r="G61" s="4">
        <v>0</v>
      </c>
      <c r="H61" s="4">
        <v>618.23699999999997</v>
      </c>
      <c r="I61" s="4">
        <v>0</v>
      </c>
      <c r="J61" s="4">
        <v>0</v>
      </c>
      <c r="K61" s="5"/>
      <c r="L61" s="4">
        <f t="shared" si="2"/>
        <v>368.59381440000004</v>
      </c>
      <c r="M61" s="4">
        <f t="shared" si="3"/>
        <v>258.13481955000003</v>
      </c>
      <c r="N61" s="4">
        <f t="shared" si="4"/>
        <v>235.35359705000002</v>
      </c>
      <c r="O61" s="4">
        <f t="shared" si="5"/>
        <v>0</v>
      </c>
      <c r="P61" s="4">
        <f t="shared" si="6"/>
        <v>0.43276590000000004</v>
      </c>
      <c r="Q61" s="4">
        <f t="shared" si="7"/>
        <v>0</v>
      </c>
      <c r="R61" s="4">
        <f t="shared" si="8"/>
        <v>0</v>
      </c>
      <c r="T61" s="2">
        <f t="shared" si="9"/>
        <v>862.51499690000014</v>
      </c>
      <c r="U61" s="2"/>
    </row>
    <row r="62" spans="1:21">
      <c r="A62">
        <v>176</v>
      </c>
      <c r="B62" t="s">
        <v>668</v>
      </c>
      <c r="C62" s="4">
        <v>27279.532999999999</v>
      </c>
      <c r="D62" s="4">
        <v>27691.482</v>
      </c>
      <c r="E62" s="4">
        <v>92721.24</v>
      </c>
      <c r="F62" s="4">
        <v>30226.058000000001</v>
      </c>
      <c r="G62" s="4">
        <v>0</v>
      </c>
      <c r="H62" s="4">
        <v>1538.674</v>
      </c>
      <c r="I62" s="4">
        <v>0</v>
      </c>
      <c r="J62" s="4">
        <v>0</v>
      </c>
      <c r="K62" s="5"/>
      <c r="L62" s="4">
        <f t="shared" si="2"/>
        <v>307.83768400000002</v>
      </c>
      <c r="M62" s="4">
        <f t="shared" si="3"/>
        <v>236.43916200000004</v>
      </c>
      <c r="N62" s="4">
        <f t="shared" si="4"/>
        <v>182.8676509</v>
      </c>
      <c r="O62" s="4">
        <f t="shared" si="5"/>
        <v>0</v>
      </c>
      <c r="P62" s="4">
        <f t="shared" si="6"/>
        <v>1.0770718000000001</v>
      </c>
      <c r="Q62" s="4">
        <f t="shared" si="7"/>
        <v>0</v>
      </c>
      <c r="R62" s="4">
        <f t="shared" si="8"/>
        <v>0</v>
      </c>
      <c r="T62" s="2">
        <f t="shared" si="9"/>
        <v>728.22156870000015</v>
      </c>
      <c r="U62" s="2"/>
    </row>
    <row r="63" spans="1:21">
      <c r="A63">
        <v>177</v>
      </c>
      <c r="B63" t="s">
        <v>669</v>
      </c>
      <c r="C63" s="4">
        <v>16795.61</v>
      </c>
      <c r="D63" s="4">
        <v>6638.69</v>
      </c>
      <c r="E63" s="4">
        <v>41396.483</v>
      </c>
      <c r="F63" s="4">
        <v>8717.5949999999993</v>
      </c>
      <c r="G63" s="4">
        <v>0</v>
      </c>
      <c r="H63" s="4">
        <v>747.92399999999998</v>
      </c>
      <c r="I63" s="4">
        <v>0</v>
      </c>
      <c r="J63" s="4">
        <v>0</v>
      </c>
      <c r="K63" s="5"/>
      <c r="L63" s="4">
        <f t="shared" si="2"/>
        <v>131.23208000000002</v>
      </c>
      <c r="M63" s="4">
        <f t="shared" si="3"/>
        <v>105.56103165</v>
      </c>
      <c r="N63" s="4">
        <f t="shared" si="4"/>
        <v>52.741449749999994</v>
      </c>
      <c r="O63" s="4">
        <f t="shared" si="5"/>
        <v>0</v>
      </c>
      <c r="P63" s="4">
        <f t="shared" si="6"/>
        <v>0.52354680000000009</v>
      </c>
      <c r="Q63" s="4">
        <f t="shared" si="7"/>
        <v>0</v>
      </c>
      <c r="R63" s="4">
        <f t="shared" si="8"/>
        <v>0</v>
      </c>
      <c r="T63" s="2">
        <f t="shared" si="9"/>
        <v>290.05810820000005</v>
      </c>
      <c r="U63" s="2"/>
    </row>
    <row r="64" spans="1:21">
      <c r="A64">
        <v>178</v>
      </c>
      <c r="B64" t="s">
        <v>670</v>
      </c>
      <c r="C64" s="4">
        <v>39822.993999999999</v>
      </c>
      <c r="D64" s="4">
        <v>36970.038999999997</v>
      </c>
      <c r="E64" s="4">
        <v>130361.951</v>
      </c>
      <c r="F64" s="4">
        <v>32816.999000000003</v>
      </c>
      <c r="G64" s="4">
        <v>0</v>
      </c>
      <c r="H64" s="4">
        <v>1799.538</v>
      </c>
      <c r="I64" s="4">
        <v>329.00400000000002</v>
      </c>
      <c r="J64" s="4">
        <v>0</v>
      </c>
      <c r="K64" s="5"/>
      <c r="L64" s="4">
        <f t="shared" si="2"/>
        <v>430.04098480000005</v>
      </c>
      <c r="M64" s="4">
        <f t="shared" si="3"/>
        <v>332.42297505000005</v>
      </c>
      <c r="N64" s="4">
        <f t="shared" si="4"/>
        <v>198.54284395000002</v>
      </c>
      <c r="O64" s="4">
        <f t="shared" si="5"/>
        <v>0</v>
      </c>
      <c r="P64" s="4">
        <f t="shared" si="6"/>
        <v>1.2596766000000001</v>
      </c>
      <c r="Q64" s="4">
        <f t="shared" si="7"/>
        <v>7.1393868000000005</v>
      </c>
      <c r="R64" s="4">
        <f t="shared" si="8"/>
        <v>0</v>
      </c>
      <c r="T64" s="2">
        <f t="shared" si="9"/>
        <v>969.4058672000001</v>
      </c>
      <c r="U64" s="2"/>
    </row>
    <row r="65" spans="1:21">
      <c r="A65">
        <v>179</v>
      </c>
      <c r="B65" t="s">
        <v>671</v>
      </c>
      <c r="C65" s="4">
        <v>1636978.4080000001</v>
      </c>
      <c r="D65" s="4">
        <v>887714.03200000001</v>
      </c>
      <c r="E65" s="4">
        <v>3566914.38</v>
      </c>
      <c r="F65" s="4">
        <v>52351.133999999998</v>
      </c>
      <c r="G65" s="4">
        <v>0</v>
      </c>
      <c r="H65" s="4">
        <v>94583.745999999999</v>
      </c>
      <c r="I65" s="4">
        <v>8318.4210000000003</v>
      </c>
      <c r="J65" s="4">
        <v>7.7779999999999996</v>
      </c>
      <c r="K65" s="5"/>
      <c r="L65" s="4">
        <f t="shared" si="2"/>
        <v>14138.277664000001</v>
      </c>
      <c r="M65" s="4">
        <f t="shared" si="3"/>
        <v>9095.6316690000003</v>
      </c>
      <c r="N65" s="4">
        <f t="shared" si="4"/>
        <v>316.72436069999998</v>
      </c>
      <c r="O65" s="4">
        <f t="shared" si="5"/>
        <v>0</v>
      </c>
      <c r="P65" s="4">
        <f t="shared" si="6"/>
        <v>66.208622200000008</v>
      </c>
      <c r="Q65" s="4">
        <f t="shared" si="7"/>
        <v>180.50973570000002</v>
      </c>
      <c r="R65" s="4">
        <f t="shared" si="8"/>
        <v>4.3556800000000007E-2</v>
      </c>
      <c r="T65" s="2">
        <f t="shared" si="9"/>
        <v>23797.352051600003</v>
      </c>
      <c r="U65" s="2"/>
    </row>
    <row r="66" spans="1:21">
      <c r="A66">
        <v>181</v>
      </c>
      <c r="B66" t="s">
        <v>672</v>
      </c>
      <c r="C66" s="4">
        <v>11457.504999999999</v>
      </c>
      <c r="D66" s="4">
        <v>5936.6329999999998</v>
      </c>
      <c r="E66" s="4">
        <v>37460.506999999998</v>
      </c>
      <c r="F66" s="4">
        <v>7991.1880000000001</v>
      </c>
      <c r="G66" s="4">
        <v>0</v>
      </c>
      <c r="H66" s="4">
        <v>1516.558</v>
      </c>
      <c r="I66" s="4">
        <v>68.210999999999999</v>
      </c>
      <c r="J66" s="4">
        <v>10246.063</v>
      </c>
      <c r="K66" s="5"/>
      <c r="L66" s="4">
        <f t="shared" si="2"/>
        <v>97.407172800000012</v>
      </c>
      <c r="M66" s="4">
        <f t="shared" si="3"/>
        <v>95.524292849999995</v>
      </c>
      <c r="N66" s="4">
        <f t="shared" si="4"/>
        <v>48.3466874</v>
      </c>
      <c r="O66" s="4">
        <f t="shared" si="5"/>
        <v>0</v>
      </c>
      <c r="P66" s="4">
        <f t="shared" si="6"/>
        <v>1.0615906000000002</v>
      </c>
      <c r="Q66" s="4">
        <f t="shared" si="7"/>
        <v>1.4801787</v>
      </c>
      <c r="R66" s="4">
        <f t="shared" si="8"/>
        <v>57.37795280000001</v>
      </c>
      <c r="T66" s="2">
        <f t="shared" si="9"/>
        <v>243.81992235000001</v>
      </c>
      <c r="U66" s="2"/>
    </row>
    <row r="67" spans="1:21">
      <c r="A67">
        <v>182</v>
      </c>
      <c r="B67" t="s">
        <v>673</v>
      </c>
      <c r="C67" s="4">
        <v>210827.818</v>
      </c>
      <c r="D67" s="4">
        <v>110864.713</v>
      </c>
      <c r="E67" s="4">
        <v>448764.18199999997</v>
      </c>
      <c r="F67" s="4">
        <v>67164.152000000002</v>
      </c>
      <c r="G67" s="4">
        <v>0</v>
      </c>
      <c r="H67" s="4">
        <v>2134.2359999999999</v>
      </c>
      <c r="I67" s="4">
        <v>1844.809</v>
      </c>
      <c r="J67" s="4">
        <v>2479.0729999999999</v>
      </c>
      <c r="K67" s="5"/>
      <c r="L67" s="4">
        <f t="shared" si="2"/>
        <v>1801.4781736000004</v>
      </c>
      <c r="M67" s="4">
        <f t="shared" si="3"/>
        <v>1144.3486641</v>
      </c>
      <c r="N67" s="4">
        <f t="shared" si="4"/>
        <v>406.34311960000002</v>
      </c>
      <c r="O67" s="4">
        <f t="shared" si="5"/>
        <v>0</v>
      </c>
      <c r="P67" s="4">
        <f t="shared" si="6"/>
        <v>1.4939652000000001</v>
      </c>
      <c r="Q67" s="4">
        <f t="shared" si="7"/>
        <v>40.032355299999999</v>
      </c>
      <c r="R67" s="4">
        <f t="shared" si="8"/>
        <v>13.882808800000001</v>
      </c>
      <c r="T67" s="2">
        <f t="shared" si="9"/>
        <v>3393.6962778000002</v>
      </c>
      <c r="U67" s="2"/>
    </row>
    <row r="68" spans="1:21">
      <c r="A68">
        <v>186</v>
      </c>
      <c r="B68" t="s">
        <v>674</v>
      </c>
      <c r="C68" s="4">
        <v>328540.49599999998</v>
      </c>
      <c r="D68" s="4">
        <v>364991.33799999999</v>
      </c>
      <c r="E68" s="4">
        <v>1052594.044</v>
      </c>
      <c r="F68" s="4">
        <v>1061.8969999999999</v>
      </c>
      <c r="G68" s="4">
        <v>0</v>
      </c>
      <c r="H68" s="4">
        <v>22240.129000000001</v>
      </c>
      <c r="I68" s="4">
        <v>10712.031000000001</v>
      </c>
      <c r="J68" s="4">
        <v>0</v>
      </c>
      <c r="K68" s="5"/>
      <c r="L68" s="4">
        <f t="shared" si="2"/>
        <v>3883.7782704000006</v>
      </c>
      <c r="M68" s="4">
        <f t="shared" si="3"/>
        <v>2684.1148122</v>
      </c>
      <c r="N68" s="4">
        <f t="shared" si="4"/>
        <v>6.4244768499999996</v>
      </c>
      <c r="O68" s="4">
        <f t="shared" si="5"/>
        <v>0</v>
      </c>
      <c r="P68" s="4">
        <f t="shared" si="6"/>
        <v>15.568090300000003</v>
      </c>
      <c r="Q68" s="4">
        <f t="shared" si="7"/>
        <v>232.45107270000003</v>
      </c>
      <c r="R68" s="4">
        <f t="shared" si="8"/>
        <v>0</v>
      </c>
      <c r="T68" s="2">
        <f t="shared" si="9"/>
        <v>6822.3367224500007</v>
      </c>
      <c r="U68" s="2"/>
    </row>
    <row r="69" spans="1:21">
      <c r="A69">
        <v>202</v>
      </c>
      <c r="B69" t="s">
        <v>675</v>
      </c>
      <c r="C69" s="4">
        <v>204059.10199999998</v>
      </c>
      <c r="D69" s="4">
        <v>198295.30900000001</v>
      </c>
      <c r="E69" s="4">
        <v>870212.88500000001</v>
      </c>
      <c r="F69" s="4">
        <v>13870.241</v>
      </c>
      <c r="G69" s="4">
        <v>0</v>
      </c>
      <c r="H69" s="4">
        <v>2877.2629999999999</v>
      </c>
      <c r="I69" s="4">
        <v>6940.875</v>
      </c>
      <c r="J69" s="4">
        <v>1.1619999999999999</v>
      </c>
      <c r="K69" s="5"/>
      <c r="L69" s="4">
        <f t="shared" si="2"/>
        <v>2253.1847016000002</v>
      </c>
      <c r="M69" s="4">
        <f t="shared" si="3"/>
        <v>2219.0428567500003</v>
      </c>
      <c r="N69" s="4">
        <f t="shared" si="4"/>
        <v>83.914958049999996</v>
      </c>
      <c r="O69" s="4">
        <f t="shared" si="5"/>
        <v>0</v>
      </c>
      <c r="P69" s="4">
        <f t="shared" si="6"/>
        <v>2.0140841000000003</v>
      </c>
      <c r="Q69" s="4">
        <f t="shared" si="7"/>
        <v>150.61698749999999</v>
      </c>
      <c r="R69" s="4">
        <f t="shared" si="8"/>
        <v>6.5072000000000003E-3</v>
      </c>
      <c r="T69" s="2">
        <f t="shared" si="9"/>
        <v>4708.773588</v>
      </c>
      <c r="U69" s="2"/>
    </row>
    <row r="70" spans="1:21">
      <c r="A70">
        <v>204</v>
      </c>
      <c r="B70" t="s">
        <v>676</v>
      </c>
      <c r="C70" s="4">
        <v>18087.023000000001</v>
      </c>
      <c r="D70" s="4">
        <v>11563.450999999999</v>
      </c>
      <c r="E70" s="4">
        <v>66832.642999999996</v>
      </c>
      <c r="F70" s="4">
        <v>18590.59</v>
      </c>
      <c r="G70" s="4">
        <v>0</v>
      </c>
      <c r="H70" s="4">
        <v>1050.2470000000001</v>
      </c>
      <c r="I70" s="4">
        <v>0</v>
      </c>
      <c r="J70" s="4">
        <v>0</v>
      </c>
      <c r="K70" s="5"/>
      <c r="L70" s="4">
        <f t="shared" si="2"/>
        <v>166.04265440000003</v>
      </c>
      <c r="M70" s="4">
        <f t="shared" si="3"/>
        <v>170.42323965</v>
      </c>
      <c r="N70" s="4">
        <f t="shared" si="4"/>
        <v>112.47306949999999</v>
      </c>
      <c r="O70" s="4">
        <f t="shared" si="5"/>
        <v>0</v>
      </c>
      <c r="P70" s="4">
        <f t="shared" si="6"/>
        <v>0.73517290000000013</v>
      </c>
      <c r="Q70" s="4">
        <f t="shared" si="7"/>
        <v>0</v>
      </c>
      <c r="R70" s="4">
        <f t="shared" si="8"/>
        <v>0</v>
      </c>
      <c r="T70" s="2">
        <f t="shared" si="9"/>
        <v>449.67413645000005</v>
      </c>
      <c r="U70" s="2"/>
    </row>
    <row r="71" spans="1:21">
      <c r="A71">
        <v>205</v>
      </c>
      <c r="B71" t="s">
        <v>677</v>
      </c>
      <c r="C71" s="4">
        <v>364690.47500000003</v>
      </c>
      <c r="D71" s="4">
        <v>128033.039</v>
      </c>
      <c r="E71" s="4">
        <v>806094.41799999995</v>
      </c>
      <c r="F71" s="4">
        <v>24976.311000000002</v>
      </c>
      <c r="G71" s="4">
        <v>0</v>
      </c>
      <c r="H71" s="4">
        <v>4969.4160000000002</v>
      </c>
      <c r="I71" s="4">
        <v>1521.893</v>
      </c>
      <c r="J71" s="4">
        <v>28793.014000000003</v>
      </c>
      <c r="K71" s="5"/>
      <c r="L71" s="4">
        <f t="shared" si="2"/>
        <v>2759.2516784000004</v>
      </c>
      <c r="M71" s="4">
        <f t="shared" si="3"/>
        <v>2055.5407659000002</v>
      </c>
      <c r="N71" s="4">
        <f t="shared" si="4"/>
        <v>151.10668155000002</v>
      </c>
      <c r="O71" s="4">
        <f t="shared" si="5"/>
        <v>0</v>
      </c>
      <c r="P71" s="4">
        <f t="shared" si="6"/>
        <v>3.4785912000000008</v>
      </c>
      <c r="Q71" s="4">
        <f t="shared" si="7"/>
        <v>33.025078100000002</v>
      </c>
      <c r="R71" s="4">
        <f t="shared" si="8"/>
        <v>161.24087840000004</v>
      </c>
      <c r="T71" s="2">
        <f t="shared" si="9"/>
        <v>5002.4027951500011</v>
      </c>
      <c r="U71" s="2"/>
    </row>
    <row r="72" spans="1:21">
      <c r="A72">
        <v>208</v>
      </c>
      <c r="B72" t="s">
        <v>678</v>
      </c>
      <c r="C72" s="4">
        <v>171379.215</v>
      </c>
      <c r="D72" s="4">
        <v>36259.262000000002</v>
      </c>
      <c r="E72" s="4">
        <v>263811.33500000002</v>
      </c>
      <c r="F72" s="4">
        <v>42861.51</v>
      </c>
      <c r="G72" s="4">
        <v>0</v>
      </c>
      <c r="H72" s="4">
        <v>2533.5129999999999</v>
      </c>
      <c r="I72" s="4">
        <v>0</v>
      </c>
      <c r="J72" s="4">
        <v>50879.431000000004</v>
      </c>
      <c r="K72" s="5"/>
      <c r="L72" s="4">
        <f t="shared" si="2"/>
        <v>1162.7754712000003</v>
      </c>
      <c r="M72" s="4">
        <f t="shared" si="3"/>
        <v>672.71890425000015</v>
      </c>
      <c r="N72" s="4">
        <f t="shared" si="4"/>
        <v>259.31213550000001</v>
      </c>
      <c r="O72" s="4">
        <f t="shared" si="5"/>
        <v>0</v>
      </c>
      <c r="P72" s="4">
        <f t="shared" si="6"/>
        <v>1.7734591000000002</v>
      </c>
      <c r="Q72" s="4">
        <f t="shared" si="7"/>
        <v>0</v>
      </c>
      <c r="R72" s="4">
        <f t="shared" si="8"/>
        <v>284.92481360000005</v>
      </c>
      <c r="T72" s="2">
        <f t="shared" si="9"/>
        <v>2096.5799700500002</v>
      </c>
      <c r="U72" s="2"/>
    </row>
    <row r="73" spans="1:21">
      <c r="A73">
        <v>211</v>
      </c>
      <c r="B73" t="s">
        <v>679</v>
      </c>
      <c r="C73" s="4">
        <v>181068.962</v>
      </c>
      <c r="D73" s="4">
        <v>228678.62599999999</v>
      </c>
      <c r="E73" s="4">
        <v>770530.49800000002</v>
      </c>
      <c r="F73" s="4">
        <v>60266.360999999997</v>
      </c>
      <c r="G73" s="4">
        <v>0</v>
      </c>
      <c r="H73" s="4">
        <v>14909.290999999999</v>
      </c>
      <c r="I73" s="4">
        <v>9786.2440000000006</v>
      </c>
      <c r="J73" s="4">
        <v>0</v>
      </c>
      <c r="K73" s="5"/>
      <c r="L73" s="4">
        <f t="shared" ref="L73:L136" si="10">0.5*(C73+D73)*($L$7/100)</f>
        <v>2294.5864928000001</v>
      </c>
      <c r="M73" s="4">
        <f t="shared" si="3"/>
        <v>1964.8527699000001</v>
      </c>
      <c r="N73" s="4">
        <f t="shared" si="4"/>
        <v>364.61148404999994</v>
      </c>
      <c r="O73" s="4">
        <f t="shared" si="5"/>
        <v>0</v>
      </c>
      <c r="P73" s="4">
        <f t="shared" si="6"/>
        <v>10.436503700000001</v>
      </c>
      <c r="Q73" s="4">
        <f t="shared" si="7"/>
        <v>212.36149480000003</v>
      </c>
      <c r="R73" s="4">
        <f t="shared" si="8"/>
        <v>0</v>
      </c>
      <c r="T73" s="2">
        <f t="shared" si="9"/>
        <v>4846.8487452499994</v>
      </c>
      <c r="U73" s="2"/>
    </row>
    <row r="74" spans="1:21">
      <c r="A74">
        <v>213</v>
      </c>
      <c r="B74" t="s">
        <v>680</v>
      </c>
      <c r="C74" s="4">
        <v>30064.489000000001</v>
      </c>
      <c r="D74" s="4">
        <v>50437.750999999997</v>
      </c>
      <c r="E74" s="4">
        <v>124350.765</v>
      </c>
      <c r="F74" s="4">
        <v>56134.417000000001</v>
      </c>
      <c r="G74" s="4">
        <v>0</v>
      </c>
      <c r="H74" s="4">
        <v>570.697</v>
      </c>
      <c r="I74" s="4">
        <v>1.5840000000000001</v>
      </c>
      <c r="J74" s="4">
        <v>0</v>
      </c>
      <c r="K74" s="5"/>
      <c r="L74" s="4">
        <f t="shared" si="10"/>
        <v>450.812544</v>
      </c>
      <c r="M74" s="4">
        <f t="shared" ref="M74:M137" si="11">0.5*E74*($M$7/100)</f>
        <v>317.09445075000002</v>
      </c>
      <c r="N74" s="4">
        <f t="shared" ref="N74:N137" si="12">0.5*F74*($N$7/100)</f>
        <v>339.61322285</v>
      </c>
      <c r="O74" s="4">
        <f t="shared" ref="O74:O137" si="13">0.5*G74*($O$7/100)</f>
        <v>0</v>
      </c>
      <c r="P74" s="4">
        <f t="shared" ref="P74:P137" si="14">0.5*H74*($P$7/100)</f>
        <v>0.39948790000000006</v>
      </c>
      <c r="Q74" s="4">
        <f t="shared" ref="Q74:Q137" si="15">0.5*I74*($Q$7/100)</f>
        <v>3.4372800000000002E-2</v>
      </c>
      <c r="R74" s="4">
        <f t="shared" ref="R74:R137" si="16">0.5*J74*($R$7/100)</f>
        <v>0</v>
      </c>
      <c r="T74" s="2">
        <f t="shared" ref="T74:T137" si="17">SUM(L74:Q74)</f>
        <v>1107.9540783</v>
      </c>
      <c r="U74" s="2"/>
    </row>
    <row r="75" spans="1:21">
      <c r="A75">
        <v>214</v>
      </c>
      <c r="B75" t="s">
        <v>681</v>
      </c>
      <c r="C75" s="4">
        <v>151446.74299999999</v>
      </c>
      <c r="D75" s="4">
        <v>42160.506000000001</v>
      </c>
      <c r="E75" s="4">
        <v>299780.99</v>
      </c>
      <c r="F75" s="4">
        <v>13898.584000000001</v>
      </c>
      <c r="G75" s="4">
        <v>0</v>
      </c>
      <c r="H75" s="4">
        <v>1706.94</v>
      </c>
      <c r="I75" s="4">
        <v>1116.098</v>
      </c>
      <c r="J75" s="4">
        <v>14872.324000000001</v>
      </c>
      <c r="K75" s="5"/>
      <c r="L75" s="4">
        <f t="shared" si="10"/>
        <v>1084.2005944</v>
      </c>
      <c r="M75" s="4">
        <f t="shared" si="11"/>
        <v>764.44152450000001</v>
      </c>
      <c r="N75" s="4">
        <f t="shared" si="12"/>
        <v>84.086433200000002</v>
      </c>
      <c r="O75" s="4">
        <f t="shared" si="13"/>
        <v>0</v>
      </c>
      <c r="P75" s="4">
        <f t="shared" si="14"/>
        <v>1.1948580000000002</v>
      </c>
      <c r="Q75" s="4">
        <f t="shared" si="15"/>
        <v>24.219326599999999</v>
      </c>
      <c r="R75" s="4">
        <f t="shared" si="16"/>
        <v>83.285014400000009</v>
      </c>
      <c r="T75" s="2">
        <f t="shared" si="17"/>
        <v>1958.1427367000001</v>
      </c>
      <c r="U75" s="2"/>
    </row>
    <row r="76" spans="1:21">
      <c r="A76">
        <v>216</v>
      </c>
      <c r="B76" t="s">
        <v>682</v>
      </c>
      <c r="C76" s="4">
        <v>7822.1089999999995</v>
      </c>
      <c r="D76" s="4">
        <v>12327.995999999999</v>
      </c>
      <c r="E76" s="4">
        <v>24677.101999999999</v>
      </c>
      <c r="F76" s="4">
        <v>14203.34</v>
      </c>
      <c r="G76" s="4">
        <v>0</v>
      </c>
      <c r="H76" s="4">
        <v>226.553</v>
      </c>
      <c r="I76" s="4">
        <v>0</v>
      </c>
      <c r="J76" s="4">
        <v>4.0819999999999999</v>
      </c>
      <c r="K76" s="5"/>
      <c r="L76" s="4">
        <f t="shared" si="10"/>
        <v>112.84058800000001</v>
      </c>
      <c r="M76" s="4">
        <f t="shared" si="11"/>
        <v>62.926610100000005</v>
      </c>
      <c r="N76" s="4">
        <f t="shared" si="12"/>
        <v>85.930206999999996</v>
      </c>
      <c r="O76" s="4">
        <f t="shared" si="13"/>
        <v>0</v>
      </c>
      <c r="P76" s="4">
        <f t="shared" si="14"/>
        <v>0.15858710000000001</v>
      </c>
      <c r="Q76" s="4">
        <f t="shared" si="15"/>
        <v>0</v>
      </c>
      <c r="R76" s="4">
        <f t="shared" si="16"/>
        <v>2.2859200000000003E-2</v>
      </c>
      <c r="T76" s="2">
        <f t="shared" si="17"/>
        <v>261.8559922</v>
      </c>
      <c r="U76" s="2"/>
    </row>
    <row r="77" spans="1:21">
      <c r="A77">
        <v>217</v>
      </c>
      <c r="B77" t="s">
        <v>683</v>
      </c>
      <c r="C77" s="4">
        <v>62228.51</v>
      </c>
      <c r="D77" s="4">
        <v>14330.261</v>
      </c>
      <c r="E77" s="4">
        <v>111352.427</v>
      </c>
      <c r="F77" s="4">
        <v>1906.9839999999999</v>
      </c>
      <c r="G77" s="4">
        <v>0</v>
      </c>
      <c r="H77" s="4">
        <v>90.81</v>
      </c>
      <c r="I77" s="4">
        <v>0</v>
      </c>
      <c r="J77" s="4">
        <v>17099.227999999999</v>
      </c>
      <c r="K77" s="5"/>
      <c r="L77" s="4">
        <f t="shared" si="10"/>
        <v>428.72911760000011</v>
      </c>
      <c r="M77" s="4">
        <f t="shared" si="11"/>
        <v>283.94868885</v>
      </c>
      <c r="N77" s="4">
        <f t="shared" si="12"/>
        <v>11.537253199999999</v>
      </c>
      <c r="O77" s="4">
        <f t="shared" si="13"/>
        <v>0</v>
      </c>
      <c r="P77" s="4">
        <f t="shared" si="14"/>
        <v>6.3567000000000012E-2</v>
      </c>
      <c r="Q77" s="4">
        <f t="shared" si="15"/>
        <v>0</v>
      </c>
      <c r="R77" s="4">
        <f t="shared" si="16"/>
        <v>95.755676800000003</v>
      </c>
      <c r="T77" s="2">
        <f t="shared" si="17"/>
        <v>724.27862665000021</v>
      </c>
      <c r="U77" s="2"/>
    </row>
    <row r="78" spans="1:21">
      <c r="A78">
        <v>218</v>
      </c>
      <c r="B78" t="s">
        <v>684</v>
      </c>
      <c r="C78" s="4">
        <v>9229.5859999999993</v>
      </c>
      <c r="D78" s="4">
        <v>2736.337</v>
      </c>
      <c r="E78" s="4">
        <v>26473.246999999999</v>
      </c>
      <c r="F78" s="4">
        <v>1719.261</v>
      </c>
      <c r="G78" s="4">
        <v>0</v>
      </c>
      <c r="H78" s="4">
        <v>126.825</v>
      </c>
      <c r="I78" s="4">
        <v>0</v>
      </c>
      <c r="J78" s="4">
        <v>1361.5429999999999</v>
      </c>
      <c r="K78" s="5"/>
      <c r="L78" s="4">
        <f t="shared" si="10"/>
        <v>67.009168799999998</v>
      </c>
      <c r="M78" s="4">
        <f t="shared" si="11"/>
        <v>67.506779850000001</v>
      </c>
      <c r="N78" s="4">
        <f t="shared" si="12"/>
        <v>10.401529049999999</v>
      </c>
      <c r="O78" s="4">
        <f t="shared" si="13"/>
        <v>0</v>
      </c>
      <c r="P78" s="4">
        <f t="shared" si="14"/>
        <v>8.8777500000000009E-2</v>
      </c>
      <c r="Q78" s="4">
        <f t="shared" si="15"/>
        <v>0</v>
      </c>
      <c r="R78" s="4">
        <f t="shared" si="16"/>
        <v>7.6246408000000008</v>
      </c>
      <c r="T78" s="2">
        <f t="shared" si="17"/>
        <v>145.00625519999997</v>
      </c>
      <c r="U78" s="2"/>
    </row>
    <row r="79" spans="1:21">
      <c r="A79">
        <v>224</v>
      </c>
      <c r="B79" t="s">
        <v>685</v>
      </c>
      <c r="C79" s="4">
        <v>43047.106999999996</v>
      </c>
      <c r="D79" s="4">
        <v>43356.875</v>
      </c>
      <c r="E79" s="4">
        <v>177416.26199999999</v>
      </c>
      <c r="F79" s="4">
        <v>13705.758</v>
      </c>
      <c r="G79" s="4">
        <v>0</v>
      </c>
      <c r="H79" s="4">
        <v>707.83</v>
      </c>
      <c r="I79" s="4">
        <v>1488.9480000000001</v>
      </c>
      <c r="J79" s="4">
        <v>212.81100000000001</v>
      </c>
      <c r="K79" s="5"/>
      <c r="L79" s="4">
        <f t="shared" si="10"/>
        <v>483.8622992</v>
      </c>
      <c r="M79" s="4">
        <f t="shared" si="11"/>
        <v>452.41146809999998</v>
      </c>
      <c r="N79" s="4">
        <f t="shared" si="12"/>
        <v>82.919835899999995</v>
      </c>
      <c r="O79" s="4">
        <f t="shared" si="13"/>
        <v>0</v>
      </c>
      <c r="P79" s="4">
        <f t="shared" si="14"/>
        <v>0.49548100000000012</v>
      </c>
      <c r="Q79" s="4">
        <f t="shared" si="15"/>
        <v>32.310171600000004</v>
      </c>
      <c r="R79" s="4">
        <f t="shared" si="16"/>
        <v>1.1917416000000003</v>
      </c>
      <c r="T79" s="2">
        <f t="shared" si="17"/>
        <v>1051.9992557999999</v>
      </c>
      <c r="U79" s="2"/>
    </row>
    <row r="80" spans="1:21">
      <c r="A80">
        <v>226</v>
      </c>
      <c r="B80" t="s">
        <v>686</v>
      </c>
      <c r="C80" s="4">
        <v>32932.728000000003</v>
      </c>
      <c r="D80" s="4">
        <v>22006.367999999999</v>
      </c>
      <c r="E80" s="4">
        <v>85140.164999999994</v>
      </c>
      <c r="F80" s="4">
        <v>19192.703000000001</v>
      </c>
      <c r="G80" s="4">
        <v>0</v>
      </c>
      <c r="H80" s="4">
        <v>2941.4470000000001</v>
      </c>
      <c r="I80" s="4">
        <v>0</v>
      </c>
      <c r="J80" s="4">
        <v>130.37799999999999</v>
      </c>
      <c r="K80" s="5"/>
      <c r="L80" s="4">
        <f t="shared" si="10"/>
        <v>307.65893760000006</v>
      </c>
      <c r="M80" s="4">
        <f t="shared" si="11"/>
        <v>217.10742074999999</v>
      </c>
      <c r="N80" s="4">
        <f t="shared" si="12"/>
        <v>116.11585315000001</v>
      </c>
      <c r="O80" s="4">
        <f t="shared" si="13"/>
        <v>0</v>
      </c>
      <c r="P80" s="4">
        <f t="shared" si="14"/>
        <v>2.0590129000000004</v>
      </c>
      <c r="Q80" s="4">
        <f t="shared" si="15"/>
        <v>0</v>
      </c>
      <c r="R80" s="4">
        <f t="shared" si="16"/>
        <v>0.73011680000000001</v>
      </c>
      <c r="T80" s="2">
        <f t="shared" si="17"/>
        <v>642.94122440000001</v>
      </c>
      <c r="U80" s="2"/>
    </row>
    <row r="81" spans="1:21">
      <c r="A81">
        <v>230</v>
      </c>
      <c r="B81" t="s">
        <v>687</v>
      </c>
      <c r="C81" s="4">
        <v>19655.752</v>
      </c>
      <c r="D81" s="4">
        <v>6079.0789999999997</v>
      </c>
      <c r="E81" s="4">
        <v>53410.849000000002</v>
      </c>
      <c r="F81" s="4">
        <v>5228.8770000000004</v>
      </c>
      <c r="G81" s="4">
        <v>0</v>
      </c>
      <c r="H81" s="4">
        <v>620.77499999999998</v>
      </c>
      <c r="I81" s="4">
        <v>0</v>
      </c>
      <c r="J81" s="4">
        <v>7353.3980000000001</v>
      </c>
      <c r="K81" s="5"/>
      <c r="L81" s="4">
        <f t="shared" si="10"/>
        <v>144.11505360000001</v>
      </c>
      <c r="M81" s="4">
        <f t="shared" si="11"/>
        <v>136.19766495000002</v>
      </c>
      <c r="N81" s="4">
        <f t="shared" si="12"/>
        <v>31.634705850000003</v>
      </c>
      <c r="O81" s="4">
        <f t="shared" si="13"/>
        <v>0</v>
      </c>
      <c r="P81" s="4">
        <f t="shared" si="14"/>
        <v>0.43454250000000005</v>
      </c>
      <c r="Q81" s="4">
        <f t="shared" si="15"/>
        <v>0</v>
      </c>
      <c r="R81" s="4">
        <f t="shared" si="16"/>
        <v>41.179028800000005</v>
      </c>
      <c r="T81" s="2">
        <f t="shared" si="17"/>
        <v>312.38196690000001</v>
      </c>
      <c r="U81" s="2"/>
    </row>
    <row r="82" spans="1:21">
      <c r="A82">
        <v>231</v>
      </c>
      <c r="B82" t="s">
        <v>688</v>
      </c>
      <c r="C82" s="4">
        <v>26355.985000000001</v>
      </c>
      <c r="D82" s="4">
        <v>4124.0069999999996</v>
      </c>
      <c r="E82" s="4">
        <v>30884.871999999999</v>
      </c>
      <c r="F82" s="4">
        <v>2476.1610000000001</v>
      </c>
      <c r="G82" s="4">
        <v>0</v>
      </c>
      <c r="H82" s="4">
        <v>145.12</v>
      </c>
      <c r="I82" s="4">
        <v>89.016999999999996</v>
      </c>
      <c r="J82" s="4">
        <v>59.048999999999999</v>
      </c>
      <c r="K82" s="5"/>
      <c r="L82" s="4">
        <f t="shared" si="10"/>
        <v>170.6879552</v>
      </c>
      <c r="M82" s="4">
        <f t="shared" si="11"/>
        <v>78.756423600000005</v>
      </c>
      <c r="N82" s="4">
        <f t="shared" si="12"/>
        <v>14.980774049999999</v>
      </c>
      <c r="O82" s="4">
        <f t="shared" si="13"/>
        <v>0</v>
      </c>
      <c r="P82" s="4">
        <f t="shared" si="14"/>
        <v>0.10158400000000002</v>
      </c>
      <c r="Q82" s="4">
        <f t="shared" si="15"/>
        <v>1.9316689</v>
      </c>
      <c r="R82" s="4">
        <f t="shared" si="16"/>
        <v>0.33067440000000003</v>
      </c>
      <c r="T82" s="2">
        <f t="shared" si="17"/>
        <v>266.45840575</v>
      </c>
      <c r="U82" s="2"/>
    </row>
    <row r="83" spans="1:21">
      <c r="A83">
        <v>232</v>
      </c>
      <c r="B83" t="s">
        <v>689</v>
      </c>
      <c r="C83" s="4">
        <v>151736.00600000002</v>
      </c>
      <c r="D83" s="4">
        <v>24736.850999999999</v>
      </c>
      <c r="E83" s="4">
        <v>284109.67200000002</v>
      </c>
      <c r="F83" s="4">
        <v>10496.050999999999</v>
      </c>
      <c r="G83" s="4">
        <v>0</v>
      </c>
      <c r="H83" s="4">
        <v>7677.0609999999997</v>
      </c>
      <c r="I83" s="4">
        <v>469.476</v>
      </c>
      <c r="J83" s="4">
        <v>4972.1210000000001</v>
      </c>
      <c r="K83" s="5"/>
      <c r="L83" s="4">
        <f t="shared" si="10"/>
        <v>988.24799920000021</v>
      </c>
      <c r="M83" s="4">
        <f t="shared" si="11"/>
        <v>724.47966360000009</v>
      </c>
      <c r="N83" s="4">
        <f t="shared" si="12"/>
        <v>63.501108549999998</v>
      </c>
      <c r="O83" s="4">
        <f t="shared" si="13"/>
        <v>0</v>
      </c>
      <c r="P83" s="4">
        <f t="shared" si="14"/>
        <v>5.3739427000000006</v>
      </c>
      <c r="Q83" s="4">
        <f t="shared" si="15"/>
        <v>10.1876292</v>
      </c>
      <c r="R83" s="4">
        <f t="shared" si="16"/>
        <v>27.843877600000006</v>
      </c>
      <c r="T83" s="2">
        <f t="shared" si="17"/>
        <v>1791.7903432500004</v>
      </c>
      <c r="U83" s="2"/>
    </row>
    <row r="84" spans="1:21">
      <c r="A84">
        <v>233</v>
      </c>
      <c r="B84" t="s">
        <v>690</v>
      </c>
      <c r="C84" s="4">
        <v>180764.731</v>
      </c>
      <c r="D84" s="4">
        <v>34290.612000000001</v>
      </c>
      <c r="E84" s="4">
        <v>347416.53499999997</v>
      </c>
      <c r="F84" s="4">
        <v>11081.886</v>
      </c>
      <c r="G84" s="4">
        <v>0</v>
      </c>
      <c r="H84" s="4">
        <v>9512.3220000000001</v>
      </c>
      <c r="I84" s="4">
        <v>703.00400000000002</v>
      </c>
      <c r="J84" s="4">
        <v>773.72799999999995</v>
      </c>
      <c r="K84" s="5"/>
      <c r="L84" s="4">
        <f t="shared" si="10"/>
        <v>1204.3099208000001</v>
      </c>
      <c r="M84" s="4">
        <f t="shared" si="11"/>
        <v>885.91216425000005</v>
      </c>
      <c r="N84" s="4">
        <f t="shared" si="12"/>
        <v>67.0454103</v>
      </c>
      <c r="O84" s="4">
        <f t="shared" si="13"/>
        <v>0</v>
      </c>
      <c r="P84" s="4">
        <f t="shared" si="14"/>
        <v>6.6586254000000009</v>
      </c>
      <c r="Q84" s="4">
        <f t="shared" si="15"/>
        <v>15.255186800000001</v>
      </c>
      <c r="R84" s="4">
        <f t="shared" si="16"/>
        <v>4.3328768000000002</v>
      </c>
      <c r="T84" s="2">
        <f t="shared" si="17"/>
        <v>2179.1813075500004</v>
      </c>
      <c r="U84" s="2"/>
    </row>
    <row r="85" spans="1:21">
      <c r="A85">
        <v>235</v>
      </c>
      <c r="B85" t="s">
        <v>691</v>
      </c>
      <c r="C85" s="4">
        <v>15836.912</v>
      </c>
      <c r="D85" s="4">
        <v>339102.973</v>
      </c>
      <c r="E85" s="4">
        <v>300448.09899999999</v>
      </c>
      <c r="F85" s="4">
        <v>3470.4470000000001</v>
      </c>
      <c r="G85" s="4">
        <v>0</v>
      </c>
      <c r="H85" s="4">
        <v>5644.5219999999999</v>
      </c>
      <c r="I85" s="4">
        <v>3204.4549999999999</v>
      </c>
      <c r="J85" s="4">
        <v>0</v>
      </c>
      <c r="K85" s="5"/>
      <c r="L85" s="4">
        <f t="shared" si="10"/>
        <v>1987.6633560000002</v>
      </c>
      <c r="M85" s="4">
        <f t="shared" si="11"/>
        <v>766.14265245000001</v>
      </c>
      <c r="N85" s="4">
        <f t="shared" si="12"/>
        <v>20.996204349999999</v>
      </c>
      <c r="O85" s="4">
        <f t="shared" si="13"/>
        <v>0</v>
      </c>
      <c r="P85" s="4">
        <f t="shared" si="14"/>
        <v>3.9511654000000007</v>
      </c>
      <c r="Q85" s="4">
        <f t="shared" si="15"/>
        <v>69.536673500000006</v>
      </c>
      <c r="R85" s="4">
        <f t="shared" si="16"/>
        <v>0</v>
      </c>
      <c r="T85" s="2">
        <f t="shared" si="17"/>
        <v>2848.2900516999998</v>
      </c>
      <c r="U85" s="2"/>
    </row>
    <row r="86" spans="1:21">
      <c r="A86">
        <v>236</v>
      </c>
      <c r="B86" t="s">
        <v>692</v>
      </c>
      <c r="C86" s="4">
        <v>41289.184000000001</v>
      </c>
      <c r="D86" s="4">
        <v>7968.0749999999998</v>
      </c>
      <c r="E86" s="4">
        <v>95220.648000000001</v>
      </c>
      <c r="F86" s="4">
        <v>3059.348</v>
      </c>
      <c r="G86" s="4">
        <v>0</v>
      </c>
      <c r="H86" s="4">
        <v>2466.848</v>
      </c>
      <c r="I86" s="4">
        <v>168.654</v>
      </c>
      <c r="J86" s="4">
        <v>61.09</v>
      </c>
      <c r="K86" s="5"/>
      <c r="L86" s="4">
        <f t="shared" si="10"/>
        <v>275.84065040000002</v>
      </c>
      <c r="M86" s="4">
        <f t="shared" si="11"/>
        <v>242.81265240000002</v>
      </c>
      <c r="N86" s="4">
        <f t="shared" si="12"/>
        <v>18.509055399999998</v>
      </c>
      <c r="O86" s="4">
        <f t="shared" si="13"/>
        <v>0</v>
      </c>
      <c r="P86" s="4">
        <f t="shared" si="14"/>
        <v>1.7267936000000002</v>
      </c>
      <c r="Q86" s="4">
        <f t="shared" si="15"/>
        <v>3.6597917999999998</v>
      </c>
      <c r="R86" s="4">
        <f t="shared" si="16"/>
        <v>0.34210400000000007</v>
      </c>
      <c r="T86" s="2">
        <f t="shared" si="17"/>
        <v>542.54894359999992</v>
      </c>
      <c r="U86" s="2"/>
    </row>
    <row r="87" spans="1:21">
      <c r="A87">
        <v>239</v>
      </c>
      <c r="B87" t="s">
        <v>693</v>
      </c>
      <c r="C87" s="4">
        <v>16681.394</v>
      </c>
      <c r="D87" s="4">
        <v>7797.4520000000002</v>
      </c>
      <c r="E87" s="4">
        <v>47225.124000000003</v>
      </c>
      <c r="F87" s="4">
        <v>6834.5370000000003</v>
      </c>
      <c r="G87" s="4">
        <v>0</v>
      </c>
      <c r="H87" s="4">
        <v>187.65199999999999</v>
      </c>
      <c r="I87" s="4">
        <v>0</v>
      </c>
      <c r="J87" s="4">
        <v>0</v>
      </c>
      <c r="K87" s="5"/>
      <c r="L87" s="4">
        <f t="shared" si="10"/>
        <v>137.08153760000002</v>
      </c>
      <c r="M87" s="4">
        <f t="shared" si="11"/>
        <v>120.42406620000001</v>
      </c>
      <c r="N87" s="4">
        <f t="shared" si="12"/>
        <v>41.348948849999999</v>
      </c>
      <c r="O87" s="4">
        <f t="shared" si="13"/>
        <v>0</v>
      </c>
      <c r="P87" s="4">
        <f t="shared" si="14"/>
        <v>0.13135640000000001</v>
      </c>
      <c r="Q87" s="4">
        <f t="shared" si="15"/>
        <v>0</v>
      </c>
      <c r="R87" s="4">
        <f t="shared" si="16"/>
        <v>0</v>
      </c>
      <c r="T87" s="2">
        <f t="shared" si="17"/>
        <v>298.98590905000003</v>
      </c>
      <c r="U87" s="2"/>
    </row>
    <row r="88" spans="1:21">
      <c r="A88">
        <v>240</v>
      </c>
      <c r="B88" t="s">
        <v>694</v>
      </c>
      <c r="C88" s="4">
        <v>267934.74300000002</v>
      </c>
      <c r="D88" s="4">
        <v>52566.959000000003</v>
      </c>
      <c r="E88" s="4">
        <v>448125.38199999998</v>
      </c>
      <c r="F88" s="4">
        <v>3082.6849999999999</v>
      </c>
      <c r="G88" s="4">
        <v>0</v>
      </c>
      <c r="H88" s="4">
        <v>356.64299999999997</v>
      </c>
      <c r="I88" s="4">
        <v>1033.258</v>
      </c>
      <c r="J88" s="4">
        <v>33793.472999999998</v>
      </c>
      <c r="K88" s="5"/>
      <c r="L88" s="4">
        <f t="shared" si="10"/>
        <v>1794.8095312000005</v>
      </c>
      <c r="M88" s="4">
        <f t="shared" si="11"/>
        <v>1142.7197241000001</v>
      </c>
      <c r="N88" s="4">
        <f t="shared" si="12"/>
        <v>18.65024425</v>
      </c>
      <c r="O88" s="4">
        <f t="shared" si="13"/>
        <v>0</v>
      </c>
      <c r="P88" s="4">
        <f t="shared" si="14"/>
        <v>0.24965010000000001</v>
      </c>
      <c r="Q88" s="4">
        <f t="shared" si="15"/>
        <v>22.421698600000003</v>
      </c>
      <c r="R88" s="4">
        <f t="shared" si="16"/>
        <v>189.24344880000001</v>
      </c>
      <c r="T88" s="2">
        <f t="shared" si="17"/>
        <v>2978.850848250001</v>
      </c>
      <c r="U88" s="2"/>
    </row>
    <row r="89" spans="1:21">
      <c r="A89">
        <v>241</v>
      </c>
      <c r="B89" t="s">
        <v>695</v>
      </c>
      <c r="C89" s="4">
        <v>61312.724999999999</v>
      </c>
      <c r="D89" s="4">
        <v>18644.539000000001</v>
      </c>
      <c r="E89" s="4">
        <v>180638.04500000001</v>
      </c>
      <c r="F89" s="4">
        <v>5861.0439999999999</v>
      </c>
      <c r="G89" s="4">
        <v>0</v>
      </c>
      <c r="H89" s="4">
        <v>604.37099999999998</v>
      </c>
      <c r="I89" s="4">
        <v>396.64</v>
      </c>
      <c r="J89" s="4">
        <v>72647.997000000003</v>
      </c>
      <c r="K89" s="5"/>
      <c r="L89" s="4">
        <f t="shared" si="10"/>
        <v>447.76067840000002</v>
      </c>
      <c r="M89" s="4">
        <f t="shared" si="11"/>
        <v>460.62701475000006</v>
      </c>
      <c r="N89" s="4">
        <f t="shared" si="12"/>
        <v>35.459316199999996</v>
      </c>
      <c r="O89" s="4">
        <f t="shared" si="13"/>
        <v>0</v>
      </c>
      <c r="P89" s="4">
        <f t="shared" si="14"/>
        <v>0.42305970000000004</v>
      </c>
      <c r="Q89" s="4">
        <f t="shared" si="15"/>
        <v>8.6070879999999992</v>
      </c>
      <c r="R89" s="4">
        <f t="shared" si="16"/>
        <v>406.82878320000009</v>
      </c>
      <c r="T89" s="2">
        <f t="shared" si="17"/>
        <v>952.87715705000005</v>
      </c>
      <c r="U89" s="2"/>
    </row>
    <row r="90" spans="1:21">
      <c r="A90">
        <v>244</v>
      </c>
      <c r="B90" t="s">
        <v>696</v>
      </c>
      <c r="C90" s="4">
        <v>134971.242</v>
      </c>
      <c r="D90" s="4">
        <v>85808.074999999997</v>
      </c>
      <c r="E90" s="4">
        <v>430667.10700000002</v>
      </c>
      <c r="F90" s="4">
        <v>533.21199999999999</v>
      </c>
      <c r="G90" s="4">
        <v>0</v>
      </c>
      <c r="H90" s="4">
        <v>2066.8330000000001</v>
      </c>
      <c r="I90" s="4">
        <v>1347.4090000000001</v>
      </c>
      <c r="J90" s="4">
        <v>2.4420000000000002</v>
      </c>
      <c r="K90" s="5"/>
      <c r="L90" s="4">
        <f t="shared" si="10"/>
        <v>1236.3641752000001</v>
      </c>
      <c r="M90" s="4">
        <f t="shared" si="11"/>
        <v>1098.20112285</v>
      </c>
      <c r="N90" s="4">
        <f t="shared" si="12"/>
        <v>3.2259325999999997</v>
      </c>
      <c r="O90" s="4">
        <f t="shared" si="13"/>
        <v>0</v>
      </c>
      <c r="P90" s="4">
        <f t="shared" si="14"/>
        <v>1.4467831000000002</v>
      </c>
      <c r="Q90" s="4">
        <f t="shared" si="15"/>
        <v>29.238775300000004</v>
      </c>
      <c r="R90" s="4">
        <f t="shared" si="16"/>
        <v>1.3675200000000004E-2</v>
      </c>
      <c r="T90" s="2">
        <f t="shared" si="17"/>
        <v>2368.4767890499998</v>
      </c>
      <c r="U90" s="2"/>
    </row>
    <row r="91" spans="1:21">
      <c r="A91">
        <v>245</v>
      </c>
      <c r="B91" t="s">
        <v>697</v>
      </c>
      <c r="C91" s="4">
        <v>327369.64</v>
      </c>
      <c r="D91" s="4">
        <v>264733.48</v>
      </c>
      <c r="E91" s="4">
        <v>889578.36100000003</v>
      </c>
      <c r="F91" s="4">
        <v>375.29300000000001</v>
      </c>
      <c r="G91" s="4">
        <v>0</v>
      </c>
      <c r="H91" s="4">
        <v>2040.0920000000001</v>
      </c>
      <c r="I91" s="4">
        <v>1871.4849999999999</v>
      </c>
      <c r="J91" s="4">
        <v>0</v>
      </c>
      <c r="K91" s="5"/>
      <c r="L91" s="4">
        <f t="shared" si="10"/>
        <v>3315.7774720000007</v>
      </c>
      <c r="M91" s="4">
        <f t="shared" si="11"/>
        <v>2268.4248205500003</v>
      </c>
      <c r="N91" s="4">
        <f t="shared" si="12"/>
        <v>2.2705226499999998</v>
      </c>
      <c r="O91" s="4">
        <f t="shared" si="13"/>
        <v>0</v>
      </c>
      <c r="P91" s="4">
        <f t="shared" si="14"/>
        <v>1.4280644000000002</v>
      </c>
      <c r="Q91" s="4">
        <f t="shared" si="15"/>
        <v>40.611224499999999</v>
      </c>
      <c r="R91" s="4">
        <f t="shared" si="16"/>
        <v>0</v>
      </c>
      <c r="T91" s="2">
        <f t="shared" si="17"/>
        <v>5628.5121041000011</v>
      </c>
      <c r="U91" s="2"/>
    </row>
    <row r="92" spans="1:21">
      <c r="A92">
        <v>249</v>
      </c>
      <c r="B92" t="s">
        <v>698</v>
      </c>
      <c r="C92" s="4">
        <v>68615.182000000001</v>
      </c>
      <c r="D92" s="4">
        <v>49449.767999999996</v>
      </c>
      <c r="E92" s="4">
        <v>209485.54800000001</v>
      </c>
      <c r="F92" s="4">
        <v>41606.196000000004</v>
      </c>
      <c r="G92" s="4">
        <v>0</v>
      </c>
      <c r="H92" s="4">
        <v>5738.5590000000002</v>
      </c>
      <c r="I92" s="4">
        <v>323.50400000000002</v>
      </c>
      <c r="J92" s="4">
        <v>0</v>
      </c>
      <c r="K92" s="5"/>
      <c r="L92" s="4">
        <f t="shared" si="10"/>
        <v>661.16372000000013</v>
      </c>
      <c r="M92" s="4">
        <f t="shared" si="11"/>
        <v>534.18814740000005</v>
      </c>
      <c r="N92" s="4">
        <f t="shared" si="12"/>
        <v>251.71748580000002</v>
      </c>
      <c r="O92" s="4">
        <f t="shared" si="13"/>
        <v>0</v>
      </c>
      <c r="P92" s="4">
        <f t="shared" si="14"/>
        <v>4.0169913000000008</v>
      </c>
      <c r="Q92" s="4">
        <f t="shared" si="15"/>
        <v>7.0200368000000006</v>
      </c>
      <c r="R92" s="4">
        <f t="shared" si="16"/>
        <v>0</v>
      </c>
      <c r="T92" s="2">
        <f t="shared" si="17"/>
        <v>1458.1063813000003</v>
      </c>
      <c r="U92" s="2"/>
    </row>
    <row r="93" spans="1:21">
      <c r="A93">
        <v>250</v>
      </c>
      <c r="B93" t="s">
        <v>699</v>
      </c>
      <c r="C93" s="4">
        <v>8805.7980000000007</v>
      </c>
      <c r="D93" s="4">
        <v>9076.2880000000005</v>
      </c>
      <c r="E93" s="4">
        <v>35526.788999999997</v>
      </c>
      <c r="F93" s="4">
        <v>14268.212</v>
      </c>
      <c r="G93" s="4">
        <v>0</v>
      </c>
      <c r="H93" s="4">
        <v>812.91200000000003</v>
      </c>
      <c r="I93" s="4">
        <v>0</v>
      </c>
      <c r="J93" s="4">
        <v>0</v>
      </c>
      <c r="K93" s="5"/>
      <c r="L93" s="4">
        <f t="shared" si="10"/>
        <v>100.13968160000003</v>
      </c>
      <c r="M93" s="4">
        <f t="shared" si="11"/>
        <v>90.59331195</v>
      </c>
      <c r="N93" s="4">
        <f t="shared" si="12"/>
        <v>86.322682599999993</v>
      </c>
      <c r="O93" s="4">
        <f t="shared" si="13"/>
        <v>0</v>
      </c>
      <c r="P93" s="4">
        <f t="shared" si="14"/>
        <v>0.56903840000000006</v>
      </c>
      <c r="Q93" s="4">
        <f t="shared" si="15"/>
        <v>0</v>
      </c>
      <c r="R93" s="4">
        <f t="shared" si="16"/>
        <v>0</v>
      </c>
      <c r="T93" s="2">
        <f t="shared" si="17"/>
        <v>277.62471455000002</v>
      </c>
      <c r="U93" s="2"/>
    </row>
    <row r="94" spans="1:21">
      <c r="A94">
        <v>256</v>
      </c>
      <c r="B94" t="s">
        <v>700</v>
      </c>
      <c r="C94" s="4">
        <v>7942.8090000000002</v>
      </c>
      <c r="D94" s="4">
        <v>6557.9849999999997</v>
      </c>
      <c r="E94" s="4">
        <v>30153.917000000001</v>
      </c>
      <c r="F94" s="4">
        <v>7165.6120000000001</v>
      </c>
      <c r="G94" s="4">
        <v>0</v>
      </c>
      <c r="H94" s="4">
        <v>231.56899999999999</v>
      </c>
      <c r="I94" s="4">
        <v>87.230999999999995</v>
      </c>
      <c r="J94" s="4">
        <v>0</v>
      </c>
      <c r="K94" s="5"/>
      <c r="L94" s="4">
        <f t="shared" si="10"/>
        <v>81.204446400000009</v>
      </c>
      <c r="M94" s="4">
        <f t="shared" si="11"/>
        <v>76.892488350000008</v>
      </c>
      <c r="N94" s="4">
        <f t="shared" si="12"/>
        <v>43.351952599999997</v>
      </c>
      <c r="O94" s="4">
        <f t="shared" si="13"/>
        <v>0</v>
      </c>
      <c r="P94" s="4">
        <f t="shared" si="14"/>
        <v>0.16209830000000003</v>
      </c>
      <c r="Q94" s="4">
        <f t="shared" si="15"/>
        <v>1.8929126999999999</v>
      </c>
      <c r="R94" s="4">
        <f t="shared" si="16"/>
        <v>0</v>
      </c>
      <c r="T94" s="2">
        <f t="shared" si="17"/>
        <v>203.50389835000001</v>
      </c>
      <c r="U94" s="2"/>
    </row>
    <row r="95" spans="1:21">
      <c r="A95">
        <v>257</v>
      </c>
      <c r="B95" t="s">
        <v>701</v>
      </c>
      <c r="C95" s="4">
        <v>257344.44399999999</v>
      </c>
      <c r="D95" s="4">
        <v>480094.505</v>
      </c>
      <c r="E95" s="4">
        <v>1057912.706</v>
      </c>
      <c r="F95" s="4">
        <v>57481.438000000002</v>
      </c>
      <c r="G95" s="4">
        <v>0</v>
      </c>
      <c r="H95" s="4">
        <v>6877.3590000000004</v>
      </c>
      <c r="I95" s="4">
        <v>11373.444</v>
      </c>
      <c r="J95" s="4">
        <v>0</v>
      </c>
      <c r="K95" s="5"/>
      <c r="L95" s="4">
        <f t="shared" si="10"/>
        <v>4129.6581144000011</v>
      </c>
      <c r="M95" s="4">
        <f t="shared" si="11"/>
        <v>2697.6774003</v>
      </c>
      <c r="N95" s="4">
        <f t="shared" si="12"/>
        <v>347.76269990000003</v>
      </c>
      <c r="O95" s="4">
        <f t="shared" si="13"/>
        <v>0</v>
      </c>
      <c r="P95" s="4">
        <f t="shared" si="14"/>
        <v>4.8141513000000007</v>
      </c>
      <c r="Q95" s="4">
        <f t="shared" si="15"/>
        <v>246.8037348</v>
      </c>
      <c r="R95" s="4">
        <f t="shared" si="16"/>
        <v>0</v>
      </c>
      <c r="T95" s="2">
        <f t="shared" si="17"/>
        <v>7426.7161007000013</v>
      </c>
      <c r="U95" s="2"/>
    </row>
    <row r="96" spans="1:21">
      <c r="A96">
        <v>260</v>
      </c>
      <c r="B96" t="s">
        <v>702</v>
      </c>
      <c r="C96" s="4">
        <v>84822.044999999998</v>
      </c>
      <c r="D96" s="4">
        <v>45133.67</v>
      </c>
      <c r="E96" s="4">
        <v>218314.62</v>
      </c>
      <c r="F96" s="4">
        <v>43568.5</v>
      </c>
      <c r="G96" s="4">
        <v>0</v>
      </c>
      <c r="H96" s="4">
        <v>2729.348</v>
      </c>
      <c r="I96" s="4">
        <v>0</v>
      </c>
      <c r="J96" s="4">
        <v>522.38300000000004</v>
      </c>
      <c r="K96" s="5"/>
      <c r="L96" s="4">
        <f t="shared" si="10"/>
        <v>727.75200400000006</v>
      </c>
      <c r="M96" s="4">
        <f t="shared" si="11"/>
        <v>556.70228100000008</v>
      </c>
      <c r="N96" s="4">
        <f t="shared" si="12"/>
        <v>263.58942500000001</v>
      </c>
      <c r="O96" s="4">
        <f t="shared" si="13"/>
        <v>0</v>
      </c>
      <c r="P96" s="4">
        <f t="shared" si="14"/>
        <v>1.9105436000000002</v>
      </c>
      <c r="Q96" s="4">
        <f t="shared" si="15"/>
        <v>0</v>
      </c>
      <c r="R96" s="4">
        <f t="shared" si="16"/>
        <v>2.9253448000000009</v>
      </c>
      <c r="T96" s="2">
        <f t="shared" si="17"/>
        <v>1549.9542536000004</v>
      </c>
      <c r="U96" s="2"/>
    </row>
    <row r="97" spans="1:21">
      <c r="A97">
        <v>261</v>
      </c>
      <c r="B97" t="s">
        <v>703</v>
      </c>
      <c r="C97" s="4">
        <v>199924.94699999999</v>
      </c>
      <c r="D97" s="4">
        <v>182026.397</v>
      </c>
      <c r="E97" s="4">
        <v>139146.41200000001</v>
      </c>
      <c r="F97" s="4">
        <v>199060.10399999999</v>
      </c>
      <c r="G97" s="4">
        <v>0</v>
      </c>
      <c r="H97" s="4">
        <v>865.88599999999997</v>
      </c>
      <c r="I97" s="4">
        <v>255.703</v>
      </c>
      <c r="J97" s="4">
        <v>14454.529</v>
      </c>
      <c r="K97" s="5"/>
      <c r="L97" s="4">
        <f t="shared" si="10"/>
        <v>2138.9275264000003</v>
      </c>
      <c r="M97" s="4">
        <f t="shared" si="11"/>
        <v>354.82335060000003</v>
      </c>
      <c r="N97" s="4">
        <f t="shared" si="12"/>
        <v>1204.3136291999999</v>
      </c>
      <c r="O97" s="4">
        <f t="shared" si="13"/>
        <v>0</v>
      </c>
      <c r="P97" s="4">
        <f t="shared" si="14"/>
        <v>0.60612020000000011</v>
      </c>
      <c r="Q97" s="4">
        <f t="shared" si="15"/>
        <v>5.5487551000000002</v>
      </c>
      <c r="R97" s="4">
        <f t="shared" si="16"/>
        <v>80.945362400000008</v>
      </c>
      <c r="T97" s="2">
        <f t="shared" si="17"/>
        <v>3704.2193815000005</v>
      </c>
      <c r="U97" s="2"/>
    </row>
    <row r="98" spans="1:21">
      <c r="A98">
        <v>263</v>
      </c>
      <c r="B98" t="s">
        <v>704</v>
      </c>
      <c r="C98" s="4">
        <v>47023.898999999998</v>
      </c>
      <c r="D98" s="4">
        <v>21748.678</v>
      </c>
      <c r="E98" s="4">
        <v>164768.51699999999</v>
      </c>
      <c r="F98" s="4">
        <v>16186.259</v>
      </c>
      <c r="G98" s="4">
        <v>0</v>
      </c>
      <c r="H98" s="4">
        <v>1369.912</v>
      </c>
      <c r="I98" s="4">
        <v>166.35599999999999</v>
      </c>
      <c r="J98" s="4">
        <v>0</v>
      </c>
      <c r="K98" s="5"/>
      <c r="L98" s="4">
        <f t="shared" si="10"/>
        <v>385.12643120000001</v>
      </c>
      <c r="M98" s="4">
        <f t="shared" si="11"/>
        <v>420.15971834999999</v>
      </c>
      <c r="N98" s="4">
        <f t="shared" si="12"/>
        <v>97.92686694999999</v>
      </c>
      <c r="O98" s="4">
        <f t="shared" si="13"/>
        <v>0</v>
      </c>
      <c r="P98" s="4">
        <f t="shared" si="14"/>
        <v>0.95893840000000019</v>
      </c>
      <c r="Q98" s="4">
        <f t="shared" si="15"/>
        <v>3.6099252000000002</v>
      </c>
      <c r="R98" s="4">
        <f t="shared" si="16"/>
        <v>0</v>
      </c>
      <c r="T98" s="2">
        <f t="shared" si="17"/>
        <v>907.78188009999997</v>
      </c>
      <c r="U98" s="2"/>
    </row>
    <row r="99" spans="1:21">
      <c r="A99">
        <v>265</v>
      </c>
      <c r="B99" t="s">
        <v>705</v>
      </c>
      <c r="C99" s="4">
        <v>5837.9229999999998</v>
      </c>
      <c r="D99" s="4">
        <v>10162.102000000001</v>
      </c>
      <c r="E99" s="4">
        <v>22652.361000000001</v>
      </c>
      <c r="F99" s="4">
        <v>13208.174000000001</v>
      </c>
      <c r="G99" s="4">
        <v>0</v>
      </c>
      <c r="H99" s="4">
        <v>654.01599999999996</v>
      </c>
      <c r="I99" s="4">
        <v>0</v>
      </c>
      <c r="J99" s="4">
        <v>0</v>
      </c>
      <c r="K99" s="5"/>
      <c r="L99" s="4">
        <f t="shared" si="10"/>
        <v>89.600140000000025</v>
      </c>
      <c r="M99" s="4">
        <f t="shared" si="11"/>
        <v>57.763520550000003</v>
      </c>
      <c r="N99" s="4">
        <f t="shared" si="12"/>
        <v>79.909452700000003</v>
      </c>
      <c r="O99" s="4">
        <f t="shared" si="13"/>
        <v>0</v>
      </c>
      <c r="P99" s="4">
        <f t="shared" si="14"/>
        <v>0.45781120000000003</v>
      </c>
      <c r="Q99" s="4">
        <f t="shared" si="15"/>
        <v>0</v>
      </c>
      <c r="R99" s="4">
        <f t="shared" si="16"/>
        <v>0</v>
      </c>
      <c r="T99" s="2">
        <f t="shared" si="17"/>
        <v>227.73092445000003</v>
      </c>
      <c r="U99" s="2"/>
    </row>
    <row r="100" spans="1:21">
      <c r="A100">
        <v>271</v>
      </c>
      <c r="B100" t="s">
        <v>706</v>
      </c>
      <c r="C100" s="4">
        <v>66907.918000000005</v>
      </c>
      <c r="D100" s="4">
        <v>28389.044000000002</v>
      </c>
      <c r="E100" s="4">
        <v>155404.06700000001</v>
      </c>
      <c r="F100" s="4">
        <v>19379.865000000002</v>
      </c>
      <c r="G100" s="4">
        <v>0</v>
      </c>
      <c r="H100" s="4">
        <v>2685.6370000000002</v>
      </c>
      <c r="I100" s="4">
        <v>142.34800000000001</v>
      </c>
      <c r="J100" s="4">
        <v>12809.641</v>
      </c>
      <c r="K100" s="5"/>
      <c r="L100" s="4">
        <f t="shared" si="10"/>
        <v>533.66298720000009</v>
      </c>
      <c r="M100" s="4">
        <f t="shared" si="11"/>
        <v>396.28037085000005</v>
      </c>
      <c r="N100" s="4">
        <f t="shared" si="12"/>
        <v>117.24818325000001</v>
      </c>
      <c r="O100" s="4">
        <f t="shared" si="13"/>
        <v>0</v>
      </c>
      <c r="P100" s="4">
        <f t="shared" si="14"/>
        <v>1.8799459000000005</v>
      </c>
      <c r="Q100" s="4">
        <f t="shared" si="15"/>
        <v>3.0889516000000006</v>
      </c>
      <c r="R100" s="4">
        <f t="shared" si="16"/>
        <v>71.733989600000015</v>
      </c>
      <c r="T100" s="2">
        <f t="shared" si="17"/>
        <v>1052.1604388000001</v>
      </c>
      <c r="U100" s="2"/>
    </row>
    <row r="101" spans="1:21">
      <c r="A101">
        <v>272</v>
      </c>
      <c r="B101" t="s">
        <v>707</v>
      </c>
      <c r="C101" s="4">
        <v>532361.68800000008</v>
      </c>
      <c r="D101" s="4">
        <v>146799.64000000001</v>
      </c>
      <c r="E101" s="4">
        <v>1062428.7830000001</v>
      </c>
      <c r="F101" s="4">
        <v>43465.802000000003</v>
      </c>
      <c r="G101" s="4">
        <v>0</v>
      </c>
      <c r="H101" s="4">
        <v>7709.3149999999996</v>
      </c>
      <c r="I101" s="4">
        <v>1131.1320000000001</v>
      </c>
      <c r="J101" s="4">
        <v>4434.4049999999997</v>
      </c>
      <c r="K101" s="5"/>
      <c r="L101" s="4">
        <f t="shared" si="10"/>
        <v>3803.3034368000012</v>
      </c>
      <c r="M101" s="4">
        <f t="shared" si="11"/>
        <v>2709.1933966500005</v>
      </c>
      <c r="N101" s="4">
        <f t="shared" si="12"/>
        <v>262.96810210000001</v>
      </c>
      <c r="O101" s="4">
        <f t="shared" si="13"/>
        <v>0</v>
      </c>
      <c r="P101" s="4">
        <f t="shared" si="14"/>
        <v>5.3965205000000003</v>
      </c>
      <c r="Q101" s="4">
        <f t="shared" si="15"/>
        <v>24.545564400000004</v>
      </c>
      <c r="R101" s="4">
        <f t="shared" si="16"/>
        <v>24.832668000000002</v>
      </c>
      <c r="T101" s="2">
        <f t="shared" si="17"/>
        <v>6805.4070204500022</v>
      </c>
      <c r="U101" s="2"/>
    </row>
    <row r="102" spans="1:21">
      <c r="A102">
        <v>273</v>
      </c>
      <c r="B102" t="s">
        <v>708</v>
      </c>
      <c r="C102" s="4">
        <v>76383.827999999994</v>
      </c>
      <c r="D102" s="4">
        <v>111627.48699999999</v>
      </c>
      <c r="E102" s="4">
        <v>81265.971999999994</v>
      </c>
      <c r="F102" s="4">
        <v>131595.90599999999</v>
      </c>
      <c r="G102" s="4">
        <v>0</v>
      </c>
      <c r="H102" s="4">
        <v>556.77800000000002</v>
      </c>
      <c r="I102" s="4">
        <v>15.56</v>
      </c>
      <c r="J102" s="4">
        <v>0</v>
      </c>
      <c r="K102" s="5"/>
      <c r="L102" s="4">
        <f t="shared" si="10"/>
        <v>1052.8633640000003</v>
      </c>
      <c r="M102" s="4">
        <f t="shared" si="11"/>
        <v>207.22822859999999</v>
      </c>
      <c r="N102" s="4">
        <f t="shared" si="12"/>
        <v>796.15523129999985</v>
      </c>
      <c r="O102" s="4">
        <f t="shared" si="13"/>
        <v>0</v>
      </c>
      <c r="P102" s="4">
        <f t="shared" si="14"/>
        <v>0.38974460000000005</v>
      </c>
      <c r="Q102" s="4">
        <f t="shared" si="15"/>
        <v>0.33765200000000001</v>
      </c>
      <c r="R102" s="4">
        <f t="shared" si="16"/>
        <v>0</v>
      </c>
      <c r="T102" s="2">
        <f t="shared" si="17"/>
        <v>2056.9742205000002</v>
      </c>
      <c r="U102" s="2"/>
    </row>
    <row r="103" spans="1:21">
      <c r="A103">
        <v>275</v>
      </c>
      <c r="B103" t="s">
        <v>709</v>
      </c>
      <c r="C103" s="4">
        <v>10792.062</v>
      </c>
      <c r="D103" s="4">
        <v>17393.143</v>
      </c>
      <c r="E103" s="4">
        <v>53554.012999999999</v>
      </c>
      <c r="F103" s="4">
        <v>18340.731</v>
      </c>
      <c r="G103" s="4">
        <v>0</v>
      </c>
      <c r="H103" s="4">
        <v>197.46</v>
      </c>
      <c r="I103" s="4">
        <v>0</v>
      </c>
      <c r="J103" s="4">
        <v>3.3580000000000001</v>
      </c>
      <c r="K103" s="5"/>
      <c r="L103" s="4">
        <f t="shared" si="10"/>
        <v>157.83714800000004</v>
      </c>
      <c r="M103" s="4">
        <f t="shared" si="11"/>
        <v>136.56273315000001</v>
      </c>
      <c r="N103" s="4">
        <f t="shared" si="12"/>
        <v>110.96142254999999</v>
      </c>
      <c r="O103" s="4">
        <f t="shared" si="13"/>
        <v>0</v>
      </c>
      <c r="P103" s="4">
        <f t="shared" si="14"/>
        <v>0.13822200000000004</v>
      </c>
      <c r="Q103" s="4">
        <f t="shared" si="15"/>
        <v>0</v>
      </c>
      <c r="R103" s="4">
        <f t="shared" si="16"/>
        <v>1.8804800000000003E-2</v>
      </c>
      <c r="T103" s="2">
        <f t="shared" si="17"/>
        <v>405.49952570000005</v>
      </c>
      <c r="U103" s="2"/>
    </row>
    <row r="104" spans="1:21">
      <c r="A104">
        <v>276</v>
      </c>
      <c r="B104" t="s">
        <v>710</v>
      </c>
      <c r="C104" s="4">
        <v>60772.757000000005</v>
      </c>
      <c r="D104" s="4">
        <v>41658.31</v>
      </c>
      <c r="E104" s="4">
        <v>338737.69699999999</v>
      </c>
      <c r="F104" s="4">
        <v>19460.563999999998</v>
      </c>
      <c r="G104" s="4">
        <v>0</v>
      </c>
      <c r="H104" s="4">
        <v>338.94499999999999</v>
      </c>
      <c r="I104" s="4">
        <v>18.21</v>
      </c>
      <c r="J104" s="4">
        <v>19662.102999999999</v>
      </c>
      <c r="K104" s="5"/>
      <c r="L104" s="4">
        <f t="shared" si="10"/>
        <v>573.61397520000014</v>
      </c>
      <c r="M104" s="4">
        <f t="shared" si="11"/>
        <v>863.78112735000002</v>
      </c>
      <c r="N104" s="4">
        <f t="shared" si="12"/>
        <v>117.73641219999999</v>
      </c>
      <c r="O104" s="4">
        <f t="shared" si="13"/>
        <v>0</v>
      </c>
      <c r="P104" s="4">
        <f t="shared" si="14"/>
        <v>0.23726150000000004</v>
      </c>
      <c r="Q104" s="4">
        <f t="shared" si="15"/>
        <v>0.39515700000000004</v>
      </c>
      <c r="R104" s="4">
        <f t="shared" si="16"/>
        <v>110.10777680000001</v>
      </c>
      <c r="T104" s="2">
        <f t="shared" si="17"/>
        <v>1555.7639332499998</v>
      </c>
      <c r="U104" s="2"/>
    </row>
    <row r="105" spans="1:21">
      <c r="A105">
        <v>280</v>
      </c>
      <c r="B105" t="s">
        <v>711</v>
      </c>
      <c r="C105" s="4">
        <v>17017.294999999998</v>
      </c>
      <c r="D105" s="4">
        <v>13593.382</v>
      </c>
      <c r="E105" s="4">
        <v>46607.928999999996</v>
      </c>
      <c r="F105" s="4">
        <v>16466.776000000002</v>
      </c>
      <c r="G105" s="4">
        <v>0</v>
      </c>
      <c r="H105" s="4">
        <v>1381.1289999999999</v>
      </c>
      <c r="I105" s="4">
        <v>0</v>
      </c>
      <c r="J105" s="4">
        <v>1172.3969999999999</v>
      </c>
      <c r="K105" s="5"/>
      <c r="L105" s="4">
        <f t="shared" si="10"/>
        <v>171.41979119999999</v>
      </c>
      <c r="M105" s="4">
        <f t="shared" si="11"/>
        <v>118.85021895</v>
      </c>
      <c r="N105" s="4">
        <f t="shared" si="12"/>
        <v>99.623994800000006</v>
      </c>
      <c r="O105" s="4">
        <f t="shared" si="13"/>
        <v>0</v>
      </c>
      <c r="P105" s="4">
        <f t="shared" si="14"/>
        <v>0.9667903000000001</v>
      </c>
      <c r="Q105" s="4">
        <f t="shared" si="15"/>
        <v>0</v>
      </c>
      <c r="R105" s="4">
        <f t="shared" si="16"/>
        <v>6.5654232000000006</v>
      </c>
      <c r="T105" s="2">
        <f t="shared" si="17"/>
        <v>390.86079524999997</v>
      </c>
      <c r="U105" s="2"/>
    </row>
    <row r="106" spans="1:21">
      <c r="A106">
        <v>284</v>
      </c>
      <c r="B106" t="s">
        <v>712</v>
      </c>
      <c r="C106" s="4">
        <v>26046.580999999998</v>
      </c>
      <c r="D106" s="4">
        <v>5777.3490000000002</v>
      </c>
      <c r="E106" s="4">
        <v>50050.074999999997</v>
      </c>
      <c r="F106" s="4">
        <v>4098.6310000000003</v>
      </c>
      <c r="G106" s="4">
        <v>0</v>
      </c>
      <c r="H106" s="4">
        <v>639.43200000000002</v>
      </c>
      <c r="I106" s="4">
        <v>0</v>
      </c>
      <c r="J106" s="4">
        <v>0</v>
      </c>
      <c r="K106" s="5"/>
      <c r="L106" s="4">
        <f t="shared" si="10"/>
        <v>178.21400800000004</v>
      </c>
      <c r="M106" s="4">
        <f t="shared" si="11"/>
        <v>127.62769125</v>
      </c>
      <c r="N106" s="4">
        <f t="shared" si="12"/>
        <v>24.79671755</v>
      </c>
      <c r="O106" s="4">
        <f t="shared" si="13"/>
        <v>0</v>
      </c>
      <c r="P106" s="4">
        <f t="shared" si="14"/>
        <v>0.44760240000000007</v>
      </c>
      <c r="Q106" s="4">
        <f t="shared" si="15"/>
        <v>0</v>
      </c>
      <c r="R106" s="4">
        <f t="shared" si="16"/>
        <v>0</v>
      </c>
      <c r="T106" s="2">
        <f t="shared" si="17"/>
        <v>331.08601920000001</v>
      </c>
      <c r="U106" s="2"/>
    </row>
    <row r="107" spans="1:21">
      <c r="A107">
        <v>285</v>
      </c>
      <c r="B107" t="s">
        <v>713</v>
      </c>
      <c r="C107" s="4">
        <v>599054.03600000008</v>
      </c>
      <c r="D107" s="4">
        <v>133333.54800000001</v>
      </c>
      <c r="E107" s="4">
        <v>1101981.9650000001</v>
      </c>
      <c r="F107" s="4">
        <v>19475.947</v>
      </c>
      <c r="G107" s="4">
        <v>0</v>
      </c>
      <c r="H107" s="4">
        <v>19886.867999999999</v>
      </c>
      <c r="I107" s="4">
        <v>0</v>
      </c>
      <c r="J107" s="4">
        <v>3569.5659999999998</v>
      </c>
      <c r="K107" s="5"/>
      <c r="L107" s="4">
        <f t="shared" si="10"/>
        <v>4101.3704704000011</v>
      </c>
      <c r="M107" s="4">
        <f t="shared" si="11"/>
        <v>2810.0540107500005</v>
      </c>
      <c r="N107" s="4">
        <f t="shared" si="12"/>
        <v>117.82947935</v>
      </c>
      <c r="O107" s="4">
        <f t="shared" si="13"/>
        <v>0</v>
      </c>
      <c r="P107" s="4">
        <f t="shared" si="14"/>
        <v>13.920807600000002</v>
      </c>
      <c r="Q107" s="4">
        <f t="shared" si="15"/>
        <v>0</v>
      </c>
      <c r="R107" s="4">
        <f t="shared" si="16"/>
        <v>19.989569600000003</v>
      </c>
      <c r="T107" s="2">
        <f t="shared" si="17"/>
        <v>7043.1747681000015</v>
      </c>
      <c r="U107" s="2"/>
    </row>
    <row r="108" spans="1:21">
      <c r="A108">
        <v>286</v>
      </c>
      <c r="B108" t="s">
        <v>714</v>
      </c>
      <c r="C108" s="4">
        <v>711932.62200000009</v>
      </c>
      <c r="D108" s="4">
        <v>308136.61</v>
      </c>
      <c r="E108" s="4">
        <v>1814278.41</v>
      </c>
      <c r="F108" s="4">
        <v>108862.47100000001</v>
      </c>
      <c r="G108" s="4">
        <v>0</v>
      </c>
      <c r="H108" s="4">
        <v>24555.219000000001</v>
      </c>
      <c r="I108" s="4">
        <v>603.23500000000001</v>
      </c>
      <c r="J108" s="4">
        <v>48237.420999999995</v>
      </c>
      <c r="K108" s="5"/>
      <c r="L108" s="4">
        <f t="shared" si="10"/>
        <v>5712.3876992000014</v>
      </c>
      <c r="M108" s="4">
        <f t="shared" si="11"/>
        <v>4626.4099455000005</v>
      </c>
      <c r="N108" s="4">
        <f t="shared" si="12"/>
        <v>658.61794955000005</v>
      </c>
      <c r="O108" s="4">
        <f t="shared" si="13"/>
        <v>0</v>
      </c>
      <c r="P108" s="4">
        <f t="shared" si="14"/>
        <v>17.188653300000002</v>
      </c>
      <c r="Q108" s="4">
        <f t="shared" si="15"/>
        <v>13.090199500000001</v>
      </c>
      <c r="R108" s="4">
        <f t="shared" si="16"/>
        <v>270.1295576</v>
      </c>
      <c r="T108" s="2">
        <f t="shared" si="17"/>
        <v>11027.694447050002</v>
      </c>
      <c r="U108" s="2"/>
    </row>
    <row r="109" spans="1:21">
      <c r="A109">
        <v>287</v>
      </c>
      <c r="B109" t="s">
        <v>715</v>
      </c>
      <c r="C109" s="4">
        <v>65619.245999999999</v>
      </c>
      <c r="D109" s="4">
        <v>31015.195</v>
      </c>
      <c r="E109" s="4">
        <v>152548.07199999999</v>
      </c>
      <c r="F109" s="4">
        <v>30498.465</v>
      </c>
      <c r="G109" s="4">
        <v>0</v>
      </c>
      <c r="H109" s="4">
        <v>2411.1610000000001</v>
      </c>
      <c r="I109" s="4">
        <v>0</v>
      </c>
      <c r="J109" s="4">
        <v>29344.001</v>
      </c>
      <c r="K109" s="5"/>
      <c r="L109" s="4">
        <f t="shared" si="10"/>
        <v>541.15286960000003</v>
      </c>
      <c r="M109" s="4">
        <f t="shared" si="11"/>
        <v>388.99758359999998</v>
      </c>
      <c r="N109" s="4">
        <f t="shared" si="12"/>
        <v>184.51571325</v>
      </c>
      <c r="O109" s="4">
        <f t="shared" si="13"/>
        <v>0</v>
      </c>
      <c r="P109" s="4">
        <f t="shared" si="14"/>
        <v>1.6878127000000003</v>
      </c>
      <c r="Q109" s="4">
        <f t="shared" si="15"/>
        <v>0</v>
      </c>
      <c r="R109" s="4">
        <f t="shared" si="16"/>
        <v>164.32640560000002</v>
      </c>
      <c r="T109" s="2">
        <f t="shared" si="17"/>
        <v>1116.35397915</v>
      </c>
      <c r="U109" s="2"/>
    </row>
    <row r="110" spans="1:21">
      <c r="A110">
        <v>288</v>
      </c>
      <c r="B110" t="s">
        <v>716</v>
      </c>
      <c r="C110" s="4">
        <v>57895.488000000005</v>
      </c>
      <c r="D110" s="4">
        <v>15304.888999999999</v>
      </c>
      <c r="E110" s="4">
        <v>147221.277</v>
      </c>
      <c r="F110" s="4">
        <v>14981.871999999999</v>
      </c>
      <c r="G110" s="4">
        <v>0</v>
      </c>
      <c r="H110" s="4">
        <v>2280.19</v>
      </c>
      <c r="I110" s="4">
        <v>169.7</v>
      </c>
      <c r="J110" s="4">
        <v>5003.5259999999998</v>
      </c>
      <c r="K110" s="5"/>
      <c r="L110" s="4">
        <f t="shared" si="10"/>
        <v>409.92211120000007</v>
      </c>
      <c r="M110" s="4">
        <f t="shared" si="11"/>
        <v>375.41425635000002</v>
      </c>
      <c r="N110" s="4">
        <f t="shared" si="12"/>
        <v>90.640325599999997</v>
      </c>
      <c r="O110" s="4">
        <f t="shared" si="13"/>
        <v>0</v>
      </c>
      <c r="P110" s="4">
        <f t="shared" si="14"/>
        <v>1.5961330000000002</v>
      </c>
      <c r="Q110" s="4">
        <f t="shared" si="15"/>
        <v>3.68249</v>
      </c>
      <c r="R110" s="4">
        <f t="shared" si="16"/>
        <v>28.019745600000004</v>
      </c>
      <c r="T110" s="2">
        <f t="shared" si="17"/>
        <v>881.25531615000011</v>
      </c>
      <c r="U110" s="2"/>
    </row>
    <row r="111" spans="1:21">
      <c r="A111">
        <v>290</v>
      </c>
      <c r="B111" t="s">
        <v>717</v>
      </c>
      <c r="C111" s="4">
        <v>52679.404999999999</v>
      </c>
      <c r="D111" s="4">
        <v>35638.716</v>
      </c>
      <c r="E111" s="4">
        <v>171400.644</v>
      </c>
      <c r="F111" s="4">
        <v>32536.920999999998</v>
      </c>
      <c r="G111" s="4">
        <v>0</v>
      </c>
      <c r="H111" s="4">
        <v>464.29300000000001</v>
      </c>
      <c r="I111" s="4">
        <v>493.39600000000002</v>
      </c>
      <c r="J111" s="4">
        <v>4251.8990000000003</v>
      </c>
      <c r="K111" s="5"/>
      <c r="L111" s="4">
        <f t="shared" si="10"/>
        <v>494.58147760000008</v>
      </c>
      <c r="M111" s="4">
        <f t="shared" si="11"/>
        <v>437.07164220000004</v>
      </c>
      <c r="N111" s="4">
        <f t="shared" si="12"/>
        <v>196.84837204999999</v>
      </c>
      <c r="O111" s="4">
        <f t="shared" si="13"/>
        <v>0</v>
      </c>
      <c r="P111" s="4">
        <f t="shared" si="14"/>
        <v>0.32500510000000005</v>
      </c>
      <c r="Q111" s="4">
        <f t="shared" si="15"/>
        <v>10.7066932</v>
      </c>
      <c r="R111" s="4">
        <f t="shared" si="16"/>
        <v>23.810634400000005</v>
      </c>
      <c r="T111" s="2">
        <f t="shared" si="17"/>
        <v>1139.5331901500001</v>
      </c>
      <c r="U111" s="2"/>
    </row>
    <row r="112" spans="1:21">
      <c r="A112">
        <v>291</v>
      </c>
      <c r="B112" t="s">
        <v>718</v>
      </c>
      <c r="C112" s="4">
        <v>10494.757</v>
      </c>
      <c r="D112" s="4">
        <v>53447.476999999999</v>
      </c>
      <c r="E112" s="4">
        <v>51143.707999999999</v>
      </c>
      <c r="F112" s="4">
        <v>46743.303</v>
      </c>
      <c r="G112" s="4">
        <v>0</v>
      </c>
      <c r="H112" s="4">
        <v>389.923</v>
      </c>
      <c r="I112" s="4">
        <v>0</v>
      </c>
      <c r="J112" s="4">
        <v>223.14500000000001</v>
      </c>
      <c r="K112" s="5"/>
      <c r="L112" s="4">
        <f t="shared" si="10"/>
        <v>358.07651040000002</v>
      </c>
      <c r="M112" s="4">
        <f t="shared" si="11"/>
        <v>130.41645540000002</v>
      </c>
      <c r="N112" s="4">
        <f t="shared" si="12"/>
        <v>282.79698315000002</v>
      </c>
      <c r="O112" s="4">
        <f t="shared" si="13"/>
        <v>0</v>
      </c>
      <c r="P112" s="4">
        <f t="shared" si="14"/>
        <v>0.27294610000000002</v>
      </c>
      <c r="Q112" s="4">
        <f t="shared" si="15"/>
        <v>0</v>
      </c>
      <c r="R112" s="4">
        <f t="shared" si="16"/>
        <v>1.2496120000000002</v>
      </c>
      <c r="T112" s="2">
        <f t="shared" si="17"/>
        <v>771.56289505000007</v>
      </c>
      <c r="U112" s="2"/>
    </row>
    <row r="113" spans="1:21">
      <c r="A113">
        <v>297</v>
      </c>
      <c r="B113" t="s">
        <v>719</v>
      </c>
      <c r="C113" s="4">
        <v>1394646.621</v>
      </c>
      <c r="D113" s="4">
        <v>556685.58700000006</v>
      </c>
      <c r="E113" s="4">
        <v>3014576.1860000002</v>
      </c>
      <c r="F113" s="4">
        <v>193626.55100000001</v>
      </c>
      <c r="G113" s="4">
        <v>0</v>
      </c>
      <c r="H113" s="4">
        <v>7028.3329999999996</v>
      </c>
      <c r="I113" s="4">
        <v>7771.2150000000001</v>
      </c>
      <c r="J113" s="4">
        <v>477.83499999999998</v>
      </c>
      <c r="K113" s="5"/>
      <c r="L113" s="4">
        <f t="shared" si="10"/>
        <v>10927.460364800003</v>
      </c>
      <c r="M113" s="4">
        <f t="shared" si="11"/>
        <v>7687.1692743000012</v>
      </c>
      <c r="N113" s="4">
        <f t="shared" si="12"/>
        <v>1171.44063355</v>
      </c>
      <c r="O113" s="4">
        <f t="shared" si="13"/>
        <v>0</v>
      </c>
      <c r="P113" s="4">
        <f t="shared" si="14"/>
        <v>4.9198331000000008</v>
      </c>
      <c r="Q113" s="4">
        <f t="shared" si="15"/>
        <v>168.63536550000001</v>
      </c>
      <c r="R113" s="4">
        <f t="shared" si="16"/>
        <v>2.6758760000000001</v>
      </c>
      <c r="T113" s="2">
        <f t="shared" si="17"/>
        <v>19959.625471250001</v>
      </c>
      <c r="U113" s="2"/>
    </row>
    <row r="114" spans="1:21">
      <c r="A114">
        <v>300</v>
      </c>
      <c r="B114" t="s">
        <v>720</v>
      </c>
      <c r="C114" s="4">
        <v>40062.93</v>
      </c>
      <c r="D114" s="4">
        <v>11988.346</v>
      </c>
      <c r="E114" s="4">
        <v>82778.501999999993</v>
      </c>
      <c r="F114" s="4">
        <v>9842.8680000000004</v>
      </c>
      <c r="G114" s="4">
        <v>0</v>
      </c>
      <c r="H114" s="4">
        <v>8785.1489999999994</v>
      </c>
      <c r="I114" s="4">
        <v>0</v>
      </c>
      <c r="J114" s="4">
        <v>0</v>
      </c>
      <c r="K114" s="5"/>
      <c r="L114" s="4">
        <f t="shared" si="10"/>
        <v>291.48714560000002</v>
      </c>
      <c r="M114" s="4">
        <f t="shared" si="11"/>
        <v>211.0851801</v>
      </c>
      <c r="N114" s="4">
        <f t="shared" si="12"/>
        <v>59.549351399999999</v>
      </c>
      <c r="O114" s="4">
        <f t="shared" si="13"/>
        <v>0</v>
      </c>
      <c r="P114" s="4">
        <f t="shared" si="14"/>
        <v>6.1496043000000009</v>
      </c>
      <c r="Q114" s="4">
        <f t="shared" si="15"/>
        <v>0</v>
      </c>
      <c r="R114" s="4">
        <f t="shared" si="16"/>
        <v>0</v>
      </c>
      <c r="T114" s="2">
        <f t="shared" si="17"/>
        <v>568.27128140000002</v>
      </c>
      <c r="U114" s="2"/>
    </row>
    <row r="115" spans="1:21">
      <c r="A115">
        <v>301</v>
      </c>
      <c r="B115" t="s">
        <v>721</v>
      </c>
      <c r="C115" s="4">
        <v>181184.19</v>
      </c>
      <c r="D115" s="4">
        <v>41823.353999999999</v>
      </c>
      <c r="E115" s="4">
        <v>423893.52299999999</v>
      </c>
      <c r="F115" s="4">
        <v>17345.554</v>
      </c>
      <c r="G115" s="4">
        <v>0</v>
      </c>
      <c r="H115" s="4">
        <v>9970.7129999999997</v>
      </c>
      <c r="I115" s="4">
        <v>5.6790000000000003</v>
      </c>
      <c r="J115" s="4">
        <v>8242.4719999999998</v>
      </c>
      <c r="K115" s="5"/>
      <c r="L115" s="4">
        <f t="shared" si="10"/>
        <v>1248.8422464000002</v>
      </c>
      <c r="M115" s="4">
        <f t="shared" si="11"/>
        <v>1080.9284836500001</v>
      </c>
      <c r="N115" s="4">
        <f t="shared" si="12"/>
        <v>104.9406017</v>
      </c>
      <c r="O115" s="4">
        <f t="shared" si="13"/>
        <v>0</v>
      </c>
      <c r="P115" s="4">
        <f t="shared" si="14"/>
        <v>6.9794991000000008</v>
      </c>
      <c r="Q115" s="4">
        <f t="shared" si="15"/>
        <v>0.1232343</v>
      </c>
      <c r="R115" s="4">
        <f t="shared" si="16"/>
        <v>46.157843200000002</v>
      </c>
      <c r="T115" s="2">
        <f t="shared" si="17"/>
        <v>2441.8140651500007</v>
      </c>
      <c r="U115" s="2"/>
    </row>
    <row r="116" spans="1:21">
      <c r="A116">
        <v>304</v>
      </c>
      <c r="B116" t="s">
        <v>722</v>
      </c>
      <c r="C116" s="4">
        <v>9409.8250000000007</v>
      </c>
      <c r="D116" s="4">
        <v>84901.004000000001</v>
      </c>
      <c r="E116" s="4">
        <v>24201.321</v>
      </c>
      <c r="F116" s="4">
        <v>52821.529000000002</v>
      </c>
      <c r="G116" s="4">
        <v>0</v>
      </c>
      <c r="H116" s="4">
        <v>72.361000000000004</v>
      </c>
      <c r="I116" s="4">
        <v>0</v>
      </c>
      <c r="J116" s="4">
        <v>0</v>
      </c>
      <c r="K116" s="5"/>
      <c r="L116" s="4">
        <f t="shared" si="10"/>
        <v>528.14064240000005</v>
      </c>
      <c r="M116" s="4">
        <f t="shared" si="11"/>
        <v>61.713368550000006</v>
      </c>
      <c r="N116" s="4">
        <f t="shared" si="12"/>
        <v>319.57025045</v>
      </c>
      <c r="O116" s="4">
        <f t="shared" si="13"/>
        <v>0</v>
      </c>
      <c r="P116" s="4">
        <f t="shared" si="14"/>
        <v>5.0652700000000009E-2</v>
      </c>
      <c r="Q116" s="4">
        <f t="shared" si="15"/>
        <v>0</v>
      </c>
      <c r="R116" s="4">
        <f t="shared" si="16"/>
        <v>0</v>
      </c>
      <c r="T116" s="2">
        <f t="shared" si="17"/>
        <v>909.47491410000009</v>
      </c>
      <c r="U116" s="2"/>
    </row>
    <row r="117" spans="1:21">
      <c r="A117">
        <v>305</v>
      </c>
      <c r="B117" t="s">
        <v>723</v>
      </c>
      <c r="C117" s="4">
        <v>192486.59699999998</v>
      </c>
      <c r="D117" s="4">
        <v>157377.81599999999</v>
      </c>
      <c r="E117" s="4">
        <v>334785.09999999998</v>
      </c>
      <c r="F117" s="4">
        <v>195510.61900000001</v>
      </c>
      <c r="G117" s="4">
        <v>0</v>
      </c>
      <c r="H117" s="4">
        <v>9206.1209999999992</v>
      </c>
      <c r="I117" s="4">
        <v>0</v>
      </c>
      <c r="J117" s="4">
        <v>8362.5859999999993</v>
      </c>
      <c r="K117" s="5"/>
      <c r="L117" s="4">
        <f t="shared" si="10"/>
        <v>1959.2407128</v>
      </c>
      <c r="M117" s="4">
        <f t="shared" si="11"/>
        <v>853.70200499999999</v>
      </c>
      <c r="N117" s="4">
        <f t="shared" si="12"/>
        <v>1182.83924495</v>
      </c>
      <c r="O117" s="4">
        <f t="shared" si="13"/>
        <v>0</v>
      </c>
      <c r="P117" s="4">
        <f t="shared" si="14"/>
        <v>6.4442847000000008</v>
      </c>
      <c r="Q117" s="4">
        <f t="shared" si="15"/>
        <v>0</v>
      </c>
      <c r="R117" s="4">
        <f t="shared" si="16"/>
        <v>46.830481600000006</v>
      </c>
      <c r="T117" s="2">
        <f t="shared" si="17"/>
        <v>4002.2262474500003</v>
      </c>
      <c r="U117" s="2"/>
    </row>
    <row r="118" spans="1:21">
      <c r="A118">
        <v>309</v>
      </c>
      <c r="B118" t="s">
        <v>724</v>
      </c>
      <c r="C118" s="4">
        <v>40891.447999999997</v>
      </c>
      <c r="D118" s="4">
        <v>19417.164000000001</v>
      </c>
      <c r="E118" s="4">
        <v>134400.72700000001</v>
      </c>
      <c r="F118" s="4">
        <v>13682.252</v>
      </c>
      <c r="G118" s="4">
        <v>0</v>
      </c>
      <c r="H118" s="4">
        <v>650.32500000000005</v>
      </c>
      <c r="I118" s="4">
        <v>0</v>
      </c>
      <c r="J118" s="4">
        <v>7.8150000000000004</v>
      </c>
      <c r="K118" s="5"/>
      <c r="L118" s="4">
        <f t="shared" si="10"/>
        <v>337.72822719999999</v>
      </c>
      <c r="M118" s="4">
        <f t="shared" si="11"/>
        <v>342.72185385000006</v>
      </c>
      <c r="N118" s="4">
        <f t="shared" si="12"/>
        <v>82.777624599999996</v>
      </c>
      <c r="O118" s="4">
        <f t="shared" si="13"/>
        <v>0</v>
      </c>
      <c r="P118" s="4">
        <f t="shared" si="14"/>
        <v>0.45522750000000012</v>
      </c>
      <c r="Q118" s="4">
        <f t="shared" si="15"/>
        <v>0</v>
      </c>
      <c r="R118" s="4">
        <f t="shared" si="16"/>
        <v>4.3764000000000011E-2</v>
      </c>
      <c r="T118" s="2">
        <f t="shared" si="17"/>
        <v>763.68293315000005</v>
      </c>
      <c r="U118" s="2"/>
    </row>
    <row r="119" spans="1:21">
      <c r="A119">
        <v>312</v>
      </c>
      <c r="B119" t="s">
        <v>725</v>
      </c>
      <c r="C119" s="4">
        <v>11343.388000000001</v>
      </c>
      <c r="D119" s="4">
        <v>4474.4530000000004</v>
      </c>
      <c r="E119" s="4">
        <v>26410.210999999999</v>
      </c>
      <c r="F119" s="4">
        <v>5339.8450000000003</v>
      </c>
      <c r="G119" s="4">
        <v>0</v>
      </c>
      <c r="H119" s="4">
        <v>248.357</v>
      </c>
      <c r="I119" s="4">
        <v>58.616999999999997</v>
      </c>
      <c r="J119" s="4">
        <v>0</v>
      </c>
      <c r="K119" s="5"/>
      <c r="L119" s="4">
        <f t="shared" si="10"/>
        <v>88.579909600000008</v>
      </c>
      <c r="M119" s="4">
        <f t="shared" si="11"/>
        <v>67.346038050000004</v>
      </c>
      <c r="N119" s="4">
        <f t="shared" si="12"/>
        <v>32.306062250000004</v>
      </c>
      <c r="O119" s="4">
        <f t="shared" si="13"/>
        <v>0</v>
      </c>
      <c r="P119" s="4">
        <f t="shared" si="14"/>
        <v>0.17384990000000003</v>
      </c>
      <c r="Q119" s="4">
        <f t="shared" si="15"/>
        <v>1.2719889</v>
      </c>
      <c r="R119" s="4">
        <f t="shared" si="16"/>
        <v>0</v>
      </c>
      <c r="T119" s="2">
        <f t="shared" si="17"/>
        <v>189.6778487</v>
      </c>
      <c r="U119" s="2"/>
    </row>
    <row r="120" spans="1:21">
      <c r="A120">
        <v>316</v>
      </c>
      <c r="B120" t="s">
        <v>726</v>
      </c>
      <c r="C120" s="4">
        <v>35184.682000000001</v>
      </c>
      <c r="D120" s="4">
        <v>10416.305</v>
      </c>
      <c r="E120" s="4">
        <v>85351.081000000006</v>
      </c>
      <c r="F120" s="4">
        <v>4998.875</v>
      </c>
      <c r="G120" s="4">
        <v>0</v>
      </c>
      <c r="H120" s="4">
        <v>346.834</v>
      </c>
      <c r="I120" s="4">
        <v>356.53800000000001</v>
      </c>
      <c r="J120" s="4">
        <v>0</v>
      </c>
      <c r="K120" s="5"/>
      <c r="L120" s="4">
        <f t="shared" si="10"/>
        <v>255.36552720000003</v>
      </c>
      <c r="M120" s="4">
        <f t="shared" si="11"/>
        <v>217.64525655000003</v>
      </c>
      <c r="N120" s="4">
        <f t="shared" si="12"/>
        <v>30.24319375</v>
      </c>
      <c r="O120" s="4">
        <f t="shared" si="13"/>
        <v>0</v>
      </c>
      <c r="P120" s="4">
        <f t="shared" si="14"/>
        <v>0.24278380000000005</v>
      </c>
      <c r="Q120" s="4">
        <f t="shared" si="15"/>
        <v>7.7368746000000002</v>
      </c>
      <c r="R120" s="4">
        <f t="shared" si="16"/>
        <v>0</v>
      </c>
      <c r="T120" s="2">
        <f t="shared" si="17"/>
        <v>511.23363590000008</v>
      </c>
      <c r="U120" s="2"/>
    </row>
    <row r="121" spans="1:21">
      <c r="A121">
        <v>317</v>
      </c>
      <c r="B121" t="s">
        <v>727</v>
      </c>
      <c r="C121" s="4">
        <v>24036.053</v>
      </c>
      <c r="D121" s="4">
        <v>5279.0649999999996</v>
      </c>
      <c r="E121" s="4">
        <v>49972.745000000003</v>
      </c>
      <c r="F121" s="4">
        <v>2709.2289999999998</v>
      </c>
      <c r="G121" s="4">
        <v>0</v>
      </c>
      <c r="H121" s="4">
        <v>379.14100000000002</v>
      </c>
      <c r="I121" s="4">
        <v>17.888999999999999</v>
      </c>
      <c r="J121" s="4">
        <v>1114.604</v>
      </c>
      <c r="K121" s="5"/>
      <c r="L121" s="4">
        <f t="shared" si="10"/>
        <v>164.16466080000001</v>
      </c>
      <c r="M121" s="4">
        <f t="shared" si="11"/>
        <v>127.43049975000001</v>
      </c>
      <c r="N121" s="4">
        <f t="shared" si="12"/>
        <v>16.390835449999997</v>
      </c>
      <c r="O121" s="4">
        <f t="shared" si="13"/>
        <v>0</v>
      </c>
      <c r="P121" s="4">
        <f t="shared" si="14"/>
        <v>0.26539870000000004</v>
      </c>
      <c r="Q121" s="4">
        <f t="shared" si="15"/>
        <v>0.38819130000000002</v>
      </c>
      <c r="R121" s="4">
        <f t="shared" si="16"/>
        <v>6.2417824000000008</v>
      </c>
      <c r="T121" s="2">
        <f t="shared" si="17"/>
        <v>308.63958600000001</v>
      </c>
      <c r="U121" s="2"/>
    </row>
    <row r="122" spans="1:21">
      <c r="A122">
        <v>320</v>
      </c>
      <c r="B122" t="s">
        <v>728</v>
      </c>
      <c r="C122" s="4">
        <v>77598.508000000002</v>
      </c>
      <c r="D122" s="4">
        <v>32242.485000000001</v>
      </c>
      <c r="E122" s="4">
        <v>166358.44399999999</v>
      </c>
      <c r="F122" s="4">
        <v>40144.44</v>
      </c>
      <c r="G122" s="4">
        <v>0</v>
      </c>
      <c r="H122" s="4">
        <v>3243.1149999999998</v>
      </c>
      <c r="I122" s="4">
        <v>695.85799999999995</v>
      </c>
      <c r="J122" s="4">
        <v>58096.427000000003</v>
      </c>
      <c r="K122" s="5"/>
      <c r="L122" s="4">
        <f t="shared" si="10"/>
        <v>615.10956080000005</v>
      </c>
      <c r="M122" s="4">
        <f t="shared" si="11"/>
        <v>424.21403220000002</v>
      </c>
      <c r="N122" s="4">
        <f t="shared" si="12"/>
        <v>242.873862</v>
      </c>
      <c r="O122" s="4">
        <f t="shared" si="13"/>
        <v>0</v>
      </c>
      <c r="P122" s="4">
        <f t="shared" si="14"/>
        <v>2.2701805000000004</v>
      </c>
      <c r="Q122" s="4">
        <f t="shared" si="15"/>
        <v>15.1001186</v>
      </c>
      <c r="R122" s="4">
        <f t="shared" si="16"/>
        <v>325.33999120000004</v>
      </c>
      <c r="T122" s="2">
        <f t="shared" si="17"/>
        <v>1299.5677541</v>
      </c>
      <c r="U122" s="2"/>
    </row>
    <row r="123" spans="1:21">
      <c r="A123">
        <v>322</v>
      </c>
      <c r="B123" t="s">
        <v>729</v>
      </c>
      <c r="C123" s="4">
        <v>49490.174999999996</v>
      </c>
      <c r="D123" s="4">
        <v>120174.21799999999</v>
      </c>
      <c r="E123" s="4">
        <v>154929.897</v>
      </c>
      <c r="F123" s="4">
        <v>89147.308000000005</v>
      </c>
      <c r="G123" s="4">
        <v>0</v>
      </c>
      <c r="H123" s="4">
        <v>1357.345</v>
      </c>
      <c r="I123" s="4">
        <v>2.528</v>
      </c>
      <c r="J123" s="4">
        <v>482.76400000000001</v>
      </c>
      <c r="K123" s="5"/>
      <c r="L123" s="4">
        <f t="shared" si="10"/>
        <v>950.12060080000003</v>
      </c>
      <c r="M123" s="4">
        <f t="shared" si="11"/>
        <v>395.07123735000005</v>
      </c>
      <c r="N123" s="4">
        <f t="shared" si="12"/>
        <v>539.34121340000002</v>
      </c>
      <c r="O123" s="4">
        <f t="shared" si="13"/>
        <v>0</v>
      </c>
      <c r="P123" s="4">
        <f t="shared" si="14"/>
        <v>0.95014150000000019</v>
      </c>
      <c r="Q123" s="4">
        <f t="shared" si="15"/>
        <v>5.4857599999999999E-2</v>
      </c>
      <c r="R123" s="4">
        <f t="shared" si="16"/>
        <v>2.7034784000000003</v>
      </c>
      <c r="T123" s="2">
        <f t="shared" si="17"/>
        <v>1885.5380506500001</v>
      </c>
      <c r="U123" s="2"/>
    </row>
    <row r="124" spans="1:21">
      <c r="A124">
        <v>398</v>
      </c>
      <c r="B124" t="s">
        <v>730</v>
      </c>
      <c r="C124" s="4">
        <v>1174260.8600000001</v>
      </c>
      <c r="D124" s="4">
        <v>655492.91299999994</v>
      </c>
      <c r="E124" s="4">
        <v>3022876.622</v>
      </c>
      <c r="F124" s="4">
        <v>25474.929</v>
      </c>
      <c r="G124" s="4">
        <v>0</v>
      </c>
      <c r="H124" s="4">
        <v>44717.883999999998</v>
      </c>
      <c r="I124" s="4">
        <v>13570.109</v>
      </c>
      <c r="J124" s="4">
        <v>850.82399999999996</v>
      </c>
      <c r="K124" s="5"/>
      <c r="L124" s="4">
        <f t="shared" si="10"/>
        <v>10246.621128800001</v>
      </c>
      <c r="M124" s="4">
        <f t="shared" si="11"/>
        <v>7708.3353861000005</v>
      </c>
      <c r="N124" s="4">
        <f t="shared" si="12"/>
        <v>154.12332044999999</v>
      </c>
      <c r="O124" s="4">
        <f t="shared" si="13"/>
        <v>0</v>
      </c>
      <c r="P124" s="4">
        <f t="shared" si="14"/>
        <v>31.302518800000005</v>
      </c>
      <c r="Q124" s="4">
        <f t="shared" si="15"/>
        <v>294.4713653</v>
      </c>
      <c r="R124" s="4">
        <f t="shared" si="16"/>
        <v>4.7646144000000001</v>
      </c>
      <c r="T124" s="2">
        <f t="shared" si="17"/>
        <v>18434.853719449999</v>
      </c>
      <c r="U124" s="2"/>
    </row>
    <row r="125" spans="1:21">
      <c r="A125">
        <v>399</v>
      </c>
      <c r="B125" t="s">
        <v>731</v>
      </c>
      <c r="C125" s="4">
        <v>31277.59</v>
      </c>
      <c r="D125" s="4">
        <v>12971.79</v>
      </c>
      <c r="E125" s="4">
        <v>173583.80799999999</v>
      </c>
      <c r="F125" s="4">
        <v>3928.9639999999999</v>
      </c>
      <c r="G125" s="4">
        <v>0</v>
      </c>
      <c r="H125" s="4">
        <v>853.226</v>
      </c>
      <c r="I125" s="4">
        <v>511.00599999999997</v>
      </c>
      <c r="J125" s="4">
        <v>0</v>
      </c>
      <c r="K125" s="5"/>
      <c r="L125" s="4">
        <f t="shared" si="10"/>
        <v>247.79652800000005</v>
      </c>
      <c r="M125" s="4">
        <f t="shared" si="11"/>
        <v>442.63871039999998</v>
      </c>
      <c r="N125" s="4">
        <f t="shared" si="12"/>
        <v>23.770232199999999</v>
      </c>
      <c r="O125" s="4">
        <f t="shared" si="13"/>
        <v>0</v>
      </c>
      <c r="P125" s="4">
        <f t="shared" si="14"/>
        <v>0.59725820000000007</v>
      </c>
      <c r="Q125" s="4">
        <f t="shared" si="15"/>
        <v>11.0888302</v>
      </c>
      <c r="R125" s="4">
        <f t="shared" si="16"/>
        <v>0</v>
      </c>
      <c r="T125" s="2">
        <f t="shared" si="17"/>
        <v>725.89155900000003</v>
      </c>
      <c r="U125" s="2"/>
    </row>
    <row r="126" spans="1:21">
      <c r="A126">
        <v>400</v>
      </c>
      <c r="B126" t="s">
        <v>732</v>
      </c>
      <c r="C126" s="4">
        <v>82974.697</v>
      </c>
      <c r="D126" s="4">
        <v>28475.511999999999</v>
      </c>
      <c r="E126" s="4">
        <v>205533.761</v>
      </c>
      <c r="F126" s="4">
        <v>21365.717000000001</v>
      </c>
      <c r="G126" s="4">
        <v>0</v>
      </c>
      <c r="H126" s="4">
        <v>890.45600000000002</v>
      </c>
      <c r="I126" s="4">
        <v>913.17</v>
      </c>
      <c r="J126" s="4">
        <v>0</v>
      </c>
      <c r="K126" s="5"/>
      <c r="L126" s="4">
        <f t="shared" si="10"/>
        <v>624.1211704000001</v>
      </c>
      <c r="M126" s="4">
        <f t="shared" si="11"/>
        <v>524.11109055000009</v>
      </c>
      <c r="N126" s="4">
        <f t="shared" si="12"/>
        <v>129.26258784999999</v>
      </c>
      <c r="O126" s="4">
        <f t="shared" si="13"/>
        <v>0</v>
      </c>
      <c r="P126" s="4">
        <f t="shared" si="14"/>
        <v>0.62331920000000007</v>
      </c>
      <c r="Q126" s="4">
        <f t="shared" si="15"/>
        <v>19.815788999999999</v>
      </c>
      <c r="R126" s="4">
        <f t="shared" si="16"/>
        <v>0</v>
      </c>
      <c r="T126" s="2">
        <f t="shared" si="17"/>
        <v>1297.9339570000002</v>
      </c>
      <c r="U126" s="2"/>
    </row>
    <row r="127" spans="1:21">
      <c r="A127">
        <v>402</v>
      </c>
      <c r="B127" t="s">
        <v>733</v>
      </c>
      <c r="C127" s="4">
        <v>65025.532000000007</v>
      </c>
      <c r="D127" s="4">
        <v>25116.901999999998</v>
      </c>
      <c r="E127" s="4">
        <v>196688.671</v>
      </c>
      <c r="F127" s="4">
        <v>22114.014999999999</v>
      </c>
      <c r="G127" s="4">
        <v>0</v>
      </c>
      <c r="H127" s="4">
        <v>3611.0329999999999</v>
      </c>
      <c r="I127" s="4">
        <v>161.256</v>
      </c>
      <c r="J127" s="4">
        <v>8272.893</v>
      </c>
      <c r="K127" s="5"/>
      <c r="L127" s="4">
        <f t="shared" si="10"/>
        <v>504.79763040000012</v>
      </c>
      <c r="M127" s="4">
        <f t="shared" si="11"/>
        <v>501.55611105000003</v>
      </c>
      <c r="N127" s="4">
        <f t="shared" si="12"/>
        <v>133.78979074999998</v>
      </c>
      <c r="O127" s="4">
        <f t="shared" si="13"/>
        <v>0</v>
      </c>
      <c r="P127" s="4">
        <f t="shared" si="14"/>
        <v>2.5277231000000002</v>
      </c>
      <c r="Q127" s="4">
        <f t="shared" si="15"/>
        <v>3.4992551999999999</v>
      </c>
      <c r="R127" s="4">
        <f t="shared" si="16"/>
        <v>46.328200800000005</v>
      </c>
      <c r="T127" s="2">
        <f t="shared" si="17"/>
        <v>1146.1705105000003</v>
      </c>
      <c r="U127" s="2"/>
    </row>
    <row r="128" spans="1:21">
      <c r="A128">
        <v>403</v>
      </c>
      <c r="B128" t="s">
        <v>734</v>
      </c>
      <c r="C128" s="4">
        <v>26354.184000000001</v>
      </c>
      <c r="D128" s="4">
        <v>15739.745999999999</v>
      </c>
      <c r="E128" s="4">
        <v>70889.837</v>
      </c>
      <c r="F128" s="4">
        <v>16629.258000000002</v>
      </c>
      <c r="G128" s="4">
        <v>0</v>
      </c>
      <c r="H128" s="4">
        <v>542.31500000000005</v>
      </c>
      <c r="I128" s="4">
        <v>0</v>
      </c>
      <c r="J128" s="4">
        <v>0</v>
      </c>
      <c r="K128" s="5"/>
      <c r="L128" s="4">
        <f t="shared" si="10"/>
        <v>235.72600800000004</v>
      </c>
      <c r="M128" s="4">
        <f t="shared" si="11"/>
        <v>180.76908435000001</v>
      </c>
      <c r="N128" s="4">
        <f t="shared" si="12"/>
        <v>100.60701090000001</v>
      </c>
      <c r="O128" s="4">
        <f t="shared" si="13"/>
        <v>0</v>
      </c>
      <c r="P128" s="4">
        <f t="shared" si="14"/>
        <v>0.37962050000000008</v>
      </c>
      <c r="Q128" s="4">
        <f t="shared" si="15"/>
        <v>0</v>
      </c>
      <c r="R128" s="4">
        <f t="shared" si="16"/>
        <v>0</v>
      </c>
      <c r="T128" s="2">
        <f t="shared" si="17"/>
        <v>517.48172375000001</v>
      </c>
      <c r="U128" s="2"/>
    </row>
    <row r="129" spans="1:21">
      <c r="A129">
        <v>405</v>
      </c>
      <c r="B129" t="s">
        <v>735</v>
      </c>
      <c r="C129" s="4">
        <v>793386.98600000003</v>
      </c>
      <c r="D129" s="4">
        <v>343188.63099999999</v>
      </c>
      <c r="E129" s="4">
        <v>1706080.07</v>
      </c>
      <c r="F129" s="4">
        <v>57112.442000000003</v>
      </c>
      <c r="G129" s="4">
        <v>0</v>
      </c>
      <c r="H129" s="4">
        <v>65462.750999999997</v>
      </c>
      <c r="I129" s="4">
        <v>6880.9170000000004</v>
      </c>
      <c r="J129" s="4">
        <v>6937.3609999999999</v>
      </c>
      <c r="K129" s="5"/>
      <c r="L129" s="4">
        <f t="shared" si="10"/>
        <v>6364.8234552000013</v>
      </c>
      <c r="M129" s="4">
        <f t="shared" si="11"/>
        <v>4350.5041785000003</v>
      </c>
      <c r="N129" s="4">
        <f t="shared" si="12"/>
        <v>345.53027409999999</v>
      </c>
      <c r="O129" s="4">
        <f t="shared" si="13"/>
        <v>0</v>
      </c>
      <c r="P129" s="4">
        <f t="shared" si="14"/>
        <v>45.823925700000004</v>
      </c>
      <c r="Q129" s="4">
        <f t="shared" si="15"/>
        <v>149.31589890000001</v>
      </c>
      <c r="R129" s="4">
        <f t="shared" si="16"/>
        <v>38.849221600000007</v>
      </c>
      <c r="T129" s="2">
        <f t="shared" si="17"/>
        <v>11255.997732400003</v>
      </c>
      <c r="U129" s="2"/>
    </row>
    <row r="130" spans="1:21">
      <c r="A130">
        <v>407</v>
      </c>
      <c r="B130" t="s">
        <v>736</v>
      </c>
      <c r="C130" s="4">
        <v>25839.723999999998</v>
      </c>
      <c r="D130" s="4">
        <v>8067.0709999999999</v>
      </c>
      <c r="E130" s="4">
        <v>49725.63</v>
      </c>
      <c r="F130" s="4">
        <v>6154.87</v>
      </c>
      <c r="G130" s="4">
        <v>0</v>
      </c>
      <c r="H130" s="4">
        <v>741.05700000000002</v>
      </c>
      <c r="I130" s="4">
        <v>2.7349999999999999</v>
      </c>
      <c r="J130" s="4">
        <v>0</v>
      </c>
      <c r="K130" s="5"/>
      <c r="L130" s="4">
        <f t="shared" si="10"/>
        <v>189.87805200000003</v>
      </c>
      <c r="M130" s="4">
        <f t="shared" si="11"/>
        <v>126.80035650000001</v>
      </c>
      <c r="N130" s="4">
        <f t="shared" si="12"/>
        <v>37.236963500000002</v>
      </c>
      <c r="O130" s="4">
        <f t="shared" si="13"/>
        <v>0</v>
      </c>
      <c r="P130" s="4">
        <f t="shared" si="14"/>
        <v>0.51873990000000003</v>
      </c>
      <c r="Q130" s="4">
        <f t="shared" si="15"/>
        <v>5.9349499999999999E-2</v>
      </c>
      <c r="R130" s="4">
        <f t="shared" si="16"/>
        <v>0</v>
      </c>
      <c r="T130" s="2">
        <f t="shared" si="17"/>
        <v>354.49346140000006</v>
      </c>
      <c r="U130" s="2"/>
    </row>
    <row r="131" spans="1:21">
      <c r="A131">
        <v>408</v>
      </c>
      <c r="B131" t="s">
        <v>737</v>
      </c>
      <c r="C131" s="4">
        <v>103173.463</v>
      </c>
      <c r="D131" s="4">
        <v>29700.988000000001</v>
      </c>
      <c r="E131" s="4">
        <v>325517.44500000001</v>
      </c>
      <c r="F131" s="4">
        <v>9171.5679999999993</v>
      </c>
      <c r="G131" s="4">
        <v>0</v>
      </c>
      <c r="H131" s="4">
        <v>6242.9719999999998</v>
      </c>
      <c r="I131" s="4">
        <v>397.56200000000001</v>
      </c>
      <c r="J131" s="4">
        <v>5862.9130000000005</v>
      </c>
      <c r="K131" s="5"/>
      <c r="L131" s="4">
        <f t="shared" si="10"/>
        <v>744.09692560000008</v>
      </c>
      <c r="M131" s="4">
        <f t="shared" si="11"/>
        <v>830.06948475000013</v>
      </c>
      <c r="N131" s="4">
        <f t="shared" si="12"/>
        <v>55.487986399999997</v>
      </c>
      <c r="O131" s="4">
        <f t="shared" si="13"/>
        <v>0</v>
      </c>
      <c r="P131" s="4">
        <f t="shared" si="14"/>
        <v>4.3700804000000009</v>
      </c>
      <c r="Q131" s="4">
        <f t="shared" si="15"/>
        <v>8.6270954</v>
      </c>
      <c r="R131" s="4">
        <f t="shared" si="16"/>
        <v>32.832312800000004</v>
      </c>
      <c r="T131" s="2">
        <f t="shared" si="17"/>
        <v>1642.6515725500001</v>
      </c>
      <c r="U131" s="2"/>
    </row>
    <row r="132" spans="1:21">
      <c r="A132">
        <v>410</v>
      </c>
      <c r="B132" t="s">
        <v>738</v>
      </c>
      <c r="C132" s="4">
        <v>132615.06299999999</v>
      </c>
      <c r="D132" s="4">
        <v>77444.304000000004</v>
      </c>
      <c r="E132" s="4">
        <v>406096.56</v>
      </c>
      <c r="F132" s="4">
        <v>25293.864000000001</v>
      </c>
      <c r="G132" s="4">
        <v>0</v>
      </c>
      <c r="H132" s="4">
        <v>17629.526000000002</v>
      </c>
      <c r="I132" s="4">
        <v>803.15200000000004</v>
      </c>
      <c r="J132" s="4">
        <v>2063.8819999999996</v>
      </c>
      <c r="K132" s="5"/>
      <c r="L132" s="4">
        <f t="shared" si="10"/>
        <v>1176.3324552000001</v>
      </c>
      <c r="M132" s="4">
        <f t="shared" si="11"/>
        <v>1035.5462280000002</v>
      </c>
      <c r="N132" s="4">
        <f t="shared" si="12"/>
        <v>153.02787720000001</v>
      </c>
      <c r="O132" s="4">
        <f t="shared" si="13"/>
        <v>0</v>
      </c>
      <c r="P132" s="4">
        <f t="shared" si="14"/>
        <v>12.340668200000003</v>
      </c>
      <c r="Q132" s="4">
        <f t="shared" si="15"/>
        <v>17.428398400000003</v>
      </c>
      <c r="R132" s="4">
        <f t="shared" si="16"/>
        <v>11.5577392</v>
      </c>
      <c r="T132" s="2">
        <f t="shared" si="17"/>
        <v>2394.6756270000005</v>
      </c>
      <c r="U132" s="2"/>
    </row>
    <row r="133" spans="1:21">
      <c r="A133">
        <v>416</v>
      </c>
      <c r="B133" t="s">
        <v>739</v>
      </c>
      <c r="C133" s="4">
        <v>8763.8019999999997</v>
      </c>
      <c r="D133" s="4">
        <v>16805.458999999999</v>
      </c>
      <c r="E133" s="4">
        <v>69607.88</v>
      </c>
      <c r="F133" s="4">
        <v>17961.924999999999</v>
      </c>
      <c r="G133" s="4">
        <v>0</v>
      </c>
      <c r="H133" s="4">
        <v>337.59800000000001</v>
      </c>
      <c r="I133" s="4">
        <v>62.49</v>
      </c>
      <c r="J133" s="4">
        <v>0</v>
      </c>
      <c r="K133" s="5"/>
      <c r="L133" s="4">
        <f t="shared" si="10"/>
        <v>143.18786160000002</v>
      </c>
      <c r="M133" s="4">
        <f t="shared" si="11"/>
        <v>177.50009400000002</v>
      </c>
      <c r="N133" s="4">
        <f t="shared" si="12"/>
        <v>108.66964624999999</v>
      </c>
      <c r="O133" s="4">
        <f t="shared" si="13"/>
        <v>0</v>
      </c>
      <c r="P133" s="4">
        <f t="shared" si="14"/>
        <v>0.23631860000000005</v>
      </c>
      <c r="Q133" s="4">
        <f t="shared" si="15"/>
        <v>1.356033</v>
      </c>
      <c r="R133" s="4">
        <f t="shared" si="16"/>
        <v>0</v>
      </c>
      <c r="T133" s="2">
        <f t="shared" si="17"/>
        <v>430.94995345000001</v>
      </c>
      <c r="U133" s="2"/>
    </row>
    <row r="134" spans="1:21">
      <c r="A134">
        <v>418</v>
      </c>
      <c r="B134" t="s">
        <v>740</v>
      </c>
      <c r="C134" s="4">
        <v>221246.247</v>
      </c>
      <c r="D134" s="4">
        <v>143030.91699999999</v>
      </c>
      <c r="E134" s="4">
        <v>572928.65599999996</v>
      </c>
      <c r="F134" s="4">
        <v>16124.624</v>
      </c>
      <c r="G134" s="4">
        <v>0</v>
      </c>
      <c r="H134" s="4">
        <v>11505.907999999999</v>
      </c>
      <c r="I134" s="4">
        <v>2693.9409999999998</v>
      </c>
      <c r="J134" s="4">
        <v>0</v>
      </c>
      <c r="K134" s="5"/>
      <c r="L134" s="4">
        <f t="shared" si="10"/>
        <v>2039.9521184000002</v>
      </c>
      <c r="M134" s="4">
        <f t="shared" si="11"/>
        <v>1460.9680728000001</v>
      </c>
      <c r="N134" s="4">
        <f t="shared" si="12"/>
        <v>97.553975199999996</v>
      </c>
      <c r="O134" s="4">
        <f t="shared" si="13"/>
        <v>0</v>
      </c>
      <c r="P134" s="4">
        <f t="shared" si="14"/>
        <v>8.0541356000000004</v>
      </c>
      <c r="Q134" s="4">
        <f t="shared" si="15"/>
        <v>58.458519699999997</v>
      </c>
      <c r="R134" s="4">
        <f t="shared" si="16"/>
        <v>0</v>
      </c>
      <c r="T134" s="2">
        <f t="shared" si="17"/>
        <v>3664.9868217000003</v>
      </c>
      <c r="U134" s="2"/>
    </row>
    <row r="135" spans="1:21">
      <c r="A135">
        <v>420</v>
      </c>
      <c r="B135" t="s">
        <v>741</v>
      </c>
      <c r="C135" s="4">
        <v>67262.915999999997</v>
      </c>
      <c r="D135" s="4">
        <v>51318.966999999997</v>
      </c>
      <c r="E135" s="4">
        <v>225408.068</v>
      </c>
      <c r="F135" s="4">
        <v>51403.476999999999</v>
      </c>
      <c r="G135" s="4">
        <v>0</v>
      </c>
      <c r="H135" s="4">
        <v>1837.713</v>
      </c>
      <c r="I135" s="4">
        <v>131.39699999999999</v>
      </c>
      <c r="J135" s="4">
        <v>2143.7069999999999</v>
      </c>
      <c r="K135" s="5"/>
      <c r="L135" s="4">
        <f t="shared" si="10"/>
        <v>664.05854480000005</v>
      </c>
      <c r="M135" s="4">
        <f t="shared" si="11"/>
        <v>574.79057340000008</v>
      </c>
      <c r="N135" s="4">
        <f t="shared" si="12"/>
        <v>310.99103585</v>
      </c>
      <c r="O135" s="4">
        <f t="shared" si="13"/>
        <v>0</v>
      </c>
      <c r="P135" s="4">
        <f t="shared" si="14"/>
        <v>1.2863991000000001</v>
      </c>
      <c r="Q135" s="4">
        <f t="shared" si="15"/>
        <v>2.8513148999999998</v>
      </c>
      <c r="R135" s="4">
        <f t="shared" si="16"/>
        <v>12.004759200000001</v>
      </c>
      <c r="T135" s="2">
        <f t="shared" si="17"/>
        <v>1553.9778680500003</v>
      </c>
      <c r="U135" s="2"/>
    </row>
    <row r="136" spans="1:21">
      <c r="A136">
        <v>421</v>
      </c>
      <c r="B136" t="s">
        <v>742</v>
      </c>
      <c r="C136" s="4">
        <v>4629.4530000000004</v>
      </c>
      <c r="D136" s="4">
        <v>5261.5330000000004</v>
      </c>
      <c r="E136" s="4">
        <v>14978.002</v>
      </c>
      <c r="F136" s="4">
        <v>7513.4610000000002</v>
      </c>
      <c r="G136" s="4">
        <v>0</v>
      </c>
      <c r="H136" s="4">
        <v>178.703</v>
      </c>
      <c r="I136" s="4">
        <v>0</v>
      </c>
      <c r="J136" s="4">
        <v>144.57599999999999</v>
      </c>
      <c r="K136" s="5"/>
      <c r="L136" s="4">
        <f t="shared" si="10"/>
        <v>55.389521600000009</v>
      </c>
      <c r="M136" s="4">
        <f t="shared" si="11"/>
        <v>38.193905100000002</v>
      </c>
      <c r="N136" s="4">
        <f t="shared" si="12"/>
        <v>45.45643905</v>
      </c>
      <c r="O136" s="4">
        <f t="shared" si="13"/>
        <v>0</v>
      </c>
      <c r="P136" s="4">
        <f t="shared" si="14"/>
        <v>0.12509210000000001</v>
      </c>
      <c r="Q136" s="4">
        <f t="shared" si="15"/>
        <v>0</v>
      </c>
      <c r="R136" s="4">
        <f t="shared" si="16"/>
        <v>0.80962560000000006</v>
      </c>
      <c r="T136" s="2">
        <f t="shared" si="17"/>
        <v>139.16495785000001</v>
      </c>
      <c r="U136" s="2"/>
    </row>
    <row r="137" spans="1:21">
      <c r="A137">
        <v>422</v>
      </c>
      <c r="B137" t="s">
        <v>743</v>
      </c>
      <c r="C137" s="4">
        <v>91934.775999999998</v>
      </c>
      <c r="D137" s="4">
        <v>48352.366999999998</v>
      </c>
      <c r="E137" s="4">
        <v>234161.29500000001</v>
      </c>
      <c r="F137" s="4">
        <v>51331.21</v>
      </c>
      <c r="G137" s="4">
        <v>0</v>
      </c>
      <c r="H137" s="4">
        <v>2029.9670000000001</v>
      </c>
      <c r="I137" s="4">
        <v>0</v>
      </c>
      <c r="J137" s="4">
        <v>15986.38</v>
      </c>
      <c r="K137" s="5"/>
      <c r="L137" s="4">
        <f t="shared" ref="L137:L199" si="18">0.5*(C137+D137)*($L$7/100)</f>
        <v>785.60800080000001</v>
      </c>
      <c r="M137" s="4">
        <f t="shared" si="11"/>
        <v>597.11130225000011</v>
      </c>
      <c r="N137" s="4">
        <f t="shared" si="12"/>
        <v>310.55382049999997</v>
      </c>
      <c r="O137" s="4">
        <f t="shared" si="13"/>
        <v>0</v>
      </c>
      <c r="P137" s="4">
        <f t="shared" si="14"/>
        <v>1.4209769000000003</v>
      </c>
      <c r="Q137" s="4">
        <f t="shared" si="15"/>
        <v>0</v>
      </c>
      <c r="R137" s="4">
        <f t="shared" si="16"/>
        <v>89.523728000000006</v>
      </c>
      <c r="T137" s="2">
        <f t="shared" si="17"/>
        <v>1694.6941004500002</v>
      </c>
      <c r="U137" s="2"/>
    </row>
    <row r="138" spans="1:21">
      <c r="A138">
        <v>423</v>
      </c>
      <c r="B138" t="s">
        <v>744</v>
      </c>
      <c r="C138" s="4">
        <v>134401.79300000001</v>
      </c>
      <c r="D138" s="4">
        <v>84968.540999999997</v>
      </c>
      <c r="E138" s="4">
        <v>467903.48499999999</v>
      </c>
      <c r="F138" s="4">
        <v>4970.17</v>
      </c>
      <c r="G138" s="4">
        <v>0</v>
      </c>
      <c r="H138" s="4">
        <v>1516.4939999999999</v>
      </c>
      <c r="I138" s="4">
        <v>2484.3130000000001</v>
      </c>
      <c r="J138" s="4">
        <v>8.1649999999999991</v>
      </c>
      <c r="K138" s="5"/>
      <c r="L138" s="4">
        <f t="shared" si="18"/>
        <v>1228.4738704000001</v>
      </c>
      <c r="M138" s="4">
        <f t="shared" ref="M138:M200" si="19">0.5*E138*($M$7/100)</f>
        <v>1193.1538867500001</v>
      </c>
      <c r="N138" s="4">
        <f t="shared" ref="N138:N200" si="20">0.5*F138*($N$7/100)</f>
        <v>30.069528500000001</v>
      </c>
      <c r="O138" s="4">
        <f t="shared" ref="O138:O200" si="21">0.5*G138*($O$7/100)</f>
        <v>0</v>
      </c>
      <c r="P138" s="4">
        <f t="shared" ref="P138:P200" si="22">0.5*H138*($P$7/100)</f>
        <v>1.0615458</v>
      </c>
      <c r="Q138" s="4">
        <f t="shared" ref="Q138:Q200" si="23">0.5*I138*($Q$7/100)</f>
        <v>53.909592100000005</v>
      </c>
      <c r="R138" s="4">
        <f t="shared" ref="R138:R200" si="24">0.5*J138*($R$7/100)</f>
        <v>4.5724000000000001E-2</v>
      </c>
      <c r="T138" s="2">
        <f t="shared" ref="T138:T200" si="25">SUM(L138:Q138)</f>
        <v>2506.6684235500006</v>
      </c>
      <c r="U138" s="2"/>
    </row>
    <row r="139" spans="1:21">
      <c r="A139">
        <v>425</v>
      </c>
      <c r="B139" t="s">
        <v>745</v>
      </c>
      <c r="C139" s="4">
        <v>49341.027000000002</v>
      </c>
      <c r="D139" s="4">
        <v>8894.5759999999991</v>
      </c>
      <c r="E139" s="4">
        <v>209503.19</v>
      </c>
      <c r="F139" s="4">
        <v>2180.9140000000002</v>
      </c>
      <c r="G139" s="4">
        <v>0</v>
      </c>
      <c r="H139" s="4">
        <v>2638.3829999999998</v>
      </c>
      <c r="I139" s="4">
        <v>106.363</v>
      </c>
      <c r="J139" s="4">
        <v>3213.6849999999999</v>
      </c>
      <c r="K139" s="5"/>
      <c r="L139" s="4">
        <f t="shared" si="18"/>
        <v>326.11937680000005</v>
      </c>
      <c r="M139" s="4">
        <f t="shared" si="19"/>
        <v>534.23313450000001</v>
      </c>
      <c r="N139" s="4">
        <f t="shared" si="20"/>
        <v>13.1945297</v>
      </c>
      <c r="O139" s="4">
        <f t="shared" si="21"/>
        <v>0</v>
      </c>
      <c r="P139" s="4">
        <f t="shared" si="22"/>
        <v>1.8468681000000002</v>
      </c>
      <c r="Q139" s="4">
        <f t="shared" si="23"/>
        <v>2.3080771000000002</v>
      </c>
      <c r="R139" s="4">
        <f t="shared" si="24"/>
        <v>17.996636000000002</v>
      </c>
      <c r="T139" s="2">
        <f t="shared" si="25"/>
        <v>877.70198620000008</v>
      </c>
      <c r="U139" s="2"/>
    </row>
    <row r="140" spans="1:21">
      <c r="A140">
        <v>426</v>
      </c>
      <c r="B140" t="s">
        <v>746</v>
      </c>
      <c r="C140" s="4">
        <v>76940.159</v>
      </c>
      <c r="D140" s="4">
        <v>41120.499000000003</v>
      </c>
      <c r="E140" s="4">
        <v>258050.6</v>
      </c>
      <c r="F140" s="4">
        <v>34930.345000000001</v>
      </c>
      <c r="G140" s="4">
        <v>0</v>
      </c>
      <c r="H140" s="4">
        <v>5892.0129999999999</v>
      </c>
      <c r="I140" s="4">
        <v>0</v>
      </c>
      <c r="J140" s="4">
        <v>0</v>
      </c>
      <c r="K140" s="5"/>
      <c r="L140" s="4">
        <f t="shared" si="18"/>
        <v>661.13968480000005</v>
      </c>
      <c r="M140" s="4">
        <f t="shared" si="19"/>
        <v>658.02903000000003</v>
      </c>
      <c r="N140" s="4">
        <f t="shared" si="20"/>
        <v>211.32858725</v>
      </c>
      <c r="O140" s="4">
        <f t="shared" si="21"/>
        <v>0</v>
      </c>
      <c r="P140" s="4">
        <f t="shared" si="22"/>
        <v>4.1244091000000003</v>
      </c>
      <c r="Q140" s="4">
        <f t="shared" si="23"/>
        <v>0</v>
      </c>
      <c r="R140" s="4">
        <f t="shared" si="24"/>
        <v>0</v>
      </c>
      <c r="T140" s="2">
        <f t="shared" si="25"/>
        <v>1534.6217111500002</v>
      </c>
      <c r="U140" s="2"/>
    </row>
    <row r="141" spans="1:21">
      <c r="A141">
        <v>430</v>
      </c>
      <c r="B141" t="s">
        <v>747</v>
      </c>
      <c r="C141" s="4">
        <v>172495.07199999999</v>
      </c>
      <c r="D141" s="4">
        <v>58329.991000000002</v>
      </c>
      <c r="E141" s="4">
        <v>366476.147</v>
      </c>
      <c r="F141" s="4">
        <v>17104.438999999998</v>
      </c>
      <c r="G141" s="4">
        <v>0</v>
      </c>
      <c r="H141" s="4">
        <v>1554.481</v>
      </c>
      <c r="I141" s="4">
        <v>13.387</v>
      </c>
      <c r="J141" s="4">
        <v>594.495</v>
      </c>
      <c r="K141" s="5"/>
      <c r="L141" s="4">
        <f t="shared" si="18"/>
        <v>1292.6203528000001</v>
      </c>
      <c r="M141" s="4">
        <f t="shared" si="19"/>
        <v>934.51417485000002</v>
      </c>
      <c r="N141" s="4">
        <f t="shared" si="20"/>
        <v>103.48185594999998</v>
      </c>
      <c r="O141" s="4">
        <f t="shared" si="21"/>
        <v>0</v>
      </c>
      <c r="P141" s="4">
        <f t="shared" si="22"/>
        <v>1.0881367000000002</v>
      </c>
      <c r="Q141" s="4">
        <f t="shared" si="23"/>
        <v>0.29049790000000003</v>
      </c>
      <c r="R141" s="4">
        <f t="shared" si="24"/>
        <v>3.3291720000000007</v>
      </c>
      <c r="T141" s="2">
        <f t="shared" si="25"/>
        <v>2331.9950182000002</v>
      </c>
      <c r="U141" s="2"/>
    </row>
    <row r="142" spans="1:21">
      <c r="A142">
        <v>433</v>
      </c>
      <c r="B142" t="s">
        <v>748</v>
      </c>
      <c r="C142" s="4">
        <v>40483.610999999997</v>
      </c>
      <c r="D142" s="4">
        <v>50519.574999999997</v>
      </c>
      <c r="E142" s="4">
        <v>176345.389</v>
      </c>
      <c r="F142" s="4">
        <v>49189.171000000002</v>
      </c>
      <c r="G142" s="4">
        <v>0</v>
      </c>
      <c r="H142" s="4">
        <v>1909.02</v>
      </c>
      <c r="I142" s="4">
        <v>227.50200000000001</v>
      </c>
      <c r="J142" s="4">
        <v>0</v>
      </c>
      <c r="K142" s="5"/>
      <c r="L142" s="4">
        <f t="shared" si="18"/>
        <v>509.61784160000002</v>
      </c>
      <c r="M142" s="4">
        <f t="shared" si="19"/>
        <v>449.68074195000003</v>
      </c>
      <c r="N142" s="4">
        <f t="shared" si="20"/>
        <v>297.59448455</v>
      </c>
      <c r="O142" s="4">
        <f t="shared" si="21"/>
        <v>0</v>
      </c>
      <c r="P142" s="4">
        <f t="shared" si="22"/>
        <v>1.3363140000000002</v>
      </c>
      <c r="Q142" s="4">
        <f t="shared" si="23"/>
        <v>4.9367934</v>
      </c>
      <c r="R142" s="4">
        <f t="shared" si="24"/>
        <v>0</v>
      </c>
      <c r="T142" s="2">
        <f t="shared" si="25"/>
        <v>1263.1661755</v>
      </c>
      <c r="U142" s="2"/>
    </row>
    <row r="143" spans="1:21">
      <c r="A143">
        <v>434</v>
      </c>
      <c r="B143" t="s">
        <v>749</v>
      </c>
      <c r="C143" s="4">
        <v>126613.12699999999</v>
      </c>
      <c r="D143" s="4">
        <v>112951.52</v>
      </c>
      <c r="E143" s="4">
        <v>312923.09399999998</v>
      </c>
      <c r="F143" s="4">
        <v>57366.256000000001</v>
      </c>
      <c r="G143" s="4">
        <v>124301.94100000001</v>
      </c>
      <c r="H143" s="4">
        <v>2597.8939999999998</v>
      </c>
      <c r="I143" s="4">
        <v>1035.8440000000001</v>
      </c>
      <c r="J143" s="4">
        <v>338.7549999999901</v>
      </c>
      <c r="K143" s="5"/>
      <c r="L143" s="4">
        <f t="shared" si="18"/>
        <v>1341.5620232000001</v>
      </c>
      <c r="M143" s="4">
        <f t="shared" si="19"/>
        <v>797.95388969999999</v>
      </c>
      <c r="N143" s="4">
        <f t="shared" si="20"/>
        <v>347.06584879999997</v>
      </c>
      <c r="O143" s="4">
        <f t="shared" si="21"/>
        <v>696.09086960000013</v>
      </c>
      <c r="P143" s="4">
        <f t="shared" si="22"/>
        <v>1.8185258000000002</v>
      </c>
      <c r="Q143" s="4">
        <f t="shared" si="23"/>
        <v>22.477814800000001</v>
      </c>
      <c r="R143" s="4">
        <f t="shared" si="24"/>
        <v>1.8970279999999449</v>
      </c>
      <c r="T143" s="2">
        <f t="shared" si="25"/>
        <v>3206.9689719000003</v>
      </c>
      <c r="U143" s="2"/>
    </row>
    <row r="144" spans="1:21">
      <c r="A144">
        <v>435</v>
      </c>
      <c r="B144" t="s">
        <v>750</v>
      </c>
      <c r="C144" s="4">
        <v>2636.5329999999999</v>
      </c>
      <c r="D144" s="4">
        <v>14255.34</v>
      </c>
      <c r="E144" s="4">
        <v>17234.780999999999</v>
      </c>
      <c r="F144" s="4">
        <v>14570.767</v>
      </c>
      <c r="G144" s="4">
        <v>0</v>
      </c>
      <c r="H144" s="4">
        <v>122.202</v>
      </c>
      <c r="I144" s="4">
        <v>64.933999999999997</v>
      </c>
      <c r="J144" s="4">
        <v>4577.2259999999997</v>
      </c>
      <c r="K144" s="5"/>
      <c r="L144" s="4">
        <f t="shared" si="18"/>
        <v>94.594488800000008</v>
      </c>
      <c r="M144" s="4">
        <f t="shared" si="19"/>
        <v>43.948691549999999</v>
      </c>
      <c r="N144" s="4">
        <f t="shared" si="20"/>
        <v>88.153140350000001</v>
      </c>
      <c r="O144" s="4">
        <f t="shared" si="21"/>
        <v>0</v>
      </c>
      <c r="P144" s="4">
        <f t="shared" si="22"/>
        <v>8.5541400000000017E-2</v>
      </c>
      <c r="Q144" s="4">
        <f t="shared" si="23"/>
        <v>1.4090677999999999</v>
      </c>
      <c r="R144" s="4">
        <f t="shared" si="24"/>
        <v>25.632465600000003</v>
      </c>
      <c r="T144" s="2">
        <f t="shared" si="25"/>
        <v>228.19092990000001</v>
      </c>
      <c r="U144" s="2"/>
    </row>
    <row r="145" spans="1:21">
      <c r="A145">
        <v>436</v>
      </c>
      <c r="B145" t="s">
        <v>751</v>
      </c>
      <c r="C145" s="4">
        <v>3959.5839999999998</v>
      </c>
      <c r="D145" s="4">
        <v>2995.1750000000002</v>
      </c>
      <c r="E145" s="4">
        <v>41814.332999999999</v>
      </c>
      <c r="F145" s="4">
        <v>2167.9169999999999</v>
      </c>
      <c r="G145" s="4">
        <v>0</v>
      </c>
      <c r="H145" s="4">
        <v>852.42200000000003</v>
      </c>
      <c r="I145" s="4">
        <v>104.02800000000001</v>
      </c>
      <c r="J145" s="4">
        <v>586.17399999999998</v>
      </c>
      <c r="K145" s="5"/>
      <c r="L145" s="4">
        <f t="shared" si="18"/>
        <v>38.946650400000003</v>
      </c>
      <c r="M145" s="4">
        <f t="shared" si="19"/>
        <v>106.62654915</v>
      </c>
      <c r="N145" s="4">
        <f t="shared" si="20"/>
        <v>13.11589785</v>
      </c>
      <c r="O145" s="4">
        <f t="shared" si="21"/>
        <v>0</v>
      </c>
      <c r="P145" s="4">
        <f t="shared" si="22"/>
        <v>0.5966954000000001</v>
      </c>
      <c r="Q145" s="4">
        <f t="shared" si="23"/>
        <v>2.2574076000000001</v>
      </c>
      <c r="R145" s="4">
        <f t="shared" si="24"/>
        <v>3.2825744000000006</v>
      </c>
      <c r="T145" s="2">
        <f t="shared" si="25"/>
        <v>161.54320039999999</v>
      </c>
      <c r="U145" s="2"/>
    </row>
    <row r="146" spans="1:21">
      <c r="A146">
        <v>440</v>
      </c>
      <c r="B146" t="s">
        <v>752</v>
      </c>
      <c r="C146" s="4">
        <v>17632.273000000001</v>
      </c>
      <c r="D146" s="4">
        <v>22258.821</v>
      </c>
      <c r="E146" s="4">
        <v>114722.223</v>
      </c>
      <c r="F146" s="4">
        <v>26319.564999999999</v>
      </c>
      <c r="G146" s="4">
        <v>0</v>
      </c>
      <c r="H146" s="4">
        <v>1646.9010000000001</v>
      </c>
      <c r="I146" s="4">
        <v>253.25399999999999</v>
      </c>
      <c r="J146" s="4">
        <v>0</v>
      </c>
      <c r="K146" s="5"/>
      <c r="L146" s="4">
        <f t="shared" si="18"/>
        <v>223.39012640000001</v>
      </c>
      <c r="M146" s="4">
        <f t="shared" si="19"/>
        <v>292.54166865000002</v>
      </c>
      <c r="N146" s="4">
        <f t="shared" si="20"/>
        <v>159.23336824999998</v>
      </c>
      <c r="O146" s="4">
        <f t="shared" si="21"/>
        <v>0</v>
      </c>
      <c r="P146" s="4">
        <f t="shared" si="22"/>
        <v>1.1528307000000002</v>
      </c>
      <c r="Q146" s="4">
        <f t="shared" si="23"/>
        <v>5.4956117999999998</v>
      </c>
      <c r="R146" s="4">
        <f t="shared" si="24"/>
        <v>0</v>
      </c>
      <c r="T146" s="2">
        <f t="shared" si="25"/>
        <v>681.8136058</v>
      </c>
      <c r="U146" s="2"/>
    </row>
    <row r="147" spans="1:21">
      <c r="A147">
        <v>441</v>
      </c>
      <c r="B147" t="s">
        <v>753</v>
      </c>
      <c r="C147" s="4">
        <v>22583.651000000002</v>
      </c>
      <c r="D147" s="4">
        <v>45497.02</v>
      </c>
      <c r="E147" s="4">
        <v>106116.826</v>
      </c>
      <c r="F147" s="4">
        <v>42154.819000000003</v>
      </c>
      <c r="G147" s="4">
        <v>0</v>
      </c>
      <c r="H147" s="4">
        <v>533.67600000000004</v>
      </c>
      <c r="I147" s="4">
        <v>7.8630000000000004</v>
      </c>
      <c r="J147" s="4">
        <v>18.199000000000002</v>
      </c>
      <c r="K147" s="5"/>
      <c r="L147" s="4">
        <f t="shared" si="18"/>
        <v>381.25175760000008</v>
      </c>
      <c r="M147" s="4">
        <f t="shared" si="19"/>
        <v>270.59790630000003</v>
      </c>
      <c r="N147" s="4">
        <f t="shared" si="20"/>
        <v>255.03665495000001</v>
      </c>
      <c r="O147" s="4">
        <f t="shared" si="21"/>
        <v>0</v>
      </c>
      <c r="P147" s="4">
        <f t="shared" si="22"/>
        <v>0.37357320000000011</v>
      </c>
      <c r="Q147" s="4">
        <f t="shared" si="23"/>
        <v>0.1706271</v>
      </c>
      <c r="R147" s="4">
        <f t="shared" si="24"/>
        <v>0.10191440000000003</v>
      </c>
      <c r="T147" s="2">
        <f t="shared" si="25"/>
        <v>907.43051915000024</v>
      </c>
      <c r="U147" s="2"/>
    </row>
    <row r="148" spans="1:21">
      <c r="A148">
        <v>444</v>
      </c>
      <c r="B148" t="s">
        <v>754</v>
      </c>
      <c r="C148" s="4">
        <v>343375.34499999997</v>
      </c>
      <c r="D148" s="4">
        <v>397512.84299999999</v>
      </c>
      <c r="E148" s="4">
        <v>1067454.5349999999</v>
      </c>
      <c r="F148" s="4">
        <v>131240.557</v>
      </c>
      <c r="G148" s="4">
        <v>0</v>
      </c>
      <c r="H148" s="4">
        <v>7087.5680000000002</v>
      </c>
      <c r="I148" s="4">
        <v>7437.0479999999998</v>
      </c>
      <c r="J148" s="4">
        <v>21.556999999999999</v>
      </c>
      <c r="K148" s="5"/>
      <c r="L148" s="4">
        <f t="shared" si="18"/>
        <v>4148.9738528000007</v>
      </c>
      <c r="M148" s="4">
        <f t="shared" si="19"/>
        <v>2722.0090642499999</v>
      </c>
      <c r="N148" s="4">
        <f t="shared" si="20"/>
        <v>794.00536984999997</v>
      </c>
      <c r="O148" s="4">
        <f t="shared" si="21"/>
        <v>0</v>
      </c>
      <c r="P148" s="4">
        <f t="shared" si="22"/>
        <v>4.9612976000000009</v>
      </c>
      <c r="Q148" s="4">
        <f t="shared" si="23"/>
        <v>161.38394159999999</v>
      </c>
      <c r="R148" s="4">
        <f t="shared" si="24"/>
        <v>0.12071920000000001</v>
      </c>
      <c r="T148" s="2">
        <f t="shared" si="25"/>
        <v>7831.3335261000002</v>
      </c>
      <c r="U148" s="2"/>
    </row>
    <row r="149" spans="1:21">
      <c r="A149">
        <v>445</v>
      </c>
      <c r="B149" t="s">
        <v>755</v>
      </c>
      <c r="C149" s="4">
        <v>107942.246</v>
      </c>
      <c r="D149" s="4">
        <v>292554.28000000003</v>
      </c>
      <c r="E149" s="4">
        <v>353034.01299999998</v>
      </c>
      <c r="F149" s="4">
        <v>148415.954</v>
      </c>
      <c r="G149" s="4">
        <v>0</v>
      </c>
      <c r="H149" s="4">
        <v>3105.607</v>
      </c>
      <c r="I149" s="4">
        <v>786.43499999999995</v>
      </c>
      <c r="J149" s="4">
        <v>364.66899999999998</v>
      </c>
      <c r="K149" s="5"/>
      <c r="L149" s="4">
        <f t="shared" si="18"/>
        <v>2242.7805456000006</v>
      </c>
      <c r="M149" s="4">
        <f t="shared" si="19"/>
        <v>900.23673314999996</v>
      </c>
      <c r="N149" s="4">
        <f t="shared" si="20"/>
        <v>897.91652169999998</v>
      </c>
      <c r="O149" s="4">
        <f t="shared" si="21"/>
        <v>0</v>
      </c>
      <c r="P149" s="4">
        <f t="shared" si="22"/>
        <v>2.1739249000000003</v>
      </c>
      <c r="Q149" s="4">
        <f t="shared" si="23"/>
        <v>17.0656395</v>
      </c>
      <c r="R149" s="4">
        <f t="shared" si="24"/>
        <v>2.0421464</v>
      </c>
      <c r="T149" s="2">
        <f t="shared" si="25"/>
        <v>4060.1733648500008</v>
      </c>
      <c r="U149" s="2"/>
    </row>
    <row r="150" spans="1:21">
      <c r="A150">
        <v>475</v>
      </c>
      <c r="B150" t="s">
        <v>756</v>
      </c>
      <c r="C150" s="4">
        <v>35812.25</v>
      </c>
      <c r="D150" s="4">
        <v>31217.26</v>
      </c>
      <c r="E150" s="4">
        <v>127257.913</v>
      </c>
      <c r="F150" s="4">
        <v>29075.865000000002</v>
      </c>
      <c r="G150" s="4">
        <v>0</v>
      </c>
      <c r="H150" s="4">
        <v>1916.1780000000001</v>
      </c>
      <c r="I150" s="4">
        <v>7.7640000000000002</v>
      </c>
      <c r="J150" s="4">
        <v>11773.942999999999</v>
      </c>
      <c r="K150" s="5"/>
      <c r="L150" s="4">
        <f t="shared" si="18"/>
        <v>375.36525600000004</v>
      </c>
      <c r="M150" s="4">
        <f t="shared" si="19"/>
        <v>324.50767815</v>
      </c>
      <c r="N150" s="4">
        <f t="shared" si="20"/>
        <v>175.90898325000001</v>
      </c>
      <c r="O150" s="4">
        <f t="shared" si="21"/>
        <v>0</v>
      </c>
      <c r="P150" s="4">
        <f t="shared" si="22"/>
        <v>1.3413246000000003</v>
      </c>
      <c r="Q150" s="4">
        <f t="shared" si="23"/>
        <v>0.16847880000000001</v>
      </c>
      <c r="R150" s="4">
        <f t="shared" si="24"/>
        <v>65.934080800000004</v>
      </c>
      <c r="T150" s="2">
        <f t="shared" si="25"/>
        <v>877.29172080000001</v>
      </c>
      <c r="U150" s="2"/>
    </row>
    <row r="151" spans="1:21">
      <c r="A151">
        <v>480</v>
      </c>
      <c r="B151" t="s">
        <v>757</v>
      </c>
      <c r="C151" s="4">
        <v>12771.385</v>
      </c>
      <c r="D151" s="4">
        <v>4832.8990000000003</v>
      </c>
      <c r="E151" s="4">
        <v>41830.762000000002</v>
      </c>
      <c r="F151" s="4">
        <v>3217.2779999999998</v>
      </c>
      <c r="G151" s="4">
        <v>0</v>
      </c>
      <c r="H151" s="4">
        <v>213.72399999999999</v>
      </c>
      <c r="I151" s="4">
        <v>8.8070000000000004</v>
      </c>
      <c r="J151" s="4">
        <v>5115.0780000000004</v>
      </c>
      <c r="K151" s="5"/>
      <c r="L151" s="4">
        <f t="shared" si="18"/>
        <v>98.583990400000019</v>
      </c>
      <c r="M151" s="4">
        <f t="shared" si="19"/>
        <v>106.66844310000002</v>
      </c>
      <c r="N151" s="4">
        <f t="shared" si="20"/>
        <v>19.464531899999997</v>
      </c>
      <c r="O151" s="4">
        <f t="shared" si="21"/>
        <v>0</v>
      </c>
      <c r="P151" s="4">
        <f t="shared" si="22"/>
        <v>0.14960680000000001</v>
      </c>
      <c r="Q151" s="4">
        <f t="shared" si="23"/>
        <v>0.1911119</v>
      </c>
      <c r="R151" s="4">
        <f t="shared" si="24"/>
        <v>28.644436800000008</v>
      </c>
      <c r="T151" s="2">
        <f t="shared" si="25"/>
        <v>225.05768410000005</v>
      </c>
      <c r="U151" s="2"/>
    </row>
    <row r="152" spans="1:21">
      <c r="A152">
        <v>481</v>
      </c>
      <c r="B152" t="s">
        <v>758</v>
      </c>
      <c r="C152" s="4">
        <v>57877.794000000002</v>
      </c>
      <c r="D152" s="4">
        <v>46450.587</v>
      </c>
      <c r="E152" s="4">
        <v>242787.65</v>
      </c>
      <c r="F152" s="4">
        <v>12391.816000000001</v>
      </c>
      <c r="G152" s="4">
        <v>0</v>
      </c>
      <c r="H152" s="4">
        <v>122.357</v>
      </c>
      <c r="I152" s="4">
        <v>1320.6959999999999</v>
      </c>
      <c r="J152" s="4">
        <v>74.61</v>
      </c>
      <c r="K152" s="5"/>
      <c r="L152" s="4">
        <f t="shared" si="18"/>
        <v>584.2389336</v>
      </c>
      <c r="M152" s="4">
        <f t="shared" si="19"/>
        <v>619.10850749999997</v>
      </c>
      <c r="N152" s="4">
        <f t="shared" si="20"/>
        <v>74.970486800000003</v>
      </c>
      <c r="O152" s="4">
        <f t="shared" si="21"/>
        <v>0</v>
      </c>
      <c r="P152" s="4">
        <f t="shared" si="22"/>
        <v>8.5649900000000015E-2</v>
      </c>
      <c r="Q152" s="4">
        <f t="shared" si="23"/>
        <v>28.659103200000001</v>
      </c>
      <c r="R152" s="4">
        <f t="shared" si="24"/>
        <v>0.41781600000000008</v>
      </c>
      <c r="T152" s="2">
        <f t="shared" si="25"/>
        <v>1307.0626809999999</v>
      </c>
      <c r="U152" s="2"/>
    </row>
    <row r="153" spans="1:21">
      <c r="A153">
        <v>483</v>
      </c>
      <c r="B153" t="s">
        <v>759</v>
      </c>
      <c r="C153" s="4">
        <v>4379.7730000000001</v>
      </c>
      <c r="D153" s="4">
        <v>2286.4630000000002</v>
      </c>
      <c r="E153" s="4">
        <v>18925.776000000002</v>
      </c>
      <c r="F153" s="4">
        <v>1721.3689999999999</v>
      </c>
      <c r="G153" s="4">
        <v>0</v>
      </c>
      <c r="H153" s="4">
        <v>11.962</v>
      </c>
      <c r="I153" s="4">
        <v>0</v>
      </c>
      <c r="J153" s="4">
        <v>5431.51</v>
      </c>
      <c r="K153" s="5"/>
      <c r="L153" s="4">
        <f t="shared" si="18"/>
        <v>37.330921600000011</v>
      </c>
      <c r="M153" s="4">
        <f t="shared" si="19"/>
        <v>48.26072880000001</v>
      </c>
      <c r="N153" s="4">
        <f t="shared" si="20"/>
        <v>10.41428245</v>
      </c>
      <c r="O153" s="4">
        <f t="shared" si="21"/>
        <v>0</v>
      </c>
      <c r="P153" s="4">
        <f t="shared" si="22"/>
        <v>8.3734000000000013E-3</v>
      </c>
      <c r="Q153" s="4">
        <f t="shared" si="23"/>
        <v>0</v>
      </c>
      <c r="R153" s="4">
        <f t="shared" si="24"/>
        <v>30.416456000000007</v>
      </c>
      <c r="T153" s="2">
        <f t="shared" si="25"/>
        <v>96.014306250000018</v>
      </c>
      <c r="U153" s="2"/>
    </row>
    <row r="154" spans="1:21">
      <c r="A154">
        <v>484</v>
      </c>
      <c r="B154" t="s">
        <v>760</v>
      </c>
      <c r="C154" s="4">
        <v>21702.721999999998</v>
      </c>
      <c r="D154" s="4">
        <v>27350.781999999999</v>
      </c>
      <c r="E154" s="4">
        <v>68984.933000000005</v>
      </c>
      <c r="F154" s="4">
        <v>27978.651999999998</v>
      </c>
      <c r="G154" s="4">
        <v>0</v>
      </c>
      <c r="H154" s="4">
        <v>1216.2539999999999</v>
      </c>
      <c r="I154" s="4">
        <v>504.21</v>
      </c>
      <c r="J154" s="4">
        <v>761.84500000000003</v>
      </c>
      <c r="K154" s="5"/>
      <c r="L154" s="4">
        <f t="shared" si="18"/>
        <v>274.69962240000007</v>
      </c>
      <c r="M154" s="4">
        <f t="shared" si="19"/>
        <v>175.91157915000002</v>
      </c>
      <c r="N154" s="4">
        <f t="shared" si="20"/>
        <v>169.27084459999998</v>
      </c>
      <c r="O154" s="4">
        <f t="shared" si="21"/>
        <v>0</v>
      </c>
      <c r="P154" s="4">
        <f t="shared" si="22"/>
        <v>0.85137780000000007</v>
      </c>
      <c r="Q154" s="4">
        <f t="shared" si="23"/>
        <v>10.941357</v>
      </c>
      <c r="R154" s="4">
        <f t="shared" si="24"/>
        <v>4.2663320000000011</v>
      </c>
      <c r="T154" s="2">
        <f t="shared" si="25"/>
        <v>631.67478095000013</v>
      </c>
      <c r="U154" s="2"/>
    </row>
    <row r="155" spans="1:21">
      <c r="A155">
        <v>489</v>
      </c>
      <c r="B155" t="s">
        <v>761</v>
      </c>
      <c r="C155" s="4">
        <v>8771.7669999999998</v>
      </c>
      <c r="D155" s="4">
        <v>8538.2870000000003</v>
      </c>
      <c r="E155" s="4">
        <v>36291.053999999996</v>
      </c>
      <c r="F155" s="4">
        <v>12063.364</v>
      </c>
      <c r="G155" s="4">
        <v>0</v>
      </c>
      <c r="H155" s="4">
        <v>607.68600000000004</v>
      </c>
      <c r="I155" s="4">
        <v>0</v>
      </c>
      <c r="J155" s="4">
        <v>0</v>
      </c>
      <c r="K155" s="5"/>
      <c r="L155" s="4">
        <f t="shared" si="18"/>
        <v>96.936302400000017</v>
      </c>
      <c r="M155" s="4">
        <f t="shared" si="19"/>
        <v>92.542187699999999</v>
      </c>
      <c r="N155" s="4">
        <f t="shared" si="20"/>
        <v>72.983352199999999</v>
      </c>
      <c r="O155" s="4">
        <f t="shared" si="21"/>
        <v>0</v>
      </c>
      <c r="P155" s="4">
        <f t="shared" si="22"/>
        <v>0.4253802000000001</v>
      </c>
      <c r="Q155" s="4">
        <f t="shared" si="23"/>
        <v>0</v>
      </c>
      <c r="R155" s="4">
        <f t="shared" si="24"/>
        <v>0</v>
      </c>
      <c r="T155" s="2">
        <f t="shared" si="25"/>
        <v>262.88722250000001</v>
      </c>
      <c r="U155" s="2"/>
    </row>
    <row r="156" spans="1:21">
      <c r="A156">
        <v>491</v>
      </c>
      <c r="B156" t="s">
        <v>762</v>
      </c>
      <c r="C156" s="4">
        <v>470351.326</v>
      </c>
      <c r="D156" s="4">
        <v>328657.89199999999</v>
      </c>
      <c r="E156" s="4">
        <v>1283988.605</v>
      </c>
      <c r="F156" s="4">
        <v>161178.64000000001</v>
      </c>
      <c r="G156" s="4">
        <v>0</v>
      </c>
      <c r="H156" s="4">
        <v>9422.9560000000001</v>
      </c>
      <c r="I156" s="4">
        <v>1178.7819999999999</v>
      </c>
      <c r="J156" s="4">
        <v>4422.6980000000003</v>
      </c>
      <c r="K156" s="5"/>
      <c r="L156" s="4">
        <f t="shared" si="18"/>
        <v>4474.4516208000005</v>
      </c>
      <c r="M156" s="4">
        <f t="shared" si="19"/>
        <v>3274.17094275</v>
      </c>
      <c r="N156" s="4">
        <f t="shared" si="20"/>
        <v>975.13077200000009</v>
      </c>
      <c r="O156" s="4">
        <f t="shared" si="21"/>
        <v>0</v>
      </c>
      <c r="P156" s="4">
        <f t="shared" si="22"/>
        <v>6.5960692000000014</v>
      </c>
      <c r="Q156" s="4">
        <f t="shared" si="23"/>
        <v>25.5795694</v>
      </c>
      <c r="R156" s="4">
        <f t="shared" si="24"/>
        <v>24.767108800000006</v>
      </c>
      <c r="T156" s="2">
        <f t="shared" si="25"/>
        <v>8755.9289741500015</v>
      </c>
      <c r="U156" s="2"/>
    </row>
    <row r="157" spans="1:21">
      <c r="A157">
        <v>494</v>
      </c>
      <c r="B157" t="s">
        <v>763</v>
      </c>
      <c r="C157" s="4">
        <v>61584.440999999999</v>
      </c>
      <c r="D157" s="4">
        <v>17162.744999999999</v>
      </c>
      <c r="E157" s="4">
        <v>185025.72399999999</v>
      </c>
      <c r="F157" s="4">
        <v>7804.8190000000004</v>
      </c>
      <c r="G157" s="4">
        <v>0</v>
      </c>
      <c r="H157" s="4">
        <v>545.26700000000005</v>
      </c>
      <c r="I157" s="4">
        <v>243.91800000000001</v>
      </c>
      <c r="J157" s="4">
        <v>73349.801999999996</v>
      </c>
      <c r="K157" s="5"/>
      <c r="L157" s="4">
        <f t="shared" si="18"/>
        <v>440.98424160000008</v>
      </c>
      <c r="M157" s="4">
        <f t="shared" si="19"/>
        <v>471.81559620000002</v>
      </c>
      <c r="N157" s="4">
        <f t="shared" si="20"/>
        <v>47.219154950000004</v>
      </c>
      <c r="O157" s="4">
        <f t="shared" si="21"/>
        <v>0</v>
      </c>
      <c r="P157" s="4">
        <f t="shared" si="22"/>
        <v>0.38168690000000011</v>
      </c>
      <c r="Q157" s="4">
        <f t="shared" si="23"/>
        <v>5.2930206000000002</v>
      </c>
      <c r="R157" s="4">
        <f t="shared" si="24"/>
        <v>410.75889120000005</v>
      </c>
      <c r="T157" s="2">
        <f t="shared" si="25"/>
        <v>965.69370025000001</v>
      </c>
      <c r="U157" s="2"/>
    </row>
    <row r="158" spans="1:21">
      <c r="A158">
        <v>495</v>
      </c>
      <c r="B158" t="s">
        <v>764</v>
      </c>
      <c r="C158" s="4">
        <v>8276.8029999999999</v>
      </c>
      <c r="D158" s="4">
        <v>9290.0470000000005</v>
      </c>
      <c r="E158" s="4">
        <v>32733.879000000001</v>
      </c>
      <c r="F158" s="4">
        <v>9815.7720000000008</v>
      </c>
      <c r="G158" s="4">
        <v>0</v>
      </c>
      <c r="H158" s="4">
        <v>274.91300000000001</v>
      </c>
      <c r="I158" s="4">
        <v>50.706000000000003</v>
      </c>
      <c r="J158" s="4">
        <v>0</v>
      </c>
      <c r="K158" s="5"/>
      <c r="L158" s="4">
        <f t="shared" si="18"/>
        <v>98.37436000000001</v>
      </c>
      <c r="M158" s="4">
        <f t="shared" si="19"/>
        <v>83.471391450000013</v>
      </c>
      <c r="N158" s="4">
        <f t="shared" si="20"/>
        <v>59.385420600000003</v>
      </c>
      <c r="O158" s="4">
        <f t="shared" si="21"/>
        <v>0</v>
      </c>
      <c r="P158" s="4">
        <f t="shared" si="22"/>
        <v>0.19243910000000003</v>
      </c>
      <c r="Q158" s="4">
        <f t="shared" si="23"/>
        <v>1.1003202000000001</v>
      </c>
      <c r="R158" s="4">
        <f t="shared" si="24"/>
        <v>0</v>
      </c>
      <c r="T158" s="2">
        <f t="shared" si="25"/>
        <v>242.52393135000003</v>
      </c>
      <c r="U158" s="2"/>
    </row>
    <row r="159" spans="1:21">
      <c r="A159">
        <v>498</v>
      </c>
      <c r="B159" t="s">
        <v>765</v>
      </c>
      <c r="C159" s="4">
        <v>43223.008000000002</v>
      </c>
      <c r="D159" s="4">
        <v>16399.297999999999</v>
      </c>
      <c r="E159" s="4">
        <v>45637.892</v>
      </c>
      <c r="F159" s="4">
        <v>23876.914000000001</v>
      </c>
      <c r="G159" s="4">
        <v>0</v>
      </c>
      <c r="H159" s="4">
        <v>63.152999999999999</v>
      </c>
      <c r="I159" s="4">
        <v>196.85300000000001</v>
      </c>
      <c r="J159" s="4">
        <v>478.17200000000003</v>
      </c>
      <c r="K159" s="5"/>
      <c r="L159" s="4">
        <f t="shared" si="18"/>
        <v>333.8849136</v>
      </c>
      <c r="M159" s="4">
        <f t="shared" si="19"/>
        <v>116.37662460000001</v>
      </c>
      <c r="N159" s="4">
        <f t="shared" si="20"/>
        <v>144.45532969999999</v>
      </c>
      <c r="O159" s="4">
        <f t="shared" si="21"/>
        <v>0</v>
      </c>
      <c r="P159" s="4">
        <f t="shared" si="22"/>
        <v>4.4207100000000006E-2</v>
      </c>
      <c r="Q159" s="4">
        <f t="shared" si="23"/>
        <v>4.2717101</v>
      </c>
      <c r="R159" s="4">
        <f t="shared" si="24"/>
        <v>2.6777632000000007</v>
      </c>
      <c r="T159" s="2">
        <f t="shared" si="25"/>
        <v>599.03278509999996</v>
      </c>
      <c r="U159" s="2"/>
    </row>
    <row r="160" spans="1:21">
      <c r="A160">
        <v>499</v>
      </c>
      <c r="B160" t="s">
        <v>766</v>
      </c>
      <c r="C160" s="4">
        <v>97596.369000000006</v>
      </c>
      <c r="D160" s="4">
        <v>79254.642000000007</v>
      </c>
      <c r="E160" s="4">
        <v>453912.41800000001</v>
      </c>
      <c r="F160" s="4">
        <v>53290.32</v>
      </c>
      <c r="G160" s="4">
        <v>0</v>
      </c>
      <c r="H160" s="4">
        <v>4253.9750000000004</v>
      </c>
      <c r="I160" s="4">
        <v>351.48599999999999</v>
      </c>
      <c r="J160" s="4">
        <v>16071.424000000001</v>
      </c>
      <c r="K160" s="5"/>
      <c r="L160" s="4">
        <f t="shared" si="18"/>
        <v>990.36566160000018</v>
      </c>
      <c r="M160" s="4">
        <f t="shared" si="19"/>
        <v>1157.4766659000002</v>
      </c>
      <c r="N160" s="4">
        <f t="shared" si="20"/>
        <v>322.40643599999999</v>
      </c>
      <c r="O160" s="4">
        <f t="shared" si="21"/>
        <v>0</v>
      </c>
      <c r="P160" s="4">
        <f t="shared" si="22"/>
        <v>2.9777825000000009</v>
      </c>
      <c r="Q160" s="4">
        <f t="shared" si="23"/>
        <v>7.6272462000000001</v>
      </c>
      <c r="R160" s="4">
        <f t="shared" si="24"/>
        <v>89.999974400000013</v>
      </c>
      <c r="T160" s="2">
        <f t="shared" si="25"/>
        <v>2480.853792200001</v>
      </c>
      <c r="U160" s="2"/>
    </row>
    <row r="161" spans="1:21">
      <c r="A161">
        <v>500</v>
      </c>
      <c r="B161" t="s">
        <v>767</v>
      </c>
      <c r="C161" s="4">
        <v>59069.506999999998</v>
      </c>
      <c r="D161" s="4">
        <v>39453.928</v>
      </c>
      <c r="E161" s="4">
        <v>256294.27600000001</v>
      </c>
      <c r="F161" s="4">
        <v>9718.8729999999996</v>
      </c>
      <c r="G161" s="4">
        <v>0</v>
      </c>
      <c r="H161" s="4">
        <v>1635.6790000000001</v>
      </c>
      <c r="I161" s="4">
        <v>510.99799999999999</v>
      </c>
      <c r="J161" s="4">
        <v>0</v>
      </c>
      <c r="K161" s="5"/>
      <c r="L161" s="4">
        <f t="shared" si="18"/>
        <v>551.73123600000008</v>
      </c>
      <c r="M161" s="4">
        <f t="shared" si="19"/>
        <v>653.55040380000003</v>
      </c>
      <c r="N161" s="4">
        <f t="shared" si="20"/>
        <v>58.799181649999994</v>
      </c>
      <c r="O161" s="4">
        <f t="shared" si="21"/>
        <v>0</v>
      </c>
      <c r="P161" s="4">
        <f t="shared" si="22"/>
        <v>1.1449753000000003</v>
      </c>
      <c r="Q161" s="4">
        <f t="shared" si="23"/>
        <v>11.0886566</v>
      </c>
      <c r="R161" s="4">
        <f t="shared" si="24"/>
        <v>0</v>
      </c>
      <c r="T161" s="2">
        <f t="shared" si="25"/>
        <v>1276.3144533499999</v>
      </c>
      <c r="U161" s="2"/>
    </row>
    <row r="162" spans="1:21">
      <c r="A162">
        <v>503</v>
      </c>
      <c r="B162" t="s">
        <v>768</v>
      </c>
      <c r="C162" s="4">
        <v>51442.665999999997</v>
      </c>
      <c r="D162" s="4">
        <v>29261.746999999999</v>
      </c>
      <c r="E162" s="4">
        <v>164598.57500000001</v>
      </c>
      <c r="F162" s="4">
        <v>13716.6</v>
      </c>
      <c r="G162" s="4">
        <v>0</v>
      </c>
      <c r="H162" s="4">
        <v>1605.45</v>
      </c>
      <c r="I162" s="4">
        <v>0.20300000000000001</v>
      </c>
      <c r="J162" s="4">
        <v>0</v>
      </c>
      <c r="K162" s="5"/>
      <c r="L162" s="4">
        <f t="shared" si="18"/>
        <v>451.94471280000005</v>
      </c>
      <c r="M162" s="4">
        <f t="shared" si="19"/>
        <v>419.72636625000007</v>
      </c>
      <c r="N162" s="4">
        <f t="shared" si="20"/>
        <v>82.985429999999994</v>
      </c>
      <c r="O162" s="4">
        <f t="shared" si="21"/>
        <v>0</v>
      </c>
      <c r="P162" s="4">
        <f t="shared" si="22"/>
        <v>1.1238150000000002</v>
      </c>
      <c r="Q162" s="4">
        <f t="shared" si="23"/>
        <v>4.4051000000000003E-3</v>
      </c>
      <c r="R162" s="4">
        <f t="shared" si="24"/>
        <v>0</v>
      </c>
      <c r="T162" s="2">
        <f t="shared" si="25"/>
        <v>955.78472915000009</v>
      </c>
      <c r="U162" s="2"/>
    </row>
    <row r="163" spans="1:21">
      <c r="A163">
        <v>504</v>
      </c>
      <c r="B163" t="s">
        <v>769</v>
      </c>
      <c r="C163" s="4">
        <v>6781.2030000000004</v>
      </c>
      <c r="D163" s="4">
        <v>7181.5940000000001</v>
      </c>
      <c r="E163" s="4">
        <v>36759.135999999999</v>
      </c>
      <c r="F163" s="4">
        <v>6070.973</v>
      </c>
      <c r="G163" s="4">
        <v>0</v>
      </c>
      <c r="H163" s="4">
        <v>267.84800000000001</v>
      </c>
      <c r="I163" s="4">
        <v>0</v>
      </c>
      <c r="J163" s="4">
        <v>0</v>
      </c>
      <c r="K163" s="5"/>
      <c r="L163" s="4">
        <f t="shared" si="18"/>
        <v>78.191663200000008</v>
      </c>
      <c r="M163" s="4">
        <f t="shared" si="19"/>
        <v>93.735796800000003</v>
      </c>
      <c r="N163" s="4">
        <f t="shared" si="20"/>
        <v>36.729386650000002</v>
      </c>
      <c r="O163" s="4">
        <f t="shared" si="21"/>
        <v>0</v>
      </c>
      <c r="P163" s="4">
        <f t="shared" si="22"/>
        <v>0.18749360000000004</v>
      </c>
      <c r="Q163" s="4">
        <f t="shared" si="23"/>
        <v>0</v>
      </c>
      <c r="R163" s="4">
        <f t="shared" si="24"/>
        <v>0</v>
      </c>
      <c r="T163" s="2">
        <f t="shared" si="25"/>
        <v>208.84434025000002</v>
      </c>
      <c r="U163" s="2"/>
    </row>
    <row r="164" spans="1:21">
      <c r="A164">
        <v>505</v>
      </c>
      <c r="B164" t="s">
        <v>770</v>
      </c>
      <c r="C164" s="4">
        <v>172886.60200000001</v>
      </c>
      <c r="D164" s="4">
        <v>164022.92300000001</v>
      </c>
      <c r="E164" s="4">
        <v>495394.73599999998</v>
      </c>
      <c r="F164" s="4">
        <v>14654.27</v>
      </c>
      <c r="G164" s="4">
        <v>0</v>
      </c>
      <c r="H164" s="4">
        <v>6446.97</v>
      </c>
      <c r="I164" s="4">
        <v>3048.7020000000002</v>
      </c>
      <c r="J164" s="4">
        <v>0</v>
      </c>
      <c r="K164" s="5"/>
      <c r="L164" s="4">
        <f t="shared" si="18"/>
        <v>1886.6933400000005</v>
      </c>
      <c r="M164" s="4">
        <f t="shared" si="19"/>
        <v>1263.2565767999999</v>
      </c>
      <c r="N164" s="4">
        <f t="shared" si="20"/>
        <v>88.658333499999998</v>
      </c>
      <c r="O164" s="4">
        <f t="shared" si="21"/>
        <v>0</v>
      </c>
      <c r="P164" s="4">
        <f t="shared" si="22"/>
        <v>4.5128790000000008</v>
      </c>
      <c r="Q164" s="4">
        <f t="shared" si="23"/>
        <v>66.156833400000011</v>
      </c>
      <c r="R164" s="4">
        <f t="shared" si="24"/>
        <v>0</v>
      </c>
      <c r="T164" s="2">
        <f t="shared" si="25"/>
        <v>3309.2779627</v>
      </c>
      <c r="U164" s="2"/>
    </row>
    <row r="165" spans="1:21">
      <c r="A165">
        <v>507</v>
      </c>
      <c r="B165" t="s">
        <v>771</v>
      </c>
      <c r="C165" s="4">
        <v>41821.404999999999</v>
      </c>
      <c r="D165" s="4">
        <v>73231.789000000004</v>
      </c>
      <c r="E165" s="4">
        <v>132301.647</v>
      </c>
      <c r="F165" s="4">
        <v>74204.786999999997</v>
      </c>
      <c r="G165" s="4">
        <v>0</v>
      </c>
      <c r="H165" s="4">
        <v>177.03200000000001</v>
      </c>
      <c r="I165" s="4">
        <v>281.29300000000001</v>
      </c>
      <c r="J165" s="4">
        <v>71.290000000000006</v>
      </c>
      <c r="K165" s="5"/>
      <c r="L165" s="4">
        <f t="shared" si="18"/>
        <v>644.29788640000015</v>
      </c>
      <c r="M165" s="4">
        <f t="shared" si="19"/>
        <v>337.36919985000003</v>
      </c>
      <c r="N165" s="4">
        <f t="shared" si="20"/>
        <v>448.93896134999994</v>
      </c>
      <c r="O165" s="4">
        <f t="shared" si="21"/>
        <v>0</v>
      </c>
      <c r="P165" s="4">
        <f t="shared" si="22"/>
        <v>0.12392240000000003</v>
      </c>
      <c r="Q165" s="4">
        <f t="shared" si="23"/>
        <v>6.1040581000000005</v>
      </c>
      <c r="R165" s="4">
        <f t="shared" si="24"/>
        <v>0.39922400000000008</v>
      </c>
      <c r="T165" s="2">
        <f t="shared" si="25"/>
        <v>1436.8340281000003</v>
      </c>
      <c r="U165" s="2"/>
    </row>
    <row r="166" spans="1:21">
      <c r="A166">
        <v>508</v>
      </c>
      <c r="B166" t="s">
        <v>772</v>
      </c>
      <c r="C166" s="4">
        <v>99269.328999999998</v>
      </c>
      <c r="D166" s="4">
        <v>39400.978000000003</v>
      </c>
      <c r="E166" s="4">
        <v>217592.95800000001</v>
      </c>
      <c r="F166" s="4">
        <v>28480.583999999999</v>
      </c>
      <c r="G166" s="4">
        <v>0</v>
      </c>
      <c r="H166" s="4">
        <v>3532.0650000000001</v>
      </c>
      <c r="I166" s="4">
        <v>0</v>
      </c>
      <c r="J166" s="4">
        <v>1395.98</v>
      </c>
      <c r="K166" s="5"/>
      <c r="L166" s="4">
        <f t="shared" si="18"/>
        <v>776.55371920000016</v>
      </c>
      <c r="M166" s="4">
        <f t="shared" si="19"/>
        <v>554.86204290000012</v>
      </c>
      <c r="N166" s="4">
        <f t="shared" si="20"/>
        <v>172.30753319999999</v>
      </c>
      <c r="O166" s="4">
        <f t="shared" si="21"/>
        <v>0</v>
      </c>
      <c r="P166" s="4">
        <f t="shared" si="22"/>
        <v>2.4724455000000005</v>
      </c>
      <c r="Q166" s="4">
        <f t="shared" si="23"/>
        <v>0</v>
      </c>
      <c r="R166" s="4">
        <f t="shared" si="24"/>
        <v>7.8174880000000009</v>
      </c>
      <c r="T166" s="2">
        <f t="shared" si="25"/>
        <v>1506.1957408000005</v>
      </c>
      <c r="U166" s="2"/>
    </row>
    <row r="167" spans="1:21">
      <c r="A167">
        <v>529</v>
      </c>
      <c r="B167" t="s">
        <v>773</v>
      </c>
      <c r="C167" s="4">
        <v>138562.03099999999</v>
      </c>
      <c r="D167" s="4">
        <v>208033.16399999999</v>
      </c>
      <c r="E167" s="4">
        <v>543346.07299999997</v>
      </c>
      <c r="F167" s="4">
        <v>74151.103000000003</v>
      </c>
      <c r="G167" s="4">
        <v>0</v>
      </c>
      <c r="H167" s="4">
        <v>325.06900000000002</v>
      </c>
      <c r="I167" s="4">
        <v>1134.1880000000001</v>
      </c>
      <c r="J167" s="4">
        <v>13226.303</v>
      </c>
      <c r="K167" s="5"/>
      <c r="L167" s="4">
        <f t="shared" si="18"/>
        <v>1940.933092</v>
      </c>
      <c r="M167" s="4">
        <f t="shared" si="19"/>
        <v>1385.5324861500001</v>
      </c>
      <c r="N167" s="4">
        <f t="shared" si="20"/>
        <v>448.61417315</v>
      </c>
      <c r="O167" s="4">
        <f t="shared" si="21"/>
        <v>0</v>
      </c>
      <c r="P167" s="4">
        <f t="shared" si="22"/>
        <v>0.22754830000000004</v>
      </c>
      <c r="Q167" s="4">
        <f t="shared" si="23"/>
        <v>24.611879600000002</v>
      </c>
      <c r="R167" s="4">
        <f t="shared" si="24"/>
        <v>74.067296800000008</v>
      </c>
      <c r="T167" s="2">
        <f t="shared" si="25"/>
        <v>3799.9191792000001</v>
      </c>
      <c r="U167" s="2"/>
    </row>
    <row r="168" spans="1:21">
      <c r="A168">
        <v>531</v>
      </c>
      <c r="B168" t="s">
        <v>774</v>
      </c>
      <c r="C168" s="4">
        <v>39183.019999999997</v>
      </c>
      <c r="D168" s="4">
        <v>8343.2029999999995</v>
      </c>
      <c r="E168" s="4">
        <v>115651.69100000001</v>
      </c>
      <c r="F168" s="4">
        <v>2318.2489999999998</v>
      </c>
      <c r="G168" s="4">
        <v>0</v>
      </c>
      <c r="H168" s="4">
        <v>948.87800000000004</v>
      </c>
      <c r="I168" s="4">
        <v>119.16800000000001</v>
      </c>
      <c r="J168" s="4">
        <v>15213.197</v>
      </c>
      <c r="K168" s="5"/>
      <c r="L168" s="4">
        <f t="shared" si="18"/>
        <v>266.14684880000004</v>
      </c>
      <c r="M168" s="4">
        <f t="shared" si="19"/>
        <v>294.91181205000004</v>
      </c>
      <c r="N168" s="4">
        <f t="shared" si="20"/>
        <v>14.025406449999998</v>
      </c>
      <c r="O168" s="4">
        <f t="shared" si="21"/>
        <v>0</v>
      </c>
      <c r="P168" s="4">
        <f t="shared" si="22"/>
        <v>0.6642146000000001</v>
      </c>
      <c r="Q168" s="4">
        <f t="shared" si="23"/>
        <v>2.5859456000000001</v>
      </c>
      <c r="R168" s="4">
        <f t="shared" si="24"/>
        <v>85.193903200000008</v>
      </c>
      <c r="T168" s="2">
        <f t="shared" si="25"/>
        <v>578.3342275</v>
      </c>
      <c r="U168" s="2"/>
    </row>
    <row r="169" spans="1:21">
      <c r="A169">
        <v>535</v>
      </c>
      <c r="B169" t="s">
        <v>775</v>
      </c>
      <c r="C169" s="4">
        <v>85884.782999999996</v>
      </c>
      <c r="D169" s="4">
        <v>21331.955000000002</v>
      </c>
      <c r="E169" s="4">
        <v>222363.149</v>
      </c>
      <c r="F169" s="4">
        <v>3597.5340000000001</v>
      </c>
      <c r="G169" s="4">
        <v>0</v>
      </c>
      <c r="H169" s="4">
        <v>2143.1120000000001</v>
      </c>
      <c r="I169" s="4">
        <v>539.33699999999999</v>
      </c>
      <c r="J169" s="4">
        <v>679.70400000000006</v>
      </c>
      <c r="K169" s="5"/>
      <c r="L169" s="4">
        <f t="shared" si="18"/>
        <v>600.41373280000005</v>
      </c>
      <c r="M169" s="4">
        <f t="shared" si="19"/>
        <v>567.02602995000007</v>
      </c>
      <c r="N169" s="4">
        <f t="shared" si="20"/>
        <v>21.765080699999999</v>
      </c>
      <c r="O169" s="4">
        <f t="shared" si="21"/>
        <v>0</v>
      </c>
      <c r="P169" s="4">
        <f t="shared" si="22"/>
        <v>1.5001784000000002</v>
      </c>
      <c r="Q169" s="4">
        <f t="shared" si="23"/>
        <v>11.7036129</v>
      </c>
      <c r="R169" s="4">
        <f t="shared" si="24"/>
        <v>3.806342400000001</v>
      </c>
      <c r="T169" s="2">
        <f t="shared" si="25"/>
        <v>1202.4086347500004</v>
      </c>
      <c r="U169" s="2"/>
    </row>
    <row r="170" spans="1:21">
      <c r="A170">
        <v>536</v>
      </c>
      <c r="B170" t="s">
        <v>776</v>
      </c>
      <c r="C170" s="4">
        <v>298692.88299999997</v>
      </c>
      <c r="D170" s="4">
        <v>150413.91200000001</v>
      </c>
      <c r="E170" s="4">
        <v>805969.24600000004</v>
      </c>
      <c r="F170" s="4">
        <v>20638.39</v>
      </c>
      <c r="G170" s="4">
        <v>0</v>
      </c>
      <c r="H170" s="4">
        <v>19231.718000000001</v>
      </c>
      <c r="I170" s="4">
        <v>1353.134</v>
      </c>
      <c r="J170" s="4">
        <v>15636.102000000001</v>
      </c>
      <c r="K170" s="5"/>
      <c r="L170" s="4">
        <f t="shared" si="18"/>
        <v>2514.9980520000004</v>
      </c>
      <c r="M170" s="4">
        <f t="shared" si="19"/>
        <v>2055.2215773000003</v>
      </c>
      <c r="N170" s="4">
        <f t="shared" si="20"/>
        <v>124.86225949999999</v>
      </c>
      <c r="O170" s="4">
        <f t="shared" si="21"/>
        <v>0</v>
      </c>
      <c r="P170" s="4">
        <f t="shared" si="22"/>
        <v>13.462202600000003</v>
      </c>
      <c r="Q170" s="4">
        <f t="shared" si="23"/>
        <v>29.363007800000002</v>
      </c>
      <c r="R170" s="4">
        <f t="shared" si="24"/>
        <v>87.562171200000023</v>
      </c>
      <c r="T170" s="2">
        <f t="shared" si="25"/>
        <v>4737.9070991999997</v>
      </c>
      <c r="U170" s="2"/>
    </row>
    <row r="171" spans="1:21">
      <c r="A171">
        <v>538</v>
      </c>
      <c r="B171" t="s">
        <v>777</v>
      </c>
      <c r="C171" s="4">
        <v>14805.824000000001</v>
      </c>
      <c r="D171" s="4">
        <v>15227.84</v>
      </c>
      <c r="E171" s="4">
        <v>109311.75</v>
      </c>
      <c r="F171" s="4">
        <v>4507.0349999999999</v>
      </c>
      <c r="G171" s="4">
        <v>0</v>
      </c>
      <c r="H171" s="4">
        <v>673.64</v>
      </c>
      <c r="I171" s="4">
        <v>412.77300000000002</v>
      </c>
      <c r="J171" s="4">
        <v>0</v>
      </c>
      <c r="K171" s="5"/>
      <c r="L171" s="4">
        <f t="shared" si="18"/>
        <v>168.18851840000002</v>
      </c>
      <c r="M171" s="4">
        <f t="shared" si="19"/>
        <v>278.74496250000004</v>
      </c>
      <c r="N171" s="4">
        <f t="shared" si="20"/>
        <v>27.267561749999999</v>
      </c>
      <c r="O171" s="4">
        <f t="shared" si="21"/>
        <v>0</v>
      </c>
      <c r="P171" s="4">
        <f t="shared" si="22"/>
        <v>0.47154800000000008</v>
      </c>
      <c r="Q171" s="4">
        <f t="shared" si="23"/>
        <v>8.9571741000000014</v>
      </c>
      <c r="R171" s="4">
        <f t="shared" si="24"/>
        <v>0</v>
      </c>
      <c r="T171" s="2">
        <f t="shared" si="25"/>
        <v>483.62976475000005</v>
      </c>
      <c r="U171" s="2"/>
    </row>
    <row r="172" spans="1:21">
      <c r="A172">
        <v>541</v>
      </c>
      <c r="B172" t="s">
        <v>778</v>
      </c>
      <c r="C172" s="4">
        <v>61289.023000000001</v>
      </c>
      <c r="D172" s="4">
        <v>36364.337</v>
      </c>
      <c r="E172" s="4">
        <v>192718.98800000001</v>
      </c>
      <c r="F172" s="4">
        <v>24386.177</v>
      </c>
      <c r="G172" s="4">
        <v>0</v>
      </c>
      <c r="H172" s="4">
        <v>1079.7270000000001</v>
      </c>
      <c r="I172" s="4">
        <v>0</v>
      </c>
      <c r="J172" s="4">
        <v>671.67100000000005</v>
      </c>
      <c r="K172" s="5"/>
      <c r="L172" s="4">
        <f t="shared" si="18"/>
        <v>546.85881600000005</v>
      </c>
      <c r="M172" s="4">
        <f t="shared" si="19"/>
        <v>491.43341940000005</v>
      </c>
      <c r="N172" s="4">
        <f t="shared" si="20"/>
        <v>147.53637085</v>
      </c>
      <c r="O172" s="4">
        <f t="shared" si="21"/>
        <v>0</v>
      </c>
      <c r="P172" s="4">
        <f t="shared" si="22"/>
        <v>0.75580890000000012</v>
      </c>
      <c r="Q172" s="4">
        <f t="shared" si="23"/>
        <v>0</v>
      </c>
      <c r="R172" s="4">
        <f t="shared" si="24"/>
        <v>3.7613576000000006</v>
      </c>
      <c r="T172" s="2">
        <f t="shared" si="25"/>
        <v>1186.58441515</v>
      </c>
      <c r="U172" s="2"/>
    </row>
    <row r="173" spans="1:21">
      <c r="A173">
        <v>543</v>
      </c>
      <c r="B173" t="s">
        <v>779</v>
      </c>
      <c r="C173" s="4">
        <v>237710.67600000001</v>
      </c>
      <c r="D173" s="4">
        <v>352260.87300000002</v>
      </c>
      <c r="E173" s="4">
        <v>1038267.647</v>
      </c>
      <c r="F173" s="4">
        <v>8973.5879999999997</v>
      </c>
      <c r="G173" s="4">
        <v>0</v>
      </c>
      <c r="H173" s="4">
        <v>11479.343999999999</v>
      </c>
      <c r="I173" s="4">
        <v>9772.0130000000008</v>
      </c>
      <c r="J173" s="4">
        <v>185.14400000000001</v>
      </c>
      <c r="K173" s="5"/>
      <c r="L173" s="4">
        <f t="shared" si="18"/>
        <v>3303.8406744000004</v>
      </c>
      <c r="M173" s="4">
        <f t="shared" si="19"/>
        <v>2647.5824998500002</v>
      </c>
      <c r="N173" s="4">
        <f t="shared" si="20"/>
        <v>54.2902074</v>
      </c>
      <c r="O173" s="4">
        <f t="shared" si="21"/>
        <v>0</v>
      </c>
      <c r="P173" s="4">
        <f t="shared" si="22"/>
        <v>8.0355407999999997</v>
      </c>
      <c r="Q173" s="4">
        <f t="shared" si="23"/>
        <v>212.05268210000003</v>
      </c>
      <c r="R173" s="4">
        <f t="shared" si="24"/>
        <v>1.0368064000000001</v>
      </c>
      <c r="T173" s="2">
        <f t="shared" si="25"/>
        <v>6225.8016045500008</v>
      </c>
      <c r="U173" s="2"/>
    </row>
    <row r="174" spans="1:21">
      <c r="A174">
        <v>545</v>
      </c>
      <c r="B174" t="s">
        <v>780</v>
      </c>
      <c r="C174" s="4">
        <v>145311.83199999999</v>
      </c>
      <c r="D174" s="4">
        <v>45489.567000000003</v>
      </c>
      <c r="E174" s="4">
        <v>212845.27600000001</v>
      </c>
      <c r="F174" s="4">
        <v>42803.124000000003</v>
      </c>
      <c r="G174" s="4">
        <v>0</v>
      </c>
      <c r="H174" s="4">
        <v>2326.9899999999998</v>
      </c>
      <c r="I174" s="4">
        <v>10.647</v>
      </c>
      <c r="J174" s="4">
        <v>27219.5</v>
      </c>
      <c r="K174" s="5"/>
      <c r="L174" s="4">
        <f t="shared" si="18"/>
        <v>1068.4878344000001</v>
      </c>
      <c r="M174" s="4">
        <f t="shared" si="19"/>
        <v>542.75545380000005</v>
      </c>
      <c r="N174" s="4">
        <f t="shared" si="20"/>
        <v>258.95890020000002</v>
      </c>
      <c r="O174" s="4">
        <f t="shared" si="21"/>
        <v>0</v>
      </c>
      <c r="P174" s="4">
        <f t="shared" si="22"/>
        <v>1.6288930000000001</v>
      </c>
      <c r="Q174" s="4">
        <f t="shared" si="23"/>
        <v>0.23103990000000002</v>
      </c>
      <c r="R174" s="4">
        <f t="shared" si="24"/>
        <v>152.42920000000001</v>
      </c>
      <c r="T174" s="2">
        <f t="shared" si="25"/>
        <v>1872.0621213000004</v>
      </c>
      <c r="U174" s="2"/>
    </row>
    <row r="175" spans="1:21">
      <c r="A175">
        <v>560</v>
      </c>
      <c r="B175" t="s">
        <v>781</v>
      </c>
      <c r="C175" s="4">
        <v>136375.33599999998</v>
      </c>
      <c r="D175" s="4">
        <v>58989.813000000002</v>
      </c>
      <c r="E175" s="4">
        <v>354075.098</v>
      </c>
      <c r="F175" s="4">
        <v>20225.431</v>
      </c>
      <c r="G175" s="4">
        <v>0</v>
      </c>
      <c r="H175" s="4">
        <v>2342.9140000000002</v>
      </c>
      <c r="I175" s="4">
        <v>1349.9179999999999</v>
      </c>
      <c r="J175" s="4">
        <v>8.4120000000000008</v>
      </c>
      <c r="K175" s="5"/>
      <c r="L175" s="4">
        <f t="shared" si="18"/>
        <v>1094.0448344000001</v>
      </c>
      <c r="M175" s="4">
        <f t="shared" si="19"/>
        <v>902.8914999000001</v>
      </c>
      <c r="N175" s="4">
        <f t="shared" si="20"/>
        <v>122.36385755000001</v>
      </c>
      <c r="O175" s="4">
        <f t="shared" si="21"/>
        <v>0</v>
      </c>
      <c r="P175" s="4">
        <f t="shared" si="22"/>
        <v>1.6400398000000005</v>
      </c>
      <c r="Q175" s="4">
        <f t="shared" si="23"/>
        <v>29.293220599999998</v>
      </c>
      <c r="R175" s="4">
        <f t="shared" si="24"/>
        <v>4.7107200000000009E-2</v>
      </c>
      <c r="T175" s="2">
        <f t="shared" si="25"/>
        <v>2150.2334522500005</v>
      </c>
      <c r="U175" s="2"/>
    </row>
    <row r="176" spans="1:21">
      <c r="A176">
        <v>561</v>
      </c>
      <c r="B176" t="s">
        <v>782</v>
      </c>
      <c r="C176" s="4">
        <v>18258.195</v>
      </c>
      <c r="D176" s="4">
        <v>4066.3150000000001</v>
      </c>
      <c r="E176" s="4">
        <v>27293.952000000001</v>
      </c>
      <c r="F176" s="4">
        <v>2665.6909999999998</v>
      </c>
      <c r="G176" s="4">
        <v>0</v>
      </c>
      <c r="H176" s="4">
        <v>176.297</v>
      </c>
      <c r="I176" s="4">
        <v>0</v>
      </c>
      <c r="J176" s="4">
        <v>0</v>
      </c>
      <c r="K176" s="5"/>
      <c r="L176" s="4">
        <f t="shared" si="18"/>
        <v>125.017256</v>
      </c>
      <c r="M176" s="4">
        <f t="shared" si="19"/>
        <v>69.599577600000003</v>
      </c>
      <c r="N176" s="4">
        <f t="shared" si="20"/>
        <v>16.12743055</v>
      </c>
      <c r="O176" s="4">
        <f t="shared" si="21"/>
        <v>0</v>
      </c>
      <c r="P176" s="4">
        <f t="shared" si="22"/>
        <v>0.12340790000000001</v>
      </c>
      <c r="Q176" s="4">
        <f t="shared" si="23"/>
        <v>0</v>
      </c>
      <c r="R176" s="4">
        <f t="shared" si="24"/>
        <v>0</v>
      </c>
      <c r="T176" s="2">
        <f t="shared" si="25"/>
        <v>210.86767204999998</v>
      </c>
      <c r="U176" s="2"/>
    </row>
    <row r="177" spans="1:21">
      <c r="A177">
        <v>562</v>
      </c>
      <c r="B177" t="s">
        <v>783</v>
      </c>
      <c r="C177" s="4">
        <v>42806.879999999997</v>
      </c>
      <c r="D177" s="4">
        <v>55582.095000000001</v>
      </c>
      <c r="E177" s="4">
        <v>203743.88099999999</v>
      </c>
      <c r="F177" s="4">
        <v>51146.406999999999</v>
      </c>
      <c r="G177" s="4">
        <v>0</v>
      </c>
      <c r="H177" s="4">
        <v>9600.4089999999997</v>
      </c>
      <c r="I177" s="4">
        <v>244.524</v>
      </c>
      <c r="J177" s="4">
        <v>0</v>
      </c>
      <c r="K177" s="5"/>
      <c r="L177" s="4">
        <f t="shared" si="18"/>
        <v>550.97826000000009</v>
      </c>
      <c r="M177" s="4">
        <f t="shared" si="19"/>
        <v>519.54689655000004</v>
      </c>
      <c r="N177" s="4">
        <f t="shared" si="20"/>
        <v>309.43576235</v>
      </c>
      <c r="O177" s="4">
        <f t="shared" si="21"/>
        <v>0</v>
      </c>
      <c r="P177" s="4">
        <f t="shared" si="22"/>
        <v>6.7202863000000006</v>
      </c>
      <c r="Q177" s="4">
        <f t="shared" si="23"/>
        <v>5.3061708000000003</v>
      </c>
      <c r="R177" s="4">
        <f t="shared" si="24"/>
        <v>0</v>
      </c>
      <c r="T177" s="2">
        <f t="shared" si="25"/>
        <v>1391.9873760000003</v>
      </c>
      <c r="U177" s="2"/>
    </row>
    <row r="178" spans="1:21">
      <c r="A178">
        <v>563</v>
      </c>
      <c r="B178" t="s">
        <v>784</v>
      </c>
      <c r="C178" s="4">
        <v>58987.713000000003</v>
      </c>
      <c r="D178" s="4">
        <v>19778.598000000002</v>
      </c>
      <c r="E178" s="4">
        <v>154580.30600000001</v>
      </c>
      <c r="F178" s="4">
        <v>4367.3850000000002</v>
      </c>
      <c r="G178" s="4">
        <v>0</v>
      </c>
      <c r="H178" s="4">
        <v>2331.2449999999999</v>
      </c>
      <c r="I178" s="4">
        <v>818.60799999999995</v>
      </c>
      <c r="J178" s="4">
        <v>0</v>
      </c>
      <c r="K178" s="5"/>
      <c r="L178" s="4">
        <f t="shared" si="18"/>
        <v>441.09134160000008</v>
      </c>
      <c r="M178" s="4">
        <f t="shared" si="19"/>
        <v>394.17978030000006</v>
      </c>
      <c r="N178" s="4">
        <f t="shared" si="20"/>
        <v>26.422679250000002</v>
      </c>
      <c r="O178" s="4">
        <f t="shared" si="21"/>
        <v>0</v>
      </c>
      <c r="P178" s="4">
        <f t="shared" si="22"/>
        <v>1.6318715000000001</v>
      </c>
      <c r="Q178" s="4">
        <f t="shared" si="23"/>
        <v>17.7637936</v>
      </c>
      <c r="R178" s="4">
        <f t="shared" si="24"/>
        <v>0</v>
      </c>
      <c r="T178" s="2">
        <f t="shared" si="25"/>
        <v>881.0894662500001</v>
      </c>
      <c r="U178" s="2"/>
    </row>
    <row r="179" spans="1:21">
      <c r="A179">
        <v>564</v>
      </c>
      <c r="B179" t="s">
        <v>785</v>
      </c>
      <c r="C179" s="4">
        <v>2087061.7039999999</v>
      </c>
      <c r="D179" s="4">
        <v>987055.71799999999</v>
      </c>
      <c r="E179" s="4">
        <v>5069603.108</v>
      </c>
      <c r="F179" s="4">
        <v>59464.707000000002</v>
      </c>
      <c r="G179" s="4">
        <v>0</v>
      </c>
      <c r="H179" s="4">
        <v>107602.409</v>
      </c>
      <c r="I179" s="4">
        <v>1807.404</v>
      </c>
      <c r="J179" s="4">
        <v>66493.881000000008</v>
      </c>
      <c r="K179" s="5"/>
      <c r="L179" s="4">
        <f t="shared" si="18"/>
        <v>17215.0575632</v>
      </c>
      <c r="M179" s="4">
        <f t="shared" si="19"/>
        <v>12927.487925400001</v>
      </c>
      <c r="N179" s="4">
        <f t="shared" si="20"/>
        <v>359.76147735000001</v>
      </c>
      <c r="O179" s="4">
        <f t="shared" si="21"/>
        <v>0</v>
      </c>
      <c r="P179" s="4">
        <f t="shared" si="22"/>
        <v>75.32168630000001</v>
      </c>
      <c r="Q179" s="4">
        <f t="shared" si="23"/>
        <v>39.220666800000004</v>
      </c>
      <c r="R179" s="4">
        <f t="shared" si="24"/>
        <v>372.36573360000011</v>
      </c>
      <c r="T179" s="2">
        <f t="shared" si="25"/>
        <v>30616.849319050001</v>
      </c>
      <c r="U179" s="2"/>
    </row>
    <row r="180" spans="1:21">
      <c r="A180">
        <v>576</v>
      </c>
      <c r="B180" t="s">
        <v>786</v>
      </c>
      <c r="C180" s="4">
        <v>13524.22</v>
      </c>
      <c r="D180" s="4">
        <v>51907.631000000001</v>
      </c>
      <c r="E180" s="4">
        <v>62736.684000000001</v>
      </c>
      <c r="F180" s="4">
        <v>44152.1</v>
      </c>
      <c r="G180" s="4">
        <v>0</v>
      </c>
      <c r="H180" s="4">
        <v>1073.2529999999999</v>
      </c>
      <c r="I180" s="4">
        <v>1.8</v>
      </c>
      <c r="J180" s="4">
        <v>0</v>
      </c>
      <c r="K180" s="5"/>
      <c r="L180" s="4">
        <f t="shared" si="18"/>
        <v>366.41836560000007</v>
      </c>
      <c r="M180" s="4">
        <f t="shared" si="19"/>
        <v>159.97854420000002</v>
      </c>
      <c r="N180" s="4">
        <f t="shared" si="20"/>
        <v>267.120205</v>
      </c>
      <c r="O180" s="4">
        <f t="shared" si="21"/>
        <v>0</v>
      </c>
      <c r="P180" s="4">
        <f t="shared" si="22"/>
        <v>0.75127710000000003</v>
      </c>
      <c r="Q180" s="4">
        <f t="shared" si="23"/>
        <v>3.9060000000000004E-2</v>
      </c>
      <c r="R180" s="4">
        <f t="shared" si="24"/>
        <v>0</v>
      </c>
      <c r="T180" s="2">
        <f t="shared" si="25"/>
        <v>794.30745190000016</v>
      </c>
      <c r="U180" s="2"/>
    </row>
    <row r="181" spans="1:21">
      <c r="A181">
        <v>577</v>
      </c>
      <c r="B181" t="s">
        <v>787</v>
      </c>
      <c r="C181" s="4">
        <v>73528.055000000008</v>
      </c>
      <c r="D181" s="4">
        <v>37063.834999999999</v>
      </c>
      <c r="E181" s="4">
        <v>265503.462</v>
      </c>
      <c r="F181" s="4">
        <v>5269.4070000000002</v>
      </c>
      <c r="G181" s="4">
        <v>0</v>
      </c>
      <c r="H181" s="4">
        <v>174.137</v>
      </c>
      <c r="I181" s="4">
        <v>1271.354</v>
      </c>
      <c r="J181" s="4">
        <v>25.109000000000002</v>
      </c>
      <c r="K181" s="5"/>
      <c r="L181" s="4">
        <f t="shared" si="18"/>
        <v>619.3145840000002</v>
      </c>
      <c r="M181" s="4">
        <f t="shared" si="19"/>
        <v>677.03382810000005</v>
      </c>
      <c r="N181" s="4">
        <f t="shared" si="20"/>
        <v>31.879912350000001</v>
      </c>
      <c r="O181" s="4">
        <f t="shared" si="21"/>
        <v>0</v>
      </c>
      <c r="P181" s="4">
        <f t="shared" si="22"/>
        <v>0.12189590000000002</v>
      </c>
      <c r="Q181" s="4">
        <f t="shared" si="23"/>
        <v>27.588381800000001</v>
      </c>
      <c r="R181" s="4">
        <f t="shared" si="24"/>
        <v>0.14061040000000002</v>
      </c>
      <c r="T181" s="2">
        <f t="shared" si="25"/>
        <v>1355.9386021500002</v>
      </c>
      <c r="U181" s="2"/>
    </row>
    <row r="182" spans="1:21">
      <c r="A182">
        <v>578</v>
      </c>
      <c r="B182" t="s">
        <v>788</v>
      </c>
      <c r="C182" s="4">
        <v>15511.976000000001</v>
      </c>
      <c r="D182" s="4">
        <v>19752.537</v>
      </c>
      <c r="E182" s="4">
        <v>64046.211000000003</v>
      </c>
      <c r="F182" s="4">
        <v>19325.087</v>
      </c>
      <c r="G182" s="4">
        <v>0</v>
      </c>
      <c r="H182" s="4">
        <v>2058.712</v>
      </c>
      <c r="I182" s="4">
        <v>0</v>
      </c>
      <c r="J182" s="4">
        <v>11253.933000000001</v>
      </c>
      <c r="K182" s="5"/>
      <c r="L182" s="4">
        <f t="shared" si="18"/>
        <v>197.48127280000003</v>
      </c>
      <c r="M182" s="4">
        <f t="shared" si="19"/>
        <v>163.31783805000001</v>
      </c>
      <c r="N182" s="4">
        <f t="shared" si="20"/>
        <v>116.91677634999999</v>
      </c>
      <c r="O182" s="4">
        <f t="shared" si="21"/>
        <v>0</v>
      </c>
      <c r="P182" s="4">
        <f t="shared" si="22"/>
        <v>1.4410984000000002</v>
      </c>
      <c r="Q182" s="4">
        <f t="shared" si="23"/>
        <v>0</v>
      </c>
      <c r="R182" s="4">
        <f t="shared" si="24"/>
        <v>63.022024800000011</v>
      </c>
      <c r="T182" s="2">
        <f t="shared" si="25"/>
        <v>479.15698559999998</v>
      </c>
      <c r="U182" s="2"/>
    </row>
    <row r="183" spans="1:21">
      <c r="A183">
        <v>580</v>
      </c>
      <c r="B183" t="s">
        <v>789</v>
      </c>
      <c r="C183" s="4">
        <v>29000.812999999998</v>
      </c>
      <c r="D183" s="4">
        <v>25009.682000000001</v>
      </c>
      <c r="E183" s="4">
        <v>100242.075</v>
      </c>
      <c r="F183" s="4">
        <v>29247.222000000002</v>
      </c>
      <c r="G183" s="4">
        <v>0</v>
      </c>
      <c r="H183" s="4">
        <v>445.38799999999998</v>
      </c>
      <c r="I183" s="4">
        <v>0</v>
      </c>
      <c r="J183" s="4">
        <v>0</v>
      </c>
      <c r="K183" s="5"/>
      <c r="L183" s="4">
        <f t="shared" si="18"/>
        <v>302.45877200000001</v>
      </c>
      <c r="M183" s="4">
        <f t="shared" si="19"/>
        <v>255.61729125000002</v>
      </c>
      <c r="N183" s="4">
        <f t="shared" si="20"/>
        <v>176.9456931</v>
      </c>
      <c r="O183" s="4">
        <f t="shared" si="21"/>
        <v>0</v>
      </c>
      <c r="P183" s="4">
        <f t="shared" si="22"/>
        <v>0.31177160000000004</v>
      </c>
      <c r="Q183" s="4">
        <f t="shared" si="23"/>
        <v>0</v>
      </c>
      <c r="R183" s="4">
        <f t="shared" si="24"/>
        <v>0</v>
      </c>
      <c r="T183" s="2">
        <f t="shared" si="25"/>
        <v>735.33352795000008</v>
      </c>
      <c r="U183" s="2"/>
    </row>
    <row r="184" spans="1:21">
      <c r="A184">
        <v>581</v>
      </c>
      <c r="B184" t="s">
        <v>790</v>
      </c>
      <c r="C184" s="4">
        <v>65156.380000000005</v>
      </c>
      <c r="D184" s="4">
        <v>27112.16</v>
      </c>
      <c r="E184" s="4">
        <v>144228.41</v>
      </c>
      <c r="F184" s="4">
        <v>23024.187999999998</v>
      </c>
      <c r="G184" s="4">
        <v>0</v>
      </c>
      <c r="H184" s="4">
        <v>2083.7069999999999</v>
      </c>
      <c r="I184" s="4">
        <v>0</v>
      </c>
      <c r="J184" s="4">
        <v>1415.1399999999999</v>
      </c>
      <c r="K184" s="5"/>
      <c r="L184" s="4">
        <f t="shared" si="18"/>
        <v>516.70382400000017</v>
      </c>
      <c r="M184" s="4">
        <f t="shared" si="19"/>
        <v>367.78244550000005</v>
      </c>
      <c r="N184" s="4">
        <f t="shared" si="20"/>
        <v>139.2963374</v>
      </c>
      <c r="O184" s="4">
        <f t="shared" si="21"/>
        <v>0</v>
      </c>
      <c r="P184" s="4">
        <f t="shared" si="22"/>
        <v>1.4585949</v>
      </c>
      <c r="Q184" s="4">
        <f t="shared" si="23"/>
        <v>0</v>
      </c>
      <c r="R184" s="4">
        <f t="shared" si="24"/>
        <v>7.9247840000000007</v>
      </c>
      <c r="T184" s="2">
        <f t="shared" si="25"/>
        <v>1025.2412018000002</v>
      </c>
      <c r="U184" s="2"/>
    </row>
    <row r="185" spans="1:21">
      <c r="A185">
        <v>583</v>
      </c>
      <c r="B185" t="s">
        <v>791</v>
      </c>
      <c r="C185" s="4">
        <v>18724.412</v>
      </c>
      <c r="D185" s="4">
        <v>12301.472</v>
      </c>
      <c r="E185" s="4">
        <v>21402.398000000001</v>
      </c>
      <c r="F185" s="4">
        <v>28627.246999999999</v>
      </c>
      <c r="G185" s="4">
        <v>0</v>
      </c>
      <c r="H185" s="4">
        <v>483.56700000000001</v>
      </c>
      <c r="I185" s="4">
        <v>33.311</v>
      </c>
      <c r="J185" s="4">
        <v>30287.746999999999</v>
      </c>
      <c r="K185" s="5"/>
      <c r="L185" s="4">
        <f t="shared" si="18"/>
        <v>173.74495040000002</v>
      </c>
      <c r="M185" s="4">
        <f t="shared" si="19"/>
        <v>54.576114900000007</v>
      </c>
      <c r="N185" s="4">
        <f t="shared" si="20"/>
        <v>173.19484434999998</v>
      </c>
      <c r="O185" s="4">
        <f t="shared" si="21"/>
        <v>0</v>
      </c>
      <c r="P185" s="4">
        <f t="shared" si="22"/>
        <v>0.33849690000000004</v>
      </c>
      <c r="Q185" s="4">
        <f t="shared" si="23"/>
        <v>0.72284870000000001</v>
      </c>
      <c r="R185" s="4">
        <f t="shared" si="24"/>
        <v>169.61138320000003</v>
      </c>
      <c r="T185" s="2">
        <f t="shared" si="25"/>
        <v>402.57725525000001</v>
      </c>
      <c r="U185" s="2"/>
    </row>
    <row r="186" spans="1:21">
      <c r="A186">
        <v>584</v>
      </c>
      <c r="B186" t="s">
        <v>792</v>
      </c>
      <c r="C186" s="4">
        <v>16274.049000000001</v>
      </c>
      <c r="D186" s="4">
        <v>5166.9870000000001</v>
      </c>
      <c r="E186" s="4">
        <v>48867.752999999997</v>
      </c>
      <c r="F186" s="4">
        <v>5713.6260000000002</v>
      </c>
      <c r="G186" s="4">
        <v>0</v>
      </c>
      <c r="H186" s="4">
        <v>1635.2239999999999</v>
      </c>
      <c r="I186" s="4">
        <v>21.308</v>
      </c>
      <c r="J186" s="4">
        <v>8272.5730000000003</v>
      </c>
      <c r="K186" s="5"/>
      <c r="L186" s="4">
        <f t="shared" si="18"/>
        <v>120.06980160000002</v>
      </c>
      <c r="M186" s="4">
        <f t="shared" si="19"/>
        <v>124.61277015</v>
      </c>
      <c r="N186" s="4">
        <f t="shared" si="20"/>
        <v>34.567437300000002</v>
      </c>
      <c r="O186" s="4">
        <f t="shared" si="21"/>
        <v>0</v>
      </c>
      <c r="P186" s="4">
        <f t="shared" si="22"/>
        <v>1.1446568000000001</v>
      </c>
      <c r="Q186" s="4">
        <f t="shared" si="23"/>
        <v>0.46238360000000001</v>
      </c>
      <c r="R186" s="4">
        <f t="shared" si="24"/>
        <v>46.32640880000001</v>
      </c>
      <c r="T186" s="2">
        <f t="shared" si="25"/>
        <v>280.85704945000003</v>
      </c>
      <c r="U186" s="2"/>
    </row>
    <row r="187" spans="1:21">
      <c r="A187">
        <v>592</v>
      </c>
      <c r="B187" t="s">
        <v>793</v>
      </c>
      <c r="C187" s="4">
        <v>16932.238000000001</v>
      </c>
      <c r="D187" s="4">
        <v>15112.558999999999</v>
      </c>
      <c r="E187" s="4">
        <v>85368.453999999998</v>
      </c>
      <c r="F187" s="4">
        <v>11510.249</v>
      </c>
      <c r="G187" s="4">
        <v>0</v>
      </c>
      <c r="H187" s="4">
        <v>251.32</v>
      </c>
      <c r="I187" s="4">
        <v>36.72</v>
      </c>
      <c r="J187" s="4">
        <v>0</v>
      </c>
      <c r="K187" s="5"/>
      <c r="L187" s="4">
        <f t="shared" si="18"/>
        <v>179.45086320000001</v>
      </c>
      <c r="M187" s="4">
        <f t="shared" si="19"/>
        <v>217.68955770000002</v>
      </c>
      <c r="N187" s="4">
        <f t="shared" si="20"/>
        <v>69.637006450000001</v>
      </c>
      <c r="O187" s="4">
        <f t="shared" si="21"/>
        <v>0</v>
      </c>
      <c r="P187" s="4">
        <f t="shared" si="22"/>
        <v>0.17592400000000002</v>
      </c>
      <c r="Q187" s="4">
        <f t="shared" si="23"/>
        <v>0.79682399999999998</v>
      </c>
      <c r="R187" s="4">
        <f t="shared" si="24"/>
        <v>0</v>
      </c>
      <c r="T187" s="2">
        <f t="shared" si="25"/>
        <v>467.75017535000006</v>
      </c>
      <c r="U187" s="2"/>
    </row>
    <row r="188" spans="1:21">
      <c r="A188">
        <v>593</v>
      </c>
      <c r="B188" t="s">
        <v>794</v>
      </c>
      <c r="C188" s="4">
        <v>138798.997</v>
      </c>
      <c r="D188" s="4">
        <v>54345.277000000002</v>
      </c>
      <c r="E188" s="4">
        <v>390609.92200000002</v>
      </c>
      <c r="F188" s="4">
        <v>42236.983999999997</v>
      </c>
      <c r="G188" s="4">
        <v>0</v>
      </c>
      <c r="H188" s="4">
        <v>6697.1469999999999</v>
      </c>
      <c r="I188" s="4">
        <v>11.891999999999999</v>
      </c>
      <c r="J188" s="4">
        <v>0</v>
      </c>
      <c r="K188" s="5"/>
      <c r="L188" s="4">
        <f t="shared" si="18"/>
        <v>1081.6079344000002</v>
      </c>
      <c r="M188" s="4">
        <f t="shared" si="19"/>
        <v>996.05530110000018</v>
      </c>
      <c r="N188" s="4">
        <f t="shared" si="20"/>
        <v>255.53375319999998</v>
      </c>
      <c r="O188" s="4">
        <f t="shared" si="21"/>
        <v>0</v>
      </c>
      <c r="P188" s="4">
        <f t="shared" si="22"/>
        <v>4.6880029000000007</v>
      </c>
      <c r="Q188" s="4">
        <f t="shared" si="23"/>
        <v>0.25805640000000002</v>
      </c>
      <c r="R188" s="4">
        <f t="shared" si="24"/>
        <v>0</v>
      </c>
      <c r="T188" s="2">
        <f t="shared" si="25"/>
        <v>2338.1430479999999</v>
      </c>
      <c r="U188" s="2"/>
    </row>
    <row r="189" spans="1:21">
      <c r="A189">
        <v>595</v>
      </c>
      <c r="B189" t="s">
        <v>795</v>
      </c>
      <c r="C189" s="4">
        <v>21171.249</v>
      </c>
      <c r="D189" s="4">
        <v>21506.284</v>
      </c>
      <c r="E189" s="4">
        <v>91203.024000000005</v>
      </c>
      <c r="F189" s="4">
        <v>25695.81</v>
      </c>
      <c r="G189" s="4">
        <v>0</v>
      </c>
      <c r="H189" s="4">
        <v>889.971</v>
      </c>
      <c r="I189" s="4">
        <v>87.742999999999995</v>
      </c>
      <c r="J189" s="4">
        <v>0</v>
      </c>
      <c r="K189" s="5"/>
      <c r="L189" s="4">
        <f t="shared" si="18"/>
        <v>238.9941848</v>
      </c>
      <c r="M189" s="4">
        <f t="shared" si="19"/>
        <v>232.56771120000002</v>
      </c>
      <c r="N189" s="4">
        <f t="shared" si="20"/>
        <v>155.45965050000001</v>
      </c>
      <c r="O189" s="4">
        <f t="shared" si="21"/>
        <v>0</v>
      </c>
      <c r="P189" s="4">
        <f t="shared" si="22"/>
        <v>0.62297970000000014</v>
      </c>
      <c r="Q189" s="4">
        <f t="shared" si="23"/>
        <v>1.9040230999999999</v>
      </c>
      <c r="R189" s="4">
        <f t="shared" si="24"/>
        <v>0</v>
      </c>
      <c r="T189" s="2">
        <f t="shared" si="25"/>
        <v>629.5485493000001</v>
      </c>
      <c r="U189" s="2"/>
    </row>
    <row r="190" spans="1:21">
      <c r="A190">
        <v>598</v>
      </c>
      <c r="B190" t="s">
        <v>796</v>
      </c>
      <c r="C190" s="4">
        <v>290961.076</v>
      </c>
      <c r="D190" s="4">
        <v>46792.917000000001</v>
      </c>
      <c r="E190" s="4">
        <v>384215.86300000001</v>
      </c>
      <c r="F190" s="4">
        <v>14836.096</v>
      </c>
      <c r="G190" s="4">
        <v>0</v>
      </c>
      <c r="H190" s="4">
        <v>6980.3670000000002</v>
      </c>
      <c r="I190" s="4">
        <v>724.23400000000004</v>
      </c>
      <c r="J190" s="4">
        <v>4005.489</v>
      </c>
      <c r="K190" s="5"/>
      <c r="L190" s="4">
        <f t="shared" si="18"/>
        <v>1891.4223608000004</v>
      </c>
      <c r="M190" s="4">
        <f t="shared" si="19"/>
        <v>979.75045065000006</v>
      </c>
      <c r="N190" s="4">
        <f t="shared" si="20"/>
        <v>89.758380799999998</v>
      </c>
      <c r="O190" s="4">
        <f t="shared" si="21"/>
        <v>0</v>
      </c>
      <c r="P190" s="4">
        <f t="shared" si="22"/>
        <v>4.8862569000000011</v>
      </c>
      <c r="Q190" s="4">
        <f t="shared" si="23"/>
        <v>15.715877800000001</v>
      </c>
      <c r="R190" s="4">
        <f t="shared" si="24"/>
        <v>22.430738400000003</v>
      </c>
      <c r="T190" s="2">
        <f t="shared" si="25"/>
        <v>2981.5333269500002</v>
      </c>
      <c r="U190" s="2"/>
    </row>
    <row r="191" spans="1:21">
      <c r="A191">
        <v>599</v>
      </c>
      <c r="B191" t="s">
        <v>797</v>
      </c>
      <c r="C191" s="4">
        <v>94818.673999999999</v>
      </c>
      <c r="D191" s="4">
        <v>18480.543000000001</v>
      </c>
      <c r="E191" s="4">
        <v>231261.79300000001</v>
      </c>
      <c r="F191" s="4">
        <v>10755.852000000001</v>
      </c>
      <c r="G191" s="4">
        <v>0</v>
      </c>
      <c r="H191" s="4">
        <v>3748.683</v>
      </c>
      <c r="I191" s="4">
        <v>4.173</v>
      </c>
      <c r="J191" s="4">
        <v>4807.268</v>
      </c>
      <c r="K191" s="5"/>
      <c r="L191" s="4">
        <f t="shared" si="18"/>
        <v>634.47561520000011</v>
      </c>
      <c r="M191" s="4">
        <f t="shared" si="19"/>
        <v>589.71757215000002</v>
      </c>
      <c r="N191" s="4">
        <f t="shared" si="20"/>
        <v>65.072904600000001</v>
      </c>
      <c r="O191" s="4">
        <f t="shared" si="21"/>
        <v>0</v>
      </c>
      <c r="P191" s="4">
        <f t="shared" si="22"/>
        <v>2.6240781000000002</v>
      </c>
      <c r="Q191" s="4">
        <f t="shared" si="23"/>
        <v>9.0554099999999998E-2</v>
      </c>
      <c r="R191" s="4">
        <f t="shared" si="24"/>
        <v>26.920700800000002</v>
      </c>
      <c r="T191" s="2">
        <f t="shared" si="25"/>
        <v>1291.98072415</v>
      </c>
      <c r="U191" s="2"/>
    </row>
    <row r="192" spans="1:21">
      <c r="A192">
        <v>601</v>
      </c>
      <c r="B192" t="s">
        <v>798</v>
      </c>
      <c r="C192" s="4">
        <v>20563.322</v>
      </c>
      <c r="D192" s="4">
        <v>17091.848000000002</v>
      </c>
      <c r="E192" s="4">
        <v>74775.94</v>
      </c>
      <c r="F192" s="4">
        <v>15105.108</v>
      </c>
      <c r="G192" s="4">
        <v>0</v>
      </c>
      <c r="H192" s="4">
        <v>1580.327</v>
      </c>
      <c r="I192" s="4">
        <v>24</v>
      </c>
      <c r="J192" s="4">
        <v>5833.9660000000003</v>
      </c>
      <c r="K192" s="5"/>
      <c r="L192" s="4">
        <f t="shared" si="18"/>
        <v>210.86895200000001</v>
      </c>
      <c r="M192" s="4">
        <f t="shared" si="19"/>
        <v>190.67864700000001</v>
      </c>
      <c r="N192" s="4">
        <f t="shared" si="20"/>
        <v>91.385903400000004</v>
      </c>
      <c r="O192" s="4">
        <f t="shared" si="21"/>
        <v>0</v>
      </c>
      <c r="P192" s="4">
        <f t="shared" si="22"/>
        <v>1.1062289000000001</v>
      </c>
      <c r="Q192" s="4">
        <f t="shared" si="23"/>
        <v>0.52080000000000004</v>
      </c>
      <c r="R192" s="4">
        <f t="shared" si="24"/>
        <v>32.670209600000007</v>
      </c>
      <c r="T192" s="2">
        <f t="shared" si="25"/>
        <v>494.56053130000004</v>
      </c>
      <c r="U192" s="2"/>
    </row>
    <row r="193" spans="1:21">
      <c r="A193">
        <v>604</v>
      </c>
      <c r="B193" t="s">
        <v>799</v>
      </c>
      <c r="C193" s="4">
        <v>223383.93799999999</v>
      </c>
      <c r="D193" s="4">
        <v>95883.366999999998</v>
      </c>
      <c r="E193" s="4">
        <v>502166.74200000003</v>
      </c>
      <c r="F193" s="4">
        <v>5158.049</v>
      </c>
      <c r="G193" s="4">
        <v>0</v>
      </c>
      <c r="H193" s="4">
        <v>9813.73</v>
      </c>
      <c r="I193" s="4">
        <v>828.221</v>
      </c>
      <c r="J193" s="4">
        <v>0</v>
      </c>
      <c r="K193" s="5"/>
      <c r="L193" s="4">
        <f t="shared" si="18"/>
        <v>1787.8969080000002</v>
      </c>
      <c r="M193" s="4">
        <f t="shared" si="19"/>
        <v>1280.5251921000001</v>
      </c>
      <c r="N193" s="4">
        <f t="shared" si="20"/>
        <v>31.20619645</v>
      </c>
      <c r="O193" s="4">
        <f t="shared" si="21"/>
        <v>0</v>
      </c>
      <c r="P193" s="4">
        <f t="shared" si="22"/>
        <v>6.8696110000000008</v>
      </c>
      <c r="Q193" s="4">
        <f t="shared" si="23"/>
        <v>17.9723957</v>
      </c>
      <c r="R193" s="4">
        <f t="shared" si="24"/>
        <v>0</v>
      </c>
      <c r="T193" s="2">
        <f t="shared" si="25"/>
        <v>3124.4703032500006</v>
      </c>
      <c r="U193" s="2"/>
    </row>
    <row r="194" spans="1:21">
      <c r="A194">
        <v>607</v>
      </c>
      <c r="B194" t="s">
        <v>800</v>
      </c>
      <c r="C194" s="4">
        <v>15779.328</v>
      </c>
      <c r="D194" s="4">
        <v>19940.777999999998</v>
      </c>
      <c r="E194" s="4">
        <v>79567.724000000002</v>
      </c>
      <c r="F194" s="4">
        <v>18247.284</v>
      </c>
      <c r="G194" s="4">
        <v>0</v>
      </c>
      <c r="H194" s="4">
        <v>867.79499999999996</v>
      </c>
      <c r="I194" s="4">
        <v>0</v>
      </c>
      <c r="J194" s="4">
        <v>0</v>
      </c>
      <c r="K194" s="5"/>
      <c r="L194" s="4">
        <f t="shared" si="18"/>
        <v>200.03259360000004</v>
      </c>
      <c r="M194" s="4">
        <f t="shared" si="19"/>
        <v>202.89769620000001</v>
      </c>
      <c r="N194" s="4">
        <f t="shared" si="20"/>
        <v>110.39606819999999</v>
      </c>
      <c r="O194" s="4">
        <f t="shared" si="21"/>
        <v>0</v>
      </c>
      <c r="P194" s="4">
        <f t="shared" si="22"/>
        <v>0.60745650000000007</v>
      </c>
      <c r="Q194" s="4">
        <f t="shared" si="23"/>
        <v>0</v>
      </c>
      <c r="R194" s="4">
        <f t="shared" si="24"/>
        <v>0</v>
      </c>
      <c r="T194" s="2">
        <f t="shared" si="25"/>
        <v>513.93381450000004</v>
      </c>
      <c r="U194" s="2"/>
    </row>
    <row r="195" spans="1:21">
      <c r="A195">
        <v>608</v>
      </c>
      <c r="B195" t="s">
        <v>801</v>
      </c>
      <c r="C195" s="4">
        <v>10254.846</v>
      </c>
      <c r="D195" s="4">
        <v>8918.6479999999992</v>
      </c>
      <c r="E195" s="4">
        <v>47044.260999999999</v>
      </c>
      <c r="F195" s="4">
        <v>11382.471</v>
      </c>
      <c r="G195" s="4">
        <v>0</v>
      </c>
      <c r="H195" s="4">
        <v>135.12899999999999</v>
      </c>
      <c r="I195" s="4">
        <v>0</v>
      </c>
      <c r="J195" s="4">
        <v>0</v>
      </c>
      <c r="K195" s="5"/>
      <c r="L195" s="4">
        <f t="shared" si="18"/>
        <v>107.37156640000001</v>
      </c>
      <c r="M195" s="4">
        <f t="shared" si="19"/>
        <v>119.96286555</v>
      </c>
      <c r="N195" s="4">
        <f t="shared" si="20"/>
        <v>68.863949550000001</v>
      </c>
      <c r="O195" s="4">
        <f t="shared" si="21"/>
        <v>0</v>
      </c>
      <c r="P195" s="4">
        <f t="shared" si="22"/>
        <v>9.4590300000000002E-2</v>
      </c>
      <c r="Q195" s="4">
        <f t="shared" si="23"/>
        <v>0</v>
      </c>
      <c r="R195" s="4">
        <f t="shared" si="24"/>
        <v>0</v>
      </c>
      <c r="T195" s="2">
        <f t="shared" si="25"/>
        <v>296.29297179999998</v>
      </c>
      <c r="U195" s="2"/>
    </row>
    <row r="196" spans="1:21">
      <c r="A196">
        <v>609</v>
      </c>
      <c r="B196" t="s">
        <v>802</v>
      </c>
      <c r="C196" s="4">
        <v>975968.41399999999</v>
      </c>
      <c r="D196" s="4">
        <v>444342.54300000001</v>
      </c>
      <c r="E196" s="4">
        <v>1966360.5460000001</v>
      </c>
      <c r="F196" s="4">
        <v>66331.625</v>
      </c>
      <c r="G196" s="4">
        <v>0</v>
      </c>
      <c r="H196" s="4">
        <v>22294.275000000001</v>
      </c>
      <c r="I196" s="4">
        <v>10831.281999999999</v>
      </c>
      <c r="J196" s="4">
        <v>42373.642</v>
      </c>
      <c r="K196" s="5"/>
      <c r="L196" s="4">
        <f t="shared" si="18"/>
        <v>7953.7413592000012</v>
      </c>
      <c r="M196" s="4">
        <f t="shared" si="19"/>
        <v>5014.2193923000004</v>
      </c>
      <c r="N196" s="4">
        <f t="shared" si="20"/>
        <v>401.30633124999997</v>
      </c>
      <c r="O196" s="4">
        <f t="shared" si="21"/>
        <v>0</v>
      </c>
      <c r="P196" s="4">
        <f t="shared" si="22"/>
        <v>15.605992500000003</v>
      </c>
      <c r="Q196" s="4">
        <f t="shared" si="23"/>
        <v>235.03881939999999</v>
      </c>
      <c r="R196" s="4">
        <f t="shared" si="24"/>
        <v>237.29239520000004</v>
      </c>
      <c r="T196" s="2">
        <f t="shared" si="25"/>
        <v>13619.911894650004</v>
      </c>
      <c r="U196" s="2"/>
    </row>
    <row r="197" spans="1:21">
      <c r="A197">
        <v>611</v>
      </c>
      <c r="B197" t="s">
        <v>803</v>
      </c>
      <c r="C197" s="4">
        <v>13561.11</v>
      </c>
      <c r="D197" s="4">
        <v>44148.542999999998</v>
      </c>
      <c r="E197" s="4">
        <v>114020.474</v>
      </c>
      <c r="F197" s="4">
        <v>7080.6559999999999</v>
      </c>
      <c r="G197" s="4">
        <v>0</v>
      </c>
      <c r="H197" s="4">
        <v>556.38800000000003</v>
      </c>
      <c r="I197" s="4">
        <v>439.81</v>
      </c>
      <c r="J197" s="4">
        <v>0</v>
      </c>
      <c r="K197" s="5"/>
      <c r="L197" s="4">
        <f t="shared" si="18"/>
        <v>323.17405680000002</v>
      </c>
      <c r="M197" s="4">
        <f t="shared" si="19"/>
        <v>290.75220870000004</v>
      </c>
      <c r="N197" s="4">
        <f t="shared" si="20"/>
        <v>42.837968799999999</v>
      </c>
      <c r="O197" s="4">
        <f t="shared" si="21"/>
        <v>0</v>
      </c>
      <c r="P197" s="4">
        <f t="shared" si="22"/>
        <v>0.38947160000000008</v>
      </c>
      <c r="Q197" s="4">
        <f t="shared" si="23"/>
        <v>9.5438770000000002</v>
      </c>
      <c r="R197" s="4">
        <f t="shared" si="24"/>
        <v>0</v>
      </c>
      <c r="T197" s="2">
        <f t="shared" si="25"/>
        <v>666.69758289999993</v>
      </c>
      <c r="U197" s="2"/>
    </row>
    <row r="198" spans="1:21">
      <c r="A198">
        <v>614</v>
      </c>
      <c r="B198" t="s">
        <v>804</v>
      </c>
      <c r="C198" s="4">
        <v>22719.168000000001</v>
      </c>
      <c r="D198" s="4">
        <v>22336.651000000002</v>
      </c>
      <c r="E198" s="4">
        <v>61686.406000000003</v>
      </c>
      <c r="F198" s="4">
        <v>40661.101000000002</v>
      </c>
      <c r="G198" s="4">
        <v>0</v>
      </c>
      <c r="H198" s="4">
        <v>338.07</v>
      </c>
      <c r="I198" s="4">
        <v>0</v>
      </c>
      <c r="J198" s="4">
        <v>2661.288</v>
      </c>
      <c r="K198" s="5"/>
      <c r="L198" s="4">
        <f t="shared" si="18"/>
        <v>252.31258640000004</v>
      </c>
      <c r="M198" s="4">
        <f t="shared" si="19"/>
        <v>157.30033530000003</v>
      </c>
      <c r="N198" s="4">
        <f t="shared" si="20"/>
        <v>245.99966105000001</v>
      </c>
      <c r="O198" s="4">
        <f t="shared" si="21"/>
        <v>0</v>
      </c>
      <c r="P198" s="4">
        <f t="shared" si="22"/>
        <v>0.23664900000000003</v>
      </c>
      <c r="Q198" s="4">
        <f t="shared" si="23"/>
        <v>0</v>
      </c>
      <c r="R198" s="4">
        <f t="shared" si="24"/>
        <v>14.903212800000002</v>
      </c>
      <c r="T198" s="2">
        <f t="shared" si="25"/>
        <v>655.84923175000017</v>
      </c>
      <c r="U198" s="2"/>
    </row>
    <row r="199" spans="1:21">
      <c r="A199">
        <v>615</v>
      </c>
      <c r="B199" t="s">
        <v>805</v>
      </c>
      <c r="C199" s="4">
        <v>66500.270999999993</v>
      </c>
      <c r="D199" s="4">
        <v>47488.375999999997</v>
      </c>
      <c r="E199" s="4">
        <v>151730.31200000001</v>
      </c>
      <c r="F199" s="4">
        <v>73722.933999999994</v>
      </c>
      <c r="G199" s="4">
        <v>0</v>
      </c>
      <c r="H199" s="4">
        <v>5635.9639999999999</v>
      </c>
      <c r="I199" s="4">
        <v>484.64800000000002</v>
      </c>
      <c r="J199" s="4">
        <v>338.45699999999999</v>
      </c>
      <c r="K199" s="5"/>
      <c r="L199" s="4">
        <f t="shared" si="18"/>
        <v>638.33642320000013</v>
      </c>
      <c r="M199" s="4">
        <f t="shared" si="19"/>
        <v>386.91229560000005</v>
      </c>
      <c r="N199" s="4">
        <f t="shared" si="20"/>
        <v>446.02375069999994</v>
      </c>
      <c r="O199" s="4">
        <f t="shared" si="21"/>
        <v>0</v>
      </c>
      <c r="P199" s="4">
        <f t="shared" si="22"/>
        <v>3.9451748000000006</v>
      </c>
      <c r="Q199" s="4">
        <f t="shared" si="23"/>
        <v>10.5168616</v>
      </c>
      <c r="R199" s="4">
        <f t="shared" si="24"/>
        <v>1.8953592000000001</v>
      </c>
      <c r="T199" s="2">
        <f t="shared" si="25"/>
        <v>1485.7345059000002</v>
      </c>
      <c r="U199" s="2"/>
    </row>
    <row r="200" spans="1:21">
      <c r="A200">
        <v>616</v>
      </c>
      <c r="B200" t="s">
        <v>806</v>
      </c>
      <c r="C200" s="4">
        <v>6487.2190000000001</v>
      </c>
      <c r="D200" s="4">
        <v>5396.5050000000001</v>
      </c>
      <c r="E200" s="4">
        <v>40509.311000000002</v>
      </c>
      <c r="F200" s="4">
        <v>4628.1090000000004</v>
      </c>
      <c r="G200" s="4">
        <v>0</v>
      </c>
      <c r="H200" s="4">
        <v>232.42</v>
      </c>
      <c r="I200" s="4">
        <v>43.832999999999998</v>
      </c>
      <c r="J200" s="4">
        <v>5.3789999999999996</v>
      </c>
      <c r="K200" s="5"/>
      <c r="L200" s="4">
        <f t="shared" ref="L200:L263" si="26">0.5*(C200+D200)*($L$7/100)</f>
        <v>66.54885440000001</v>
      </c>
      <c r="M200" s="4">
        <f t="shared" si="19"/>
        <v>103.29874305000001</v>
      </c>
      <c r="N200" s="4">
        <f t="shared" si="20"/>
        <v>28.000059450000002</v>
      </c>
      <c r="O200" s="4">
        <f t="shared" si="21"/>
        <v>0</v>
      </c>
      <c r="P200" s="4">
        <f t="shared" si="22"/>
        <v>0.16269400000000001</v>
      </c>
      <c r="Q200" s="4">
        <f t="shared" si="23"/>
        <v>0.95117609999999997</v>
      </c>
      <c r="R200" s="4">
        <f t="shared" si="24"/>
        <v>3.0122400000000001E-2</v>
      </c>
      <c r="T200" s="2">
        <f t="shared" si="25"/>
        <v>198.96152700000002</v>
      </c>
      <c r="U200" s="2"/>
    </row>
    <row r="201" spans="1:21">
      <c r="A201">
        <v>619</v>
      </c>
      <c r="B201" t="s">
        <v>807</v>
      </c>
      <c r="C201" s="4">
        <v>16245.117</v>
      </c>
      <c r="D201" s="4">
        <v>9052.8829999999998</v>
      </c>
      <c r="E201" s="4">
        <v>53250.970999999998</v>
      </c>
      <c r="F201" s="4">
        <v>8007.0990000000002</v>
      </c>
      <c r="G201" s="4">
        <v>0</v>
      </c>
      <c r="H201" s="4">
        <v>341.64100000000002</v>
      </c>
      <c r="I201" s="4">
        <v>0</v>
      </c>
      <c r="J201" s="4">
        <v>0</v>
      </c>
      <c r="K201" s="5"/>
      <c r="L201" s="4">
        <f t="shared" si="26"/>
        <v>141.66880000000003</v>
      </c>
      <c r="M201" s="4">
        <f t="shared" ref="M201:M264" si="27">0.5*E201*($M$7/100)</f>
        <v>135.78997605000001</v>
      </c>
      <c r="N201" s="4">
        <f t="shared" ref="N201:N264" si="28">0.5*F201*($N$7/100)</f>
        <v>48.442948950000002</v>
      </c>
      <c r="O201" s="4">
        <f t="shared" ref="O201:O264" si="29">0.5*G201*($O$7/100)</f>
        <v>0</v>
      </c>
      <c r="P201" s="4">
        <f t="shared" ref="P201:P264" si="30">0.5*H201*($P$7/100)</f>
        <v>0.23914870000000005</v>
      </c>
      <c r="Q201" s="4">
        <f t="shared" ref="Q201:Q264" si="31">0.5*I201*($Q$7/100)</f>
        <v>0</v>
      </c>
      <c r="R201" s="4">
        <f t="shared" ref="R201:R264" si="32">0.5*J201*($R$7/100)</f>
        <v>0</v>
      </c>
      <c r="T201" s="2">
        <f t="shared" ref="T201:T264" si="33">SUM(L201:Q201)</f>
        <v>326.14087370000004</v>
      </c>
      <c r="U201" s="2"/>
    </row>
    <row r="202" spans="1:21">
      <c r="A202">
        <v>620</v>
      </c>
      <c r="B202" t="s">
        <v>808</v>
      </c>
      <c r="C202" s="4">
        <v>14271.509</v>
      </c>
      <c r="D202" s="4">
        <v>16378.569</v>
      </c>
      <c r="E202" s="4">
        <v>50543.014999999999</v>
      </c>
      <c r="F202" s="4">
        <v>24283.986000000001</v>
      </c>
      <c r="G202" s="4">
        <v>0</v>
      </c>
      <c r="H202" s="4">
        <v>1534.9490000000001</v>
      </c>
      <c r="I202" s="4">
        <v>0</v>
      </c>
      <c r="J202" s="4">
        <v>0</v>
      </c>
      <c r="K202" s="5"/>
      <c r="L202" s="4">
        <f t="shared" si="26"/>
        <v>171.64043680000003</v>
      </c>
      <c r="M202" s="4">
        <f t="shared" si="27"/>
        <v>128.88468825000001</v>
      </c>
      <c r="N202" s="4">
        <f t="shared" si="28"/>
        <v>146.91811530000001</v>
      </c>
      <c r="O202" s="4">
        <f t="shared" si="29"/>
        <v>0</v>
      </c>
      <c r="P202" s="4">
        <f t="shared" si="30"/>
        <v>1.0744643000000003</v>
      </c>
      <c r="Q202" s="4">
        <f t="shared" si="31"/>
        <v>0</v>
      </c>
      <c r="R202" s="4">
        <f t="shared" si="32"/>
        <v>0</v>
      </c>
      <c r="T202" s="2">
        <f t="shared" si="33"/>
        <v>448.51770465000004</v>
      </c>
      <c r="U202" s="2"/>
    </row>
    <row r="203" spans="1:21">
      <c r="A203">
        <v>623</v>
      </c>
      <c r="B203" t="s">
        <v>809</v>
      </c>
      <c r="C203" s="4">
        <v>14279.021000000001</v>
      </c>
      <c r="D203" s="4">
        <v>68182.122000000003</v>
      </c>
      <c r="E203" s="4">
        <v>58090.171999999999</v>
      </c>
      <c r="F203" s="4">
        <v>70373.536999999997</v>
      </c>
      <c r="G203" s="4">
        <v>0</v>
      </c>
      <c r="H203" s="4">
        <v>133.90700000000001</v>
      </c>
      <c r="I203" s="4">
        <v>417.69900000000001</v>
      </c>
      <c r="J203" s="4">
        <v>0</v>
      </c>
      <c r="K203" s="5"/>
      <c r="L203" s="4">
        <f t="shared" si="26"/>
        <v>461.78240080000012</v>
      </c>
      <c r="M203" s="4">
        <f t="shared" si="27"/>
        <v>148.1299386</v>
      </c>
      <c r="N203" s="4">
        <f t="shared" si="28"/>
        <v>425.75989884999996</v>
      </c>
      <c r="O203" s="4">
        <f t="shared" si="29"/>
        <v>0</v>
      </c>
      <c r="P203" s="4">
        <f t="shared" si="30"/>
        <v>9.3734900000000024E-2</v>
      </c>
      <c r="Q203" s="4">
        <f t="shared" si="31"/>
        <v>9.0640683000000006</v>
      </c>
      <c r="R203" s="4">
        <f t="shared" si="32"/>
        <v>0</v>
      </c>
      <c r="T203" s="2">
        <f t="shared" si="33"/>
        <v>1044.83004145</v>
      </c>
      <c r="U203" s="2"/>
    </row>
    <row r="204" spans="1:21">
      <c r="A204">
        <v>624</v>
      </c>
      <c r="B204" t="s">
        <v>810</v>
      </c>
      <c r="C204" s="4">
        <v>21797.603999999999</v>
      </c>
      <c r="D204" s="4">
        <v>36371.932999999997</v>
      </c>
      <c r="E204" s="4">
        <v>116940.86199999999</v>
      </c>
      <c r="F204" s="4">
        <v>29119.462</v>
      </c>
      <c r="G204" s="4">
        <v>0</v>
      </c>
      <c r="H204" s="4">
        <v>785.95100000000002</v>
      </c>
      <c r="I204" s="4">
        <v>17.097999999999999</v>
      </c>
      <c r="J204" s="4">
        <v>9721.2099999999991</v>
      </c>
      <c r="K204" s="5"/>
      <c r="L204" s="4">
        <f t="shared" si="26"/>
        <v>325.74940720000001</v>
      </c>
      <c r="M204" s="4">
        <f t="shared" si="27"/>
        <v>298.19919809999999</v>
      </c>
      <c r="N204" s="4">
        <f t="shared" si="28"/>
        <v>176.17274509999999</v>
      </c>
      <c r="O204" s="4">
        <f t="shared" si="29"/>
        <v>0</v>
      </c>
      <c r="P204" s="4">
        <f t="shared" si="30"/>
        <v>0.55016570000000009</v>
      </c>
      <c r="Q204" s="4">
        <f t="shared" si="31"/>
        <v>0.37102659999999998</v>
      </c>
      <c r="R204" s="4">
        <f t="shared" si="32"/>
        <v>54.438776000000004</v>
      </c>
      <c r="T204" s="2">
        <f t="shared" si="33"/>
        <v>801.04254270000001</v>
      </c>
      <c r="U204" s="2"/>
    </row>
    <row r="205" spans="1:21">
      <c r="A205">
        <v>625</v>
      </c>
      <c r="B205" t="s">
        <v>811</v>
      </c>
      <c r="C205" s="4">
        <v>127945.20299999999</v>
      </c>
      <c r="D205" s="4">
        <v>9632.76</v>
      </c>
      <c r="E205" s="4">
        <v>69812.792000000001</v>
      </c>
      <c r="F205" s="4">
        <v>9674.5339999999997</v>
      </c>
      <c r="G205" s="4">
        <v>0</v>
      </c>
      <c r="H205" s="4">
        <v>320.11099999999999</v>
      </c>
      <c r="I205" s="4">
        <v>2.4630000000000001</v>
      </c>
      <c r="J205" s="4">
        <v>44634.307000000001</v>
      </c>
      <c r="K205" s="5"/>
      <c r="L205" s="4">
        <f t="shared" si="26"/>
        <v>770.43659280000008</v>
      </c>
      <c r="M205" s="4">
        <f t="shared" si="27"/>
        <v>178.02261960000001</v>
      </c>
      <c r="N205" s="4">
        <f t="shared" si="28"/>
        <v>58.530930699999999</v>
      </c>
      <c r="O205" s="4">
        <f t="shared" si="29"/>
        <v>0</v>
      </c>
      <c r="P205" s="4">
        <f t="shared" si="30"/>
        <v>0.22407770000000002</v>
      </c>
      <c r="Q205" s="4">
        <f t="shared" si="31"/>
        <v>5.3447100000000004E-2</v>
      </c>
      <c r="R205" s="4">
        <f t="shared" si="32"/>
        <v>249.95211920000003</v>
      </c>
      <c r="T205" s="2">
        <f t="shared" si="33"/>
        <v>1007.2676679</v>
      </c>
      <c r="U205" s="2"/>
    </row>
    <row r="206" spans="1:21">
      <c r="A206">
        <v>626</v>
      </c>
      <c r="B206" t="s">
        <v>812</v>
      </c>
      <c r="C206" s="4">
        <v>27829.522000000001</v>
      </c>
      <c r="D206" s="4">
        <v>14779.977000000001</v>
      </c>
      <c r="E206" s="4">
        <v>105831.609</v>
      </c>
      <c r="F206" s="4">
        <v>15601.489</v>
      </c>
      <c r="G206" s="4">
        <v>0</v>
      </c>
      <c r="H206" s="4">
        <v>1916.3050000000001</v>
      </c>
      <c r="I206" s="4">
        <v>253.29499999999999</v>
      </c>
      <c r="J206" s="4">
        <v>1097.874</v>
      </c>
      <c r="K206" s="5"/>
      <c r="L206" s="4">
        <f t="shared" si="26"/>
        <v>238.61319440000005</v>
      </c>
      <c r="M206" s="4">
        <f t="shared" si="27"/>
        <v>269.87060295000003</v>
      </c>
      <c r="N206" s="4">
        <f t="shared" si="28"/>
        <v>94.389008449999992</v>
      </c>
      <c r="O206" s="4">
        <f t="shared" si="29"/>
        <v>0</v>
      </c>
      <c r="P206" s="4">
        <f t="shared" si="30"/>
        <v>1.3414135000000003</v>
      </c>
      <c r="Q206" s="4">
        <f t="shared" si="31"/>
        <v>5.4965014999999999</v>
      </c>
      <c r="R206" s="4">
        <f t="shared" si="32"/>
        <v>6.1480944000000006</v>
      </c>
      <c r="T206" s="2">
        <f t="shared" si="33"/>
        <v>609.7107208000001</v>
      </c>
      <c r="U206" s="2"/>
    </row>
    <row r="207" spans="1:21">
      <c r="A207">
        <v>630</v>
      </c>
      <c r="B207" t="s">
        <v>813</v>
      </c>
      <c r="C207" s="4">
        <v>27006.916000000001</v>
      </c>
      <c r="D207" s="4">
        <v>4379.46</v>
      </c>
      <c r="E207" s="4">
        <v>28422.794999999998</v>
      </c>
      <c r="F207" s="4">
        <v>5526.0910000000003</v>
      </c>
      <c r="G207" s="4">
        <v>0</v>
      </c>
      <c r="H207" s="4">
        <v>416.82499999999999</v>
      </c>
      <c r="I207" s="4">
        <v>5.1150000000000002</v>
      </c>
      <c r="J207" s="4">
        <v>25307.393</v>
      </c>
      <c r="K207" s="5"/>
      <c r="L207" s="4">
        <f t="shared" si="26"/>
        <v>175.76370560000004</v>
      </c>
      <c r="M207" s="4">
        <f t="shared" si="27"/>
        <v>72.47812725</v>
      </c>
      <c r="N207" s="4">
        <f t="shared" si="28"/>
        <v>33.432850549999998</v>
      </c>
      <c r="O207" s="4">
        <f t="shared" si="29"/>
        <v>0</v>
      </c>
      <c r="P207" s="4">
        <f t="shared" si="30"/>
        <v>0.29177750000000002</v>
      </c>
      <c r="Q207" s="4">
        <f t="shared" si="31"/>
        <v>0.11099550000000001</v>
      </c>
      <c r="R207" s="4">
        <f t="shared" si="32"/>
        <v>141.72140080000003</v>
      </c>
      <c r="T207" s="2">
        <f t="shared" si="33"/>
        <v>282.07745640000007</v>
      </c>
      <c r="U207" s="2"/>
    </row>
    <row r="208" spans="1:21">
      <c r="A208">
        <v>631</v>
      </c>
      <c r="B208" t="s">
        <v>814</v>
      </c>
      <c r="C208" s="4">
        <v>6953.991</v>
      </c>
      <c r="D208" s="4">
        <v>10350.958000000001</v>
      </c>
      <c r="E208" s="4">
        <v>43875.644</v>
      </c>
      <c r="F208" s="4">
        <v>14542.74</v>
      </c>
      <c r="G208" s="4">
        <v>0</v>
      </c>
      <c r="H208" s="4">
        <v>323.49400000000003</v>
      </c>
      <c r="I208" s="4">
        <v>35.616999999999997</v>
      </c>
      <c r="J208" s="4">
        <v>0</v>
      </c>
      <c r="K208" s="5"/>
      <c r="L208" s="4">
        <f t="shared" si="26"/>
        <v>96.907714400000017</v>
      </c>
      <c r="M208" s="4">
        <f t="shared" si="27"/>
        <v>111.88289220000001</v>
      </c>
      <c r="N208" s="4">
        <f t="shared" si="28"/>
        <v>87.983576999999997</v>
      </c>
      <c r="O208" s="4">
        <f t="shared" si="29"/>
        <v>0</v>
      </c>
      <c r="P208" s="4">
        <f t="shared" si="30"/>
        <v>0.22644580000000006</v>
      </c>
      <c r="Q208" s="4">
        <f t="shared" si="31"/>
        <v>0.77288889999999999</v>
      </c>
      <c r="R208" s="4">
        <f t="shared" si="32"/>
        <v>0</v>
      </c>
      <c r="T208" s="2">
        <f t="shared" si="33"/>
        <v>297.77351830000003</v>
      </c>
      <c r="U208" s="2"/>
    </row>
    <row r="209" spans="1:21">
      <c r="A209">
        <v>635</v>
      </c>
      <c r="B209" t="s">
        <v>815</v>
      </c>
      <c r="C209" s="4">
        <v>40305.419000000002</v>
      </c>
      <c r="D209" s="4">
        <v>63956.286</v>
      </c>
      <c r="E209" s="4">
        <v>145878.60699999999</v>
      </c>
      <c r="F209" s="4">
        <v>55022.156999999999</v>
      </c>
      <c r="G209" s="4">
        <v>0</v>
      </c>
      <c r="H209" s="4">
        <v>5678.0730000000003</v>
      </c>
      <c r="I209" s="4">
        <v>31.175999999999998</v>
      </c>
      <c r="J209" s="4">
        <v>0</v>
      </c>
      <c r="K209" s="5"/>
      <c r="L209" s="4">
        <f t="shared" si="26"/>
        <v>583.8655480000001</v>
      </c>
      <c r="M209" s="4">
        <f t="shared" si="27"/>
        <v>371.99044785000001</v>
      </c>
      <c r="N209" s="4">
        <f t="shared" si="28"/>
        <v>332.88404985</v>
      </c>
      <c r="O209" s="4">
        <f t="shared" si="29"/>
        <v>0</v>
      </c>
      <c r="P209" s="4">
        <f t="shared" si="30"/>
        <v>3.9746511000000009</v>
      </c>
      <c r="Q209" s="4">
        <f t="shared" si="31"/>
        <v>0.67651919999999999</v>
      </c>
      <c r="R209" s="4">
        <f t="shared" si="32"/>
        <v>0</v>
      </c>
      <c r="T209" s="2">
        <f t="shared" si="33"/>
        <v>1293.3912160000002</v>
      </c>
      <c r="U209" s="2"/>
    </row>
    <row r="210" spans="1:21">
      <c r="A210">
        <v>636</v>
      </c>
      <c r="B210" t="s">
        <v>816</v>
      </c>
      <c r="C210" s="4">
        <v>67631.112999999998</v>
      </c>
      <c r="D210" s="4">
        <v>22885.632000000001</v>
      </c>
      <c r="E210" s="4">
        <v>174787.20600000001</v>
      </c>
      <c r="F210" s="4">
        <v>18109.758000000002</v>
      </c>
      <c r="G210" s="4">
        <v>0</v>
      </c>
      <c r="H210" s="4">
        <v>2915.3119999999999</v>
      </c>
      <c r="I210" s="4">
        <v>0</v>
      </c>
      <c r="J210" s="4">
        <v>154.239</v>
      </c>
      <c r="K210" s="5"/>
      <c r="L210" s="4">
        <f t="shared" si="26"/>
        <v>506.89377200000007</v>
      </c>
      <c r="M210" s="4">
        <f t="shared" si="27"/>
        <v>445.70737530000002</v>
      </c>
      <c r="N210" s="4">
        <f t="shared" si="28"/>
        <v>109.56403590000001</v>
      </c>
      <c r="O210" s="4">
        <f t="shared" si="29"/>
        <v>0</v>
      </c>
      <c r="P210" s="4">
        <f t="shared" si="30"/>
        <v>2.0407184000000003</v>
      </c>
      <c r="Q210" s="4">
        <f t="shared" si="31"/>
        <v>0</v>
      </c>
      <c r="R210" s="4">
        <f t="shared" si="32"/>
        <v>0.86373840000000013</v>
      </c>
      <c r="T210" s="2">
        <f t="shared" si="33"/>
        <v>1064.2059016000001</v>
      </c>
      <c r="U210" s="2"/>
    </row>
    <row r="211" spans="1:21">
      <c r="A211">
        <v>638</v>
      </c>
      <c r="B211" t="s">
        <v>817</v>
      </c>
      <c r="C211" s="4">
        <v>407312.32400000002</v>
      </c>
      <c r="D211" s="4">
        <v>450796.31099999999</v>
      </c>
      <c r="E211" s="4">
        <v>1172912.372</v>
      </c>
      <c r="F211" s="4">
        <v>59327.135999999999</v>
      </c>
      <c r="G211" s="4">
        <v>0</v>
      </c>
      <c r="H211" s="4">
        <v>5098.63</v>
      </c>
      <c r="I211" s="4">
        <v>40.942999999999998</v>
      </c>
      <c r="J211" s="4">
        <v>292.51100000000002</v>
      </c>
      <c r="K211" s="5"/>
      <c r="L211" s="4">
        <f t="shared" si="26"/>
        <v>4805.4083560000008</v>
      </c>
      <c r="M211" s="4">
        <f t="shared" si="27"/>
        <v>2990.9265485999999</v>
      </c>
      <c r="N211" s="4">
        <f t="shared" si="28"/>
        <v>358.9291728</v>
      </c>
      <c r="O211" s="4">
        <f t="shared" si="29"/>
        <v>0</v>
      </c>
      <c r="P211" s="4">
        <f t="shared" si="30"/>
        <v>3.5690410000000008</v>
      </c>
      <c r="Q211" s="4">
        <f t="shared" si="31"/>
        <v>0.88846309999999995</v>
      </c>
      <c r="R211" s="4">
        <f t="shared" si="32"/>
        <v>1.6380616000000003</v>
      </c>
      <c r="T211" s="2">
        <f t="shared" si="33"/>
        <v>8159.7215815</v>
      </c>
      <c r="U211" s="2"/>
    </row>
    <row r="212" spans="1:21">
      <c r="A212">
        <v>678</v>
      </c>
      <c r="B212" t="s">
        <v>818</v>
      </c>
      <c r="C212" s="4">
        <v>229431.47899999999</v>
      </c>
      <c r="D212" s="4">
        <v>65150.485000000001</v>
      </c>
      <c r="E212" s="4">
        <v>559469.62899999996</v>
      </c>
      <c r="F212" s="4">
        <v>11623.749</v>
      </c>
      <c r="G212" s="4">
        <v>0</v>
      </c>
      <c r="H212" s="4">
        <v>8196.25</v>
      </c>
      <c r="I212" s="4">
        <v>1220.0409999999999</v>
      </c>
      <c r="J212" s="4">
        <v>45628.585999999996</v>
      </c>
      <c r="K212" s="5"/>
      <c r="L212" s="4">
        <f t="shared" si="26"/>
        <v>1649.6589984000002</v>
      </c>
      <c r="M212" s="4">
        <f t="shared" si="27"/>
        <v>1426.64755395</v>
      </c>
      <c r="N212" s="4">
        <f t="shared" si="28"/>
        <v>70.323681449999995</v>
      </c>
      <c r="O212" s="4">
        <f t="shared" si="29"/>
        <v>0</v>
      </c>
      <c r="P212" s="4">
        <f t="shared" si="30"/>
        <v>5.737375000000001</v>
      </c>
      <c r="Q212" s="4">
        <f t="shared" si="31"/>
        <v>26.474889699999999</v>
      </c>
      <c r="R212" s="4">
        <f t="shared" si="32"/>
        <v>255.52008160000003</v>
      </c>
      <c r="T212" s="2">
        <f t="shared" si="33"/>
        <v>3178.8424985000001</v>
      </c>
      <c r="U212" s="2"/>
    </row>
    <row r="213" spans="1:21">
      <c r="A213">
        <v>680</v>
      </c>
      <c r="B213" t="s">
        <v>819</v>
      </c>
      <c r="C213" s="4">
        <v>278194.90700000001</v>
      </c>
      <c r="D213" s="4">
        <v>140968.13699999999</v>
      </c>
      <c r="E213" s="4">
        <v>612502.70400000003</v>
      </c>
      <c r="F213" s="4">
        <v>1509.0050000000001</v>
      </c>
      <c r="G213" s="4">
        <v>0</v>
      </c>
      <c r="H213" s="4">
        <v>7.5730000000000004</v>
      </c>
      <c r="I213" s="4">
        <v>3101.9090000000001</v>
      </c>
      <c r="J213" s="4">
        <v>0</v>
      </c>
      <c r="K213" s="5"/>
      <c r="L213" s="4">
        <f t="shared" si="26"/>
        <v>2347.3130464000005</v>
      </c>
      <c r="M213" s="4">
        <f t="shared" si="27"/>
        <v>1561.8818952000001</v>
      </c>
      <c r="N213" s="4">
        <f t="shared" si="28"/>
        <v>9.1294802500000003</v>
      </c>
      <c r="O213" s="4">
        <f t="shared" si="29"/>
        <v>0</v>
      </c>
      <c r="P213" s="4">
        <f t="shared" si="30"/>
        <v>5.3011000000000013E-3</v>
      </c>
      <c r="Q213" s="4">
        <f t="shared" si="31"/>
        <v>67.31142530000001</v>
      </c>
      <c r="R213" s="4">
        <f t="shared" si="32"/>
        <v>0</v>
      </c>
      <c r="T213" s="2">
        <f t="shared" si="33"/>
        <v>3985.6411482500007</v>
      </c>
      <c r="U213" s="2"/>
    </row>
    <row r="214" spans="1:21">
      <c r="A214">
        <v>681</v>
      </c>
      <c r="B214" t="s">
        <v>820</v>
      </c>
      <c r="C214" s="4">
        <v>34026.923999999999</v>
      </c>
      <c r="D214" s="4">
        <v>28714.321</v>
      </c>
      <c r="E214" s="4">
        <v>69280.460999999996</v>
      </c>
      <c r="F214" s="4">
        <v>31637.633000000002</v>
      </c>
      <c r="G214" s="4">
        <v>0</v>
      </c>
      <c r="H214" s="4">
        <v>505.78199999999998</v>
      </c>
      <c r="I214" s="4">
        <v>0</v>
      </c>
      <c r="J214" s="4">
        <v>0</v>
      </c>
      <c r="K214" s="5"/>
      <c r="L214" s="4">
        <f t="shared" si="26"/>
        <v>351.35097200000001</v>
      </c>
      <c r="M214" s="4">
        <f t="shared" si="27"/>
        <v>176.66517555000001</v>
      </c>
      <c r="N214" s="4">
        <f t="shared" si="28"/>
        <v>191.40767965000001</v>
      </c>
      <c r="O214" s="4">
        <f t="shared" si="29"/>
        <v>0</v>
      </c>
      <c r="P214" s="4">
        <f t="shared" si="30"/>
        <v>0.35404740000000001</v>
      </c>
      <c r="Q214" s="4">
        <f t="shared" si="31"/>
        <v>0</v>
      </c>
      <c r="R214" s="4">
        <f t="shared" si="32"/>
        <v>0</v>
      </c>
      <c r="T214" s="2">
        <f t="shared" si="33"/>
        <v>719.77787460000002</v>
      </c>
      <c r="U214" s="2"/>
    </row>
    <row r="215" spans="1:21">
      <c r="A215">
        <v>683</v>
      </c>
      <c r="B215" t="s">
        <v>821</v>
      </c>
      <c r="C215" s="4">
        <v>25517.54</v>
      </c>
      <c r="D215" s="4">
        <v>16357.664000000001</v>
      </c>
      <c r="E215" s="4">
        <v>67841.702000000005</v>
      </c>
      <c r="F215" s="4">
        <v>24198.48</v>
      </c>
      <c r="G215" s="4">
        <v>0</v>
      </c>
      <c r="H215" s="4">
        <v>2132.5129999999999</v>
      </c>
      <c r="I215" s="4">
        <v>0</v>
      </c>
      <c r="J215" s="4">
        <v>0</v>
      </c>
      <c r="K215" s="5"/>
      <c r="L215" s="4">
        <f t="shared" si="26"/>
        <v>234.50114240000002</v>
      </c>
      <c r="M215" s="4">
        <f t="shared" si="27"/>
        <v>172.99634010000003</v>
      </c>
      <c r="N215" s="4">
        <f t="shared" si="28"/>
        <v>146.40080399999999</v>
      </c>
      <c r="O215" s="4">
        <f t="shared" si="29"/>
        <v>0</v>
      </c>
      <c r="P215" s="4">
        <f t="shared" si="30"/>
        <v>1.4927591000000002</v>
      </c>
      <c r="Q215" s="4">
        <f t="shared" si="31"/>
        <v>0</v>
      </c>
      <c r="R215" s="4">
        <f t="shared" si="32"/>
        <v>0</v>
      </c>
      <c r="T215" s="2">
        <f t="shared" si="33"/>
        <v>555.39104559999998</v>
      </c>
      <c r="U215" s="2"/>
    </row>
    <row r="216" spans="1:21">
      <c r="A216">
        <v>684</v>
      </c>
      <c r="B216" t="s">
        <v>822</v>
      </c>
      <c r="C216" s="4">
        <v>455130.12199999997</v>
      </c>
      <c r="D216" s="4">
        <v>80108.160999999993</v>
      </c>
      <c r="E216" s="4">
        <v>917543.549</v>
      </c>
      <c r="F216" s="4">
        <v>26809.972000000002</v>
      </c>
      <c r="G216" s="4">
        <v>0</v>
      </c>
      <c r="H216" s="4">
        <v>1407.479</v>
      </c>
      <c r="I216" s="4">
        <v>1681.7429999999999</v>
      </c>
      <c r="J216" s="4">
        <v>32.037999999999997</v>
      </c>
      <c r="K216" s="5"/>
      <c r="L216" s="4">
        <f t="shared" si="26"/>
        <v>2997.3343848</v>
      </c>
      <c r="M216" s="4">
        <f t="shared" si="27"/>
        <v>2339.7360499500001</v>
      </c>
      <c r="N216" s="4">
        <f t="shared" si="28"/>
        <v>162.2003306</v>
      </c>
      <c r="O216" s="4">
        <f t="shared" si="29"/>
        <v>0</v>
      </c>
      <c r="P216" s="4">
        <f t="shared" si="30"/>
        <v>0.98523530000000015</v>
      </c>
      <c r="Q216" s="4">
        <f t="shared" si="31"/>
        <v>36.4938231</v>
      </c>
      <c r="R216" s="4">
        <f t="shared" si="32"/>
        <v>0.17941280000000001</v>
      </c>
      <c r="T216" s="2">
        <f t="shared" si="33"/>
        <v>5536.7498237499985</v>
      </c>
      <c r="U216" s="2"/>
    </row>
    <row r="217" spans="1:21">
      <c r="A217">
        <v>686</v>
      </c>
      <c r="B217" t="s">
        <v>823</v>
      </c>
      <c r="C217" s="4">
        <v>17770.191999999999</v>
      </c>
      <c r="D217" s="4">
        <v>22839.881000000001</v>
      </c>
      <c r="E217" s="4">
        <v>64811.067000000003</v>
      </c>
      <c r="F217" s="4">
        <v>26764.328000000001</v>
      </c>
      <c r="G217" s="4">
        <v>0</v>
      </c>
      <c r="H217" s="4">
        <v>478.11200000000002</v>
      </c>
      <c r="I217" s="4">
        <v>0</v>
      </c>
      <c r="J217" s="4">
        <v>0</v>
      </c>
      <c r="K217" s="5"/>
      <c r="L217" s="4">
        <f t="shared" si="26"/>
        <v>227.41640880000006</v>
      </c>
      <c r="M217" s="4">
        <f t="shared" si="27"/>
        <v>165.26822085000001</v>
      </c>
      <c r="N217" s="4">
        <f t="shared" si="28"/>
        <v>161.9241844</v>
      </c>
      <c r="O217" s="4">
        <f t="shared" si="29"/>
        <v>0</v>
      </c>
      <c r="P217" s="4">
        <f t="shared" si="30"/>
        <v>0.33467840000000004</v>
      </c>
      <c r="Q217" s="4">
        <f t="shared" si="31"/>
        <v>0</v>
      </c>
      <c r="R217" s="4">
        <f t="shared" si="32"/>
        <v>0</v>
      </c>
      <c r="T217" s="2">
        <f t="shared" si="33"/>
        <v>554.94349245000012</v>
      </c>
      <c r="U217" s="2"/>
    </row>
    <row r="218" spans="1:21">
      <c r="A218">
        <v>687</v>
      </c>
      <c r="B218" t="s">
        <v>824</v>
      </c>
      <c r="C218" s="4">
        <v>8290.1059999999998</v>
      </c>
      <c r="D218" s="4">
        <v>5834.2349999999997</v>
      </c>
      <c r="E218" s="4">
        <v>30149.052</v>
      </c>
      <c r="F218" s="4">
        <v>7879.32</v>
      </c>
      <c r="G218" s="4">
        <v>0</v>
      </c>
      <c r="H218" s="4">
        <v>1621.546</v>
      </c>
      <c r="I218" s="4">
        <v>0</v>
      </c>
      <c r="J218" s="4">
        <v>0</v>
      </c>
      <c r="K218" s="5"/>
      <c r="L218" s="4">
        <f t="shared" si="26"/>
        <v>79.096309600000012</v>
      </c>
      <c r="M218" s="4">
        <f t="shared" si="27"/>
        <v>76.880082600000009</v>
      </c>
      <c r="N218" s="4">
        <f t="shared" si="28"/>
        <v>47.669885999999998</v>
      </c>
      <c r="O218" s="4">
        <f t="shared" si="29"/>
        <v>0</v>
      </c>
      <c r="P218" s="4">
        <f t="shared" si="30"/>
        <v>1.1350822000000003</v>
      </c>
      <c r="Q218" s="4">
        <f t="shared" si="31"/>
        <v>0</v>
      </c>
      <c r="R218" s="4">
        <f t="shared" si="32"/>
        <v>0</v>
      </c>
      <c r="T218" s="2">
        <f t="shared" si="33"/>
        <v>204.78136040000001</v>
      </c>
      <c r="U218" s="2"/>
    </row>
    <row r="219" spans="1:21">
      <c r="A219">
        <v>689</v>
      </c>
      <c r="B219" t="s">
        <v>825</v>
      </c>
      <c r="C219" s="4">
        <v>13834.364000000001</v>
      </c>
      <c r="D219" s="4">
        <v>17406.148000000001</v>
      </c>
      <c r="E219" s="4">
        <v>60589.315000000002</v>
      </c>
      <c r="F219" s="4">
        <v>13971.710999999999</v>
      </c>
      <c r="G219" s="4">
        <v>0</v>
      </c>
      <c r="H219" s="4">
        <v>424.13200000000001</v>
      </c>
      <c r="I219" s="4">
        <v>0</v>
      </c>
      <c r="J219" s="4">
        <v>1012.804</v>
      </c>
      <c r="K219" s="5"/>
      <c r="L219" s="4">
        <f t="shared" si="26"/>
        <v>174.94686720000004</v>
      </c>
      <c r="M219" s="4">
        <f t="shared" si="27"/>
        <v>154.50275325000001</v>
      </c>
      <c r="N219" s="4">
        <f t="shared" si="28"/>
        <v>84.528851549999999</v>
      </c>
      <c r="O219" s="4">
        <f t="shared" si="29"/>
        <v>0</v>
      </c>
      <c r="P219" s="4">
        <f t="shared" si="30"/>
        <v>0.29689240000000006</v>
      </c>
      <c r="Q219" s="4">
        <f t="shared" si="31"/>
        <v>0</v>
      </c>
      <c r="R219" s="4">
        <f t="shared" si="32"/>
        <v>5.6717024000000009</v>
      </c>
      <c r="T219" s="2">
        <f t="shared" si="33"/>
        <v>414.27536440000006</v>
      </c>
      <c r="U219" s="2"/>
    </row>
    <row r="220" spans="1:21">
      <c r="A220">
        <v>691</v>
      </c>
      <c r="B220" t="s">
        <v>826</v>
      </c>
      <c r="C220" s="4">
        <v>21204.78</v>
      </c>
      <c r="D220" s="4">
        <v>6423.2389999999996</v>
      </c>
      <c r="E220" s="4">
        <v>51308.232000000004</v>
      </c>
      <c r="F220" s="4">
        <v>6123.1310000000003</v>
      </c>
      <c r="G220" s="4">
        <v>0</v>
      </c>
      <c r="H220" s="4">
        <v>3375.31</v>
      </c>
      <c r="I220" s="4">
        <v>160.393</v>
      </c>
      <c r="J220" s="4">
        <v>0</v>
      </c>
      <c r="K220" s="5"/>
      <c r="L220" s="4">
        <f t="shared" si="26"/>
        <v>154.71690640000003</v>
      </c>
      <c r="M220" s="4">
        <f t="shared" si="27"/>
        <v>130.83599160000003</v>
      </c>
      <c r="N220" s="4">
        <f t="shared" si="28"/>
        <v>37.044942550000002</v>
      </c>
      <c r="O220" s="4">
        <f t="shared" si="29"/>
        <v>0</v>
      </c>
      <c r="P220" s="4">
        <f t="shared" si="30"/>
        <v>2.3627170000000004</v>
      </c>
      <c r="Q220" s="4">
        <f t="shared" si="31"/>
        <v>3.4805280999999999</v>
      </c>
      <c r="R220" s="4">
        <f t="shared" si="32"/>
        <v>0</v>
      </c>
      <c r="T220" s="2">
        <f t="shared" si="33"/>
        <v>328.44108564999999</v>
      </c>
      <c r="U220" s="2"/>
    </row>
    <row r="221" spans="1:21">
      <c r="A221">
        <v>694</v>
      </c>
      <c r="B221" t="s">
        <v>827</v>
      </c>
      <c r="C221" s="4">
        <v>252249.08499999999</v>
      </c>
      <c r="D221" s="4">
        <v>168269.038</v>
      </c>
      <c r="E221" s="4">
        <v>650329.87300000002</v>
      </c>
      <c r="F221" s="4">
        <v>3990.8249999999998</v>
      </c>
      <c r="G221" s="4">
        <v>0</v>
      </c>
      <c r="H221" s="4">
        <v>17656.896000000001</v>
      </c>
      <c r="I221" s="4">
        <v>5119.3590000000004</v>
      </c>
      <c r="J221" s="4">
        <v>8535.2720000000008</v>
      </c>
      <c r="K221" s="5"/>
      <c r="L221" s="4">
        <f t="shared" si="26"/>
        <v>2354.9014888000006</v>
      </c>
      <c r="M221" s="4">
        <f t="shared" si="27"/>
        <v>1658.3411761500001</v>
      </c>
      <c r="N221" s="4">
        <f t="shared" si="28"/>
        <v>24.144491249999998</v>
      </c>
      <c r="O221" s="4">
        <f t="shared" si="29"/>
        <v>0</v>
      </c>
      <c r="P221" s="4">
        <f t="shared" si="30"/>
        <v>12.359827200000002</v>
      </c>
      <c r="Q221" s="4">
        <f t="shared" si="31"/>
        <v>111.09009030000001</v>
      </c>
      <c r="R221" s="4">
        <f t="shared" si="32"/>
        <v>47.797523200000015</v>
      </c>
      <c r="T221" s="2">
        <f t="shared" si="33"/>
        <v>4160.8370737000005</v>
      </c>
      <c r="U221" s="2"/>
    </row>
    <row r="222" spans="1:21">
      <c r="A222">
        <v>697</v>
      </c>
      <c r="B222" t="s">
        <v>828</v>
      </c>
      <c r="C222" s="4">
        <v>6763.2129999999997</v>
      </c>
      <c r="D222" s="4">
        <v>6249.2690000000002</v>
      </c>
      <c r="E222" s="4">
        <v>26517.868999999999</v>
      </c>
      <c r="F222" s="4">
        <v>7893.8050000000003</v>
      </c>
      <c r="G222" s="4">
        <v>0</v>
      </c>
      <c r="H222" s="4">
        <v>93.397999999999996</v>
      </c>
      <c r="I222" s="4">
        <v>38.472999999999999</v>
      </c>
      <c r="J222" s="4">
        <v>15390.939</v>
      </c>
      <c r="K222" s="5"/>
      <c r="L222" s="4">
        <f t="shared" si="26"/>
        <v>72.869899200000006</v>
      </c>
      <c r="M222" s="4">
        <f t="shared" si="27"/>
        <v>67.62056595</v>
      </c>
      <c r="N222" s="4">
        <f t="shared" si="28"/>
        <v>47.757520249999999</v>
      </c>
      <c r="O222" s="4">
        <f t="shared" si="29"/>
        <v>0</v>
      </c>
      <c r="P222" s="4">
        <f t="shared" si="30"/>
        <v>6.5378600000000009E-2</v>
      </c>
      <c r="Q222" s="4">
        <f t="shared" si="31"/>
        <v>0.8348641</v>
      </c>
      <c r="R222" s="4">
        <f t="shared" si="32"/>
        <v>86.189258400000014</v>
      </c>
      <c r="T222" s="2">
        <f t="shared" si="33"/>
        <v>189.14822810000001</v>
      </c>
      <c r="U222" s="2"/>
    </row>
    <row r="223" spans="1:21">
      <c r="A223">
        <v>698</v>
      </c>
      <c r="B223" t="s">
        <v>829</v>
      </c>
      <c r="C223" s="4">
        <v>757811.35499999998</v>
      </c>
      <c r="D223" s="4">
        <v>240708.18400000001</v>
      </c>
      <c r="E223" s="4">
        <v>1544887.827</v>
      </c>
      <c r="F223" s="4">
        <v>60266.057999999997</v>
      </c>
      <c r="G223" s="4">
        <v>0</v>
      </c>
      <c r="H223" s="4">
        <v>38903.86</v>
      </c>
      <c r="I223" s="4">
        <v>520.93799999999999</v>
      </c>
      <c r="J223" s="4">
        <v>273169.13399999996</v>
      </c>
      <c r="K223" s="5"/>
      <c r="L223" s="4">
        <f t="shared" si="26"/>
        <v>5591.7094184000007</v>
      </c>
      <c r="M223" s="4">
        <f t="shared" si="27"/>
        <v>3939.4639588500004</v>
      </c>
      <c r="N223" s="4">
        <f t="shared" si="28"/>
        <v>364.60965089999996</v>
      </c>
      <c r="O223" s="4">
        <f t="shared" si="29"/>
        <v>0</v>
      </c>
      <c r="P223" s="4">
        <f t="shared" si="30"/>
        <v>27.232702000000003</v>
      </c>
      <c r="Q223" s="4">
        <f t="shared" si="31"/>
        <v>11.3043546</v>
      </c>
      <c r="R223" s="4">
        <f t="shared" si="32"/>
        <v>1529.7471504</v>
      </c>
      <c r="T223" s="2">
        <f t="shared" si="33"/>
        <v>9934.3200847500011</v>
      </c>
      <c r="U223" s="2"/>
    </row>
    <row r="224" spans="1:21">
      <c r="A224">
        <v>700</v>
      </c>
      <c r="B224" t="s">
        <v>830</v>
      </c>
      <c r="C224" s="4">
        <v>12453.797</v>
      </c>
      <c r="D224" s="4">
        <v>58263.894</v>
      </c>
      <c r="E224" s="4">
        <v>112682.41899999999</v>
      </c>
      <c r="F224" s="4">
        <v>59336.881999999998</v>
      </c>
      <c r="G224" s="4">
        <v>0</v>
      </c>
      <c r="H224" s="4">
        <v>2401.011</v>
      </c>
      <c r="I224" s="4">
        <v>0</v>
      </c>
      <c r="J224" s="4">
        <v>0.73199999999999998</v>
      </c>
      <c r="K224" s="5"/>
      <c r="L224" s="4">
        <f t="shared" si="26"/>
        <v>396.01906960000008</v>
      </c>
      <c r="M224" s="4">
        <f t="shared" si="27"/>
        <v>287.34016845000002</v>
      </c>
      <c r="N224" s="4">
        <f t="shared" si="28"/>
        <v>358.98813609999996</v>
      </c>
      <c r="O224" s="4">
        <f t="shared" si="29"/>
        <v>0</v>
      </c>
      <c r="P224" s="4">
        <f t="shared" si="30"/>
        <v>1.6807077000000001</v>
      </c>
      <c r="Q224" s="4">
        <f t="shared" si="31"/>
        <v>0</v>
      </c>
      <c r="R224" s="4">
        <f t="shared" si="32"/>
        <v>4.0992000000000008E-3</v>
      </c>
      <c r="T224" s="2">
        <f t="shared" si="33"/>
        <v>1044.0280818500003</v>
      </c>
      <c r="U224" s="2"/>
    </row>
    <row r="225" spans="1:21">
      <c r="A225">
        <v>702</v>
      </c>
      <c r="B225" t="s">
        <v>831</v>
      </c>
      <c r="C225" s="4">
        <v>25130.359</v>
      </c>
      <c r="D225" s="4">
        <v>44851.406999999999</v>
      </c>
      <c r="E225" s="4">
        <v>99796.875</v>
      </c>
      <c r="F225" s="4">
        <v>44067.212</v>
      </c>
      <c r="G225" s="4">
        <v>0</v>
      </c>
      <c r="H225" s="4">
        <v>1200.5409999999999</v>
      </c>
      <c r="I225" s="4">
        <v>7.65</v>
      </c>
      <c r="J225" s="4">
        <v>72.438999999999993</v>
      </c>
      <c r="K225" s="5"/>
      <c r="L225" s="4">
        <f t="shared" si="26"/>
        <v>391.8978896000001</v>
      </c>
      <c r="M225" s="4">
        <f t="shared" si="27"/>
        <v>254.48203125000001</v>
      </c>
      <c r="N225" s="4">
        <f t="shared" si="28"/>
        <v>266.60663260000001</v>
      </c>
      <c r="O225" s="4">
        <f t="shared" si="29"/>
        <v>0</v>
      </c>
      <c r="P225" s="4">
        <f t="shared" si="30"/>
        <v>0.84037870000000003</v>
      </c>
      <c r="Q225" s="4">
        <f t="shared" si="31"/>
        <v>0.16600500000000001</v>
      </c>
      <c r="R225" s="4">
        <f t="shared" si="32"/>
        <v>0.40565840000000003</v>
      </c>
      <c r="T225" s="2">
        <f t="shared" si="33"/>
        <v>913.9929371500001</v>
      </c>
      <c r="U225" s="2"/>
    </row>
    <row r="226" spans="1:21">
      <c r="A226">
        <v>704</v>
      </c>
      <c r="B226" t="s">
        <v>832</v>
      </c>
      <c r="C226" s="4">
        <v>36550.406000000003</v>
      </c>
      <c r="D226" s="4">
        <v>23598.302</v>
      </c>
      <c r="E226" s="4">
        <v>157750.22399999999</v>
      </c>
      <c r="F226" s="4">
        <v>2282.6729999999998</v>
      </c>
      <c r="G226" s="4">
        <v>0</v>
      </c>
      <c r="H226" s="4">
        <v>146.15299999999999</v>
      </c>
      <c r="I226" s="4">
        <v>0</v>
      </c>
      <c r="J226" s="4">
        <v>0</v>
      </c>
      <c r="K226" s="5"/>
      <c r="L226" s="4">
        <f t="shared" si="26"/>
        <v>336.83276480000006</v>
      </c>
      <c r="M226" s="4">
        <f t="shared" si="27"/>
        <v>402.26307120000001</v>
      </c>
      <c r="N226" s="4">
        <f t="shared" si="28"/>
        <v>13.810171649999997</v>
      </c>
      <c r="O226" s="4">
        <f t="shared" si="29"/>
        <v>0</v>
      </c>
      <c r="P226" s="4">
        <f t="shared" si="30"/>
        <v>0.10230710000000001</v>
      </c>
      <c r="Q226" s="4">
        <f t="shared" si="31"/>
        <v>0</v>
      </c>
      <c r="R226" s="4">
        <f t="shared" si="32"/>
        <v>0</v>
      </c>
      <c r="T226" s="2">
        <f t="shared" si="33"/>
        <v>753.00831475000007</v>
      </c>
      <c r="U226" s="2"/>
    </row>
    <row r="227" spans="1:21">
      <c r="A227">
        <v>707</v>
      </c>
      <c r="B227" t="s">
        <v>833</v>
      </c>
      <c r="C227" s="4">
        <v>9415.9380000000001</v>
      </c>
      <c r="D227" s="4">
        <v>14005.134</v>
      </c>
      <c r="E227" s="4">
        <v>45081.892</v>
      </c>
      <c r="F227" s="4">
        <v>17354.327000000001</v>
      </c>
      <c r="G227" s="4">
        <v>0</v>
      </c>
      <c r="H227" s="4">
        <v>506.00299999999999</v>
      </c>
      <c r="I227" s="4">
        <v>0</v>
      </c>
      <c r="J227" s="4">
        <v>0</v>
      </c>
      <c r="K227" s="5"/>
      <c r="L227" s="4">
        <f t="shared" si="26"/>
        <v>131.15800320000002</v>
      </c>
      <c r="M227" s="4">
        <f t="shared" si="27"/>
        <v>114.95882460000001</v>
      </c>
      <c r="N227" s="4">
        <f t="shared" si="28"/>
        <v>104.99367835000001</v>
      </c>
      <c r="O227" s="4">
        <f t="shared" si="29"/>
        <v>0</v>
      </c>
      <c r="P227" s="4">
        <f t="shared" si="30"/>
        <v>0.35420210000000002</v>
      </c>
      <c r="Q227" s="4">
        <f t="shared" si="31"/>
        <v>0</v>
      </c>
      <c r="R227" s="4">
        <f t="shared" si="32"/>
        <v>0</v>
      </c>
      <c r="T227" s="2">
        <f t="shared" si="33"/>
        <v>351.46470825000006</v>
      </c>
      <c r="U227" s="2"/>
    </row>
    <row r="228" spans="1:21">
      <c r="A228">
        <v>710</v>
      </c>
      <c r="B228" t="s">
        <v>834</v>
      </c>
      <c r="C228" s="4">
        <v>205996.81700000001</v>
      </c>
      <c r="D228" s="4">
        <v>302439.88199999998</v>
      </c>
      <c r="E228" s="4">
        <v>623838.30299999996</v>
      </c>
      <c r="F228" s="4">
        <v>130074.223</v>
      </c>
      <c r="G228" s="4">
        <v>0</v>
      </c>
      <c r="H228" s="4">
        <v>10126.413</v>
      </c>
      <c r="I228" s="4">
        <v>390.50400000000002</v>
      </c>
      <c r="J228" s="4">
        <v>4004.5329999999999</v>
      </c>
      <c r="K228" s="5"/>
      <c r="L228" s="4">
        <f t="shared" si="26"/>
        <v>2847.2455144000005</v>
      </c>
      <c r="M228" s="4">
        <f t="shared" si="27"/>
        <v>1590.7876726500001</v>
      </c>
      <c r="N228" s="4">
        <f t="shared" si="28"/>
        <v>786.94904914999995</v>
      </c>
      <c r="O228" s="4">
        <f t="shared" si="29"/>
        <v>0</v>
      </c>
      <c r="P228" s="4">
        <f t="shared" si="30"/>
        <v>7.0884891000000012</v>
      </c>
      <c r="Q228" s="4">
        <f t="shared" si="31"/>
        <v>8.4739368000000006</v>
      </c>
      <c r="R228" s="4">
        <f t="shared" si="32"/>
        <v>22.425384800000003</v>
      </c>
      <c r="T228" s="2">
        <f t="shared" si="33"/>
        <v>5240.5446621000001</v>
      </c>
      <c r="U228" s="2"/>
    </row>
    <row r="229" spans="1:21">
      <c r="A229">
        <v>729</v>
      </c>
      <c r="B229" t="s">
        <v>835</v>
      </c>
      <c r="C229" s="4">
        <v>79957.217999999993</v>
      </c>
      <c r="D229" s="4">
        <v>41024.110999999997</v>
      </c>
      <c r="E229" s="4">
        <v>214272.06400000001</v>
      </c>
      <c r="F229" s="4">
        <v>30154.043000000001</v>
      </c>
      <c r="G229" s="4">
        <v>0</v>
      </c>
      <c r="H229" s="4">
        <v>3190.866</v>
      </c>
      <c r="I229" s="4">
        <v>737.73500000000001</v>
      </c>
      <c r="J229" s="4">
        <v>0</v>
      </c>
      <c r="K229" s="5"/>
      <c r="L229" s="4">
        <f t="shared" si="26"/>
        <v>677.49544240000012</v>
      </c>
      <c r="M229" s="4">
        <f t="shared" si="27"/>
        <v>546.39376320000008</v>
      </c>
      <c r="N229" s="4">
        <f t="shared" si="28"/>
        <v>182.43196015000001</v>
      </c>
      <c r="O229" s="4">
        <f t="shared" si="29"/>
        <v>0</v>
      </c>
      <c r="P229" s="4">
        <f t="shared" si="30"/>
        <v>2.2336062000000001</v>
      </c>
      <c r="Q229" s="4">
        <f t="shared" si="31"/>
        <v>16.0088495</v>
      </c>
      <c r="R229" s="4">
        <f t="shared" si="32"/>
        <v>0</v>
      </c>
      <c r="T229" s="2">
        <f t="shared" si="33"/>
        <v>1424.56362145</v>
      </c>
      <c r="U229" s="2"/>
    </row>
    <row r="230" spans="1:21">
      <c r="A230">
        <v>732</v>
      </c>
      <c r="B230" t="s">
        <v>836</v>
      </c>
      <c r="C230" s="4">
        <v>23776.482</v>
      </c>
      <c r="D230" s="4">
        <v>21618.873</v>
      </c>
      <c r="E230" s="4">
        <v>72024.112999999998</v>
      </c>
      <c r="F230" s="4">
        <v>28659.024000000001</v>
      </c>
      <c r="G230" s="4">
        <v>0</v>
      </c>
      <c r="H230" s="4">
        <v>182.87200000000001</v>
      </c>
      <c r="I230" s="4">
        <v>0</v>
      </c>
      <c r="J230" s="4">
        <v>0</v>
      </c>
      <c r="K230" s="5"/>
      <c r="L230" s="4">
        <f t="shared" si="26"/>
        <v>254.213988</v>
      </c>
      <c r="M230" s="4">
        <f t="shared" si="27"/>
        <v>183.66148815</v>
      </c>
      <c r="N230" s="4">
        <f t="shared" si="28"/>
        <v>173.3870952</v>
      </c>
      <c r="O230" s="4">
        <f t="shared" si="29"/>
        <v>0</v>
      </c>
      <c r="P230" s="4">
        <f t="shared" si="30"/>
        <v>0.12801040000000002</v>
      </c>
      <c r="Q230" s="4">
        <f t="shared" si="31"/>
        <v>0</v>
      </c>
      <c r="R230" s="4">
        <f t="shared" si="32"/>
        <v>0</v>
      </c>
      <c r="T230" s="2">
        <f t="shared" si="33"/>
        <v>611.39058175000002</v>
      </c>
      <c r="U230" s="2"/>
    </row>
    <row r="231" spans="1:21">
      <c r="A231">
        <v>734</v>
      </c>
      <c r="B231" t="s">
        <v>837</v>
      </c>
      <c r="C231" s="4">
        <v>464467.033</v>
      </c>
      <c r="D231" s="4">
        <v>252375.03700000001</v>
      </c>
      <c r="E231" s="4">
        <v>1201103.858</v>
      </c>
      <c r="F231" s="4">
        <v>126512.757</v>
      </c>
      <c r="G231" s="4">
        <v>0</v>
      </c>
      <c r="H231" s="4">
        <v>6480.1549999999997</v>
      </c>
      <c r="I231" s="4">
        <v>6056.73</v>
      </c>
      <c r="J231" s="4">
        <v>2923.3409999999999</v>
      </c>
      <c r="K231" s="5"/>
      <c r="L231" s="4">
        <f t="shared" si="26"/>
        <v>4014.3155920000008</v>
      </c>
      <c r="M231" s="4">
        <f t="shared" si="27"/>
        <v>3062.8148379000004</v>
      </c>
      <c r="N231" s="4">
        <f t="shared" si="28"/>
        <v>765.40217984999992</v>
      </c>
      <c r="O231" s="4">
        <f t="shared" si="29"/>
        <v>0</v>
      </c>
      <c r="P231" s="4">
        <f t="shared" si="30"/>
        <v>4.5361085000000001</v>
      </c>
      <c r="Q231" s="4">
        <f t="shared" si="31"/>
        <v>131.43104099999999</v>
      </c>
      <c r="R231" s="4">
        <f t="shared" si="32"/>
        <v>16.370709600000001</v>
      </c>
      <c r="T231" s="2">
        <f t="shared" si="33"/>
        <v>7978.4997592500013</v>
      </c>
      <c r="U231" s="2"/>
    </row>
    <row r="232" spans="1:21">
      <c r="A232">
        <v>738</v>
      </c>
      <c r="B232" t="s">
        <v>838</v>
      </c>
      <c r="C232" s="4">
        <v>16271.550999999999</v>
      </c>
      <c r="D232" s="4">
        <v>29715.258000000002</v>
      </c>
      <c r="E232" s="4">
        <v>69352.710999999996</v>
      </c>
      <c r="F232" s="4">
        <v>19556.871999999999</v>
      </c>
      <c r="G232" s="4">
        <v>0</v>
      </c>
      <c r="H232" s="4">
        <v>83.674000000000007</v>
      </c>
      <c r="I232" s="4">
        <v>0</v>
      </c>
      <c r="J232" s="4">
        <v>0</v>
      </c>
      <c r="K232" s="5"/>
      <c r="L232" s="4">
        <f t="shared" si="26"/>
        <v>257.52613040000006</v>
      </c>
      <c r="M232" s="4">
        <f t="shared" si="27"/>
        <v>176.84941305000001</v>
      </c>
      <c r="N232" s="4">
        <f t="shared" si="28"/>
        <v>118.31907559999999</v>
      </c>
      <c r="O232" s="4">
        <f t="shared" si="29"/>
        <v>0</v>
      </c>
      <c r="P232" s="4">
        <f t="shared" si="30"/>
        <v>5.8571800000000014E-2</v>
      </c>
      <c r="Q232" s="4">
        <f t="shared" si="31"/>
        <v>0</v>
      </c>
      <c r="R232" s="4">
        <f t="shared" si="32"/>
        <v>0</v>
      </c>
      <c r="T232" s="2">
        <f t="shared" si="33"/>
        <v>552.75319085000001</v>
      </c>
      <c r="U232" s="2"/>
    </row>
    <row r="233" spans="1:21">
      <c r="A233">
        <v>739</v>
      </c>
      <c r="B233" t="s">
        <v>839</v>
      </c>
      <c r="C233" s="4">
        <v>12549.047</v>
      </c>
      <c r="D233" s="4">
        <v>48158.002</v>
      </c>
      <c r="E233" s="4">
        <v>76766.096000000005</v>
      </c>
      <c r="F233" s="4">
        <v>40884.370000000003</v>
      </c>
      <c r="G233" s="4">
        <v>0</v>
      </c>
      <c r="H233" s="4">
        <v>381.77</v>
      </c>
      <c r="I233" s="4">
        <v>0</v>
      </c>
      <c r="J233" s="4">
        <v>56.801000000000002</v>
      </c>
      <c r="K233" s="5"/>
      <c r="L233" s="4">
        <f t="shared" si="26"/>
        <v>339.95947440000003</v>
      </c>
      <c r="M233" s="4">
        <f t="shared" si="27"/>
        <v>195.75354480000001</v>
      </c>
      <c r="N233" s="4">
        <f t="shared" si="28"/>
        <v>247.3504385</v>
      </c>
      <c r="O233" s="4">
        <f t="shared" si="29"/>
        <v>0</v>
      </c>
      <c r="P233" s="4">
        <f t="shared" si="30"/>
        <v>0.267239</v>
      </c>
      <c r="Q233" s="4">
        <f t="shared" si="31"/>
        <v>0</v>
      </c>
      <c r="R233" s="4">
        <f t="shared" si="32"/>
        <v>0.31808560000000008</v>
      </c>
      <c r="T233" s="2">
        <f t="shared" si="33"/>
        <v>783.33069670000009</v>
      </c>
      <c r="U233" s="2"/>
    </row>
    <row r="234" spans="1:21">
      <c r="A234">
        <v>740</v>
      </c>
      <c r="B234" t="s">
        <v>840</v>
      </c>
      <c r="C234" s="4">
        <v>274709.23499999999</v>
      </c>
      <c r="D234" s="4">
        <v>231746.758</v>
      </c>
      <c r="E234" s="4">
        <v>772988.64199999999</v>
      </c>
      <c r="F234" s="4">
        <v>132988.37899999999</v>
      </c>
      <c r="G234" s="4">
        <v>0</v>
      </c>
      <c r="H234" s="4">
        <v>12579.758</v>
      </c>
      <c r="I234" s="4">
        <v>1809.4469999999999</v>
      </c>
      <c r="J234" s="4">
        <v>0.72899999999999998</v>
      </c>
      <c r="K234" s="5"/>
      <c r="L234" s="4">
        <f t="shared" si="26"/>
        <v>2836.1535608000004</v>
      </c>
      <c r="M234" s="4">
        <f t="shared" si="27"/>
        <v>1971.1210371000002</v>
      </c>
      <c r="N234" s="4">
        <f t="shared" si="28"/>
        <v>804.57969294999987</v>
      </c>
      <c r="O234" s="4">
        <f t="shared" si="29"/>
        <v>0</v>
      </c>
      <c r="P234" s="4">
        <f t="shared" si="30"/>
        <v>8.805830600000002</v>
      </c>
      <c r="Q234" s="4">
        <f t="shared" si="31"/>
        <v>39.264999899999999</v>
      </c>
      <c r="R234" s="4">
        <f t="shared" si="32"/>
        <v>4.0824000000000008E-3</v>
      </c>
      <c r="T234" s="2">
        <f t="shared" si="33"/>
        <v>5659.9251213500011</v>
      </c>
      <c r="U234" s="2"/>
    </row>
    <row r="235" spans="1:21">
      <c r="A235">
        <v>742</v>
      </c>
      <c r="B235" t="s">
        <v>841</v>
      </c>
      <c r="C235" s="4">
        <v>8612.5930000000008</v>
      </c>
      <c r="D235" s="4">
        <v>6256.5469999999996</v>
      </c>
      <c r="E235" s="4">
        <v>21795.482</v>
      </c>
      <c r="F235" s="4">
        <v>9004.4079999999994</v>
      </c>
      <c r="G235" s="4">
        <v>0</v>
      </c>
      <c r="H235" s="4">
        <v>117.464</v>
      </c>
      <c r="I235" s="4">
        <v>0</v>
      </c>
      <c r="J235" s="4">
        <v>0</v>
      </c>
      <c r="K235" s="5"/>
      <c r="L235" s="4">
        <f t="shared" si="26"/>
        <v>83.267184000000015</v>
      </c>
      <c r="M235" s="4">
        <f t="shared" si="27"/>
        <v>55.578479100000003</v>
      </c>
      <c r="N235" s="4">
        <f t="shared" si="28"/>
        <v>54.476668399999994</v>
      </c>
      <c r="O235" s="4">
        <f t="shared" si="29"/>
        <v>0</v>
      </c>
      <c r="P235" s="4">
        <f t="shared" si="30"/>
        <v>8.2224800000000015E-2</v>
      </c>
      <c r="Q235" s="4">
        <f t="shared" si="31"/>
        <v>0</v>
      </c>
      <c r="R235" s="4">
        <f t="shared" si="32"/>
        <v>0</v>
      </c>
      <c r="T235" s="2">
        <f t="shared" si="33"/>
        <v>193.40455630000002</v>
      </c>
      <c r="U235" s="2"/>
    </row>
    <row r="236" spans="1:21">
      <c r="A236">
        <v>743</v>
      </c>
      <c r="B236" t="s">
        <v>842</v>
      </c>
      <c r="C236" s="4">
        <v>954757.26100000006</v>
      </c>
      <c r="D236" s="4">
        <v>275072.70600000001</v>
      </c>
      <c r="E236" s="4">
        <v>1639128.4950000001</v>
      </c>
      <c r="F236" s="4">
        <v>15850.129000000001</v>
      </c>
      <c r="G236" s="4">
        <v>0</v>
      </c>
      <c r="H236" s="4">
        <v>8588.7520000000004</v>
      </c>
      <c r="I236" s="4">
        <v>4537.59</v>
      </c>
      <c r="J236" s="4">
        <v>5633.0879999999997</v>
      </c>
      <c r="K236" s="5"/>
      <c r="L236" s="4">
        <f t="shared" si="26"/>
        <v>6887.0478152000023</v>
      </c>
      <c r="M236" s="4">
        <f t="shared" si="27"/>
        <v>4179.7776622500005</v>
      </c>
      <c r="N236" s="4">
        <f t="shared" si="28"/>
        <v>95.893280450000006</v>
      </c>
      <c r="O236" s="4">
        <f t="shared" si="29"/>
        <v>0</v>
      </c>
      <c r="P236" s="4">
        <f t="shared" si="30"/>
        <v>6.0121264000000014</v>
      </c>
      <c r="Q236" s="4">
        <f t="shared" si="31"/>
        <v>98.465703000000005</v>
      </c>
      <c r="R236" s="4">
        <f t="shared" si="32"/>
        <v>31.545292800000002</v>
      </c>
      <c r="T236" s="2">
        <f t="shared" si="33"/>
        <v>11267.196587300003</v>
      </c>
      <c r="U236" s="2"/>
    </row>
    <row r="237" spans="1:21">
      <c r="A237">
        <v>746</v>
      </c>
      <c r="B237" t="s">
        <v>843</v>
      </c>
      <c r="C237" s="4">
        <v>43157.887000000002</v>
      </c>
      <c r="D237" s="4">
        <v>8238.107</v>
      </c>
      <c r="E237" s="4">
        <v>98041.956000000006</v>
      </c>
      <c r="F237" s="4">
        <v>4246.1390000000001</v>
      </c>
      <c r="G237" s="4">
        <v>0</v>
      </c>
      <c r="H237" s="4">
        <v>1163.1300000000001</v>
      </c>
      <c r="I237" s="4">
        <v>0</v>
      </c>
      <c r="J237" s="4">
        <v>5685.9129999999996</v>
      </c>
      <c r="K237" s="5"/>
      <c r="L237" s="4">
        <f t="shared" si="26"/>
        <v>287.81756640000009</v>
      </c>
      <c r="M237" s="4">
        <f t="shared" si="27"/>
        <v>250.00698780000002</v>
      </c>
      <c r="N237" s="4">
        <f t="shared" si="28"/>
        <v>25.689140949999999</v>
      </c>
      <c r="O237" s="4">
        <f t="shared" si="29"/>
        <v>0</v>
      </c>
      <c r="P237" s="4">
        <f t="shared" si="30"/>
        <v>0.81419100000000022</v>
      </c>
      <c r="Q237" s="4">
        <f t="shared" si="31"/>
        <v>0</v>
      </c>
      <c r="R237" s="4">
        <f t="shared" si="32"/>
        <v>31.841112800000001</v>
      </c>
      <c r="T237" s="2">
        <f t="shared" si="33"/>
        <v>564.32788615000015</v>
      </c>
      <c r="U237" s="2"/>
    </row>
    <row r="238" spans="1:21">
      <c r="A238">
        <v>747</v>
      </c>
      <c r="B238" t="s">
        <v>844</v>
      </c>
      <c r="C238" s="4">
        <v>6847.4390000000003</v>
      </c>
      <c r="D238" s="4">
        <v>12999.311</v>
      </c>
      <c r="E238" s="4">
        <v>30166.697</v>
      </c>
      <c r="F238" s="4">
        <v>14510.933000000001</v>
      </c>
      <c r="G238" s="4">
        <v>0</v>
      </c>
      <c r="H238" s="4">
        <v>415.68599999999998</v>
      </c>
      <c r="I238" s="4">
        <v>0</v>
      </c>
      <c r="J238" s="4">
        <v>5747.9459999999999</v>
      </c>
      <c r="K238" s="5"/>
      <c r="L238" s="4">
        <f t="shared" si="26"/>
        <v>111.14180000000002</v>
      </c>
      <c r="M238" s="4">
        <f t="shared" si="27"/>
        <v>76.925077350000009</v>
      </c>
      <c r="N238" s="4">
        <f t="shared" si="28"/>
        <v>87.791144650000007</v>
      </c>
      <c r="O238" s="4">
        <f t="shared" si="29"/>
        <v>0</v>
      </c>
      <c r="P238" s="4">
        <f t="shared" si="30"/>
        <v>0.29098020000000002</v>
      </c>
      <c r="Q238" s="4">
        <f t="shared" si="31"/>
        <v>0</v>
      </c>
      <c r="R238" s="4">
        <f t="shared" si="32"/>
        <v>32.188497600000005</v>
      </c>
      <c r="T238" s="2">
        <f t="shared" si="33"/>
        <v>276.14900219999998</v>
      </c>
      <c r="U238" s="2"/>
    </row>
    <row r="239" spans="1:21">
      <c r="A239">
        <v>748</v>
      </c>
      <c r="B239" t="s">
        <v>845</v>
      </c>
      <c r="C239" s="4">
        <v>44073.626000000004</v>
      </c>
      <c r="D239" s="4">
        <v>11590.433000000001</v>
      </c>
      <c r="E239" s="4">
        <v>100099.20299999999</v>
      </c>
      <c r="F239" s="4">
        <v>12051.779</v>
      </c>
      <c r="G239" s="4">
        <v>0</v>
      </c>
      <c r="H239" s="4">
        <v>2947.9650000000001</v>
      </c>
      <c r="I239" s="4">
        <v>78.62</v>
      </c>
      <c r="J239" s="4">
        <v>12328.531000000001</v>
      </c>
      <c r="K239" s="5"/>
      <c r="L239" s="4">
        <f t="shared" si="26"/>
        <v>311.71873040000008</v>
      </c>
      <c r="M239" s="4">
        <f t="shared" si="27"/>
        <v>255.25296765000002</v>
      </c>
      <c r="N239" s="4">
        <f t="shared" si="28"/>
        <v>72.913262950000004</v>
      </c>
      <c r="O239" s="4">
        <f t="shared" si="29"/>
        <v>0</v>
      </c>
      <c r="P239" s="4">
        <f t="shared" si="30"/>
        <v>2.0635755000000002</v>
      </c>
      <c r="Q239" s="4">
        <f t="shared" si="31"/>
        <v>1.7060540000000002</v>
      </c>
      <c r="R239" s="4">
        <f t="shared" si="32"/>
        <v>69.039773600000018</v>
      </c>
      <c r="T239" s="2">
        <f t="shared" si="33"/>
        <v>643.65459050000004</v>
      </c>
      <c r="U239" s="2"/>
    </row>
    <row r="240" spans="1:21">
      <c r="A240">
        <v>749</v>
      </c>
      <c r="B240" t="s">
        <v>846</v>
      </c>
      <c r="C240" s="4">
        <v>160843.04300000001</v>
      </c>
      <c r="D240" s="4">
        <v>61719.978999999999</v>
      </c>
      <c r="E240" s="4">
        <v>479671.47499999998</v>
      </c>
      <c r="F240" s="4">
        <v>13160.245000000001</v>
      </c>
      <c r="G240" s="4">
        <v>0</v>
      </c>
      <c r="H240" s="4">
        <v>1594.2249999999999</v>
      </c>
      <c r="I240" s="4">
        <v>24.568999999999999</v>
      </c>
      <c r="J240" s="4">
        <v>960.51199999999994</v>
      </c>
      <c r="K240" s="5"/>
      <c r="L240" s="4">
        <f t="shared" si="26"/>
        <v>1246.3529232000001</v>
      </c>
      <c r="M240" s="4">
        <f t="shared" si="27"/>
        <v>1223.16226125</v>
      </c>
      <c r="N240" s="4">
        <f t="shared" si="28"/>
        <v>79.619482250000004</v>
      </c>
      <c r="O240" s="4">
        <f t="shared" si="29"/>
        <v>0</v>
      </c>
      <c r="P240" s="4">
        <f t="shared" si="30"/>
        <v>1.1159575000000002</v>
      </c>
      <c r="Q240" s="4">
        <f t="shared" si="31"/>
        <v>0.53314729999999999</v>
      </c>
      <c r="R240" s="4">
        <f t="shared" si="32"/>
        <v>5.3788672000000002</v>
      </c>
      <c r="T240" s="2">
        <f t="shared" si="33"/>
        <v>2550.7837715000005</v>
      </c>
      <c r="U240" s="2"/>
    </row>
    <row r="241" spans="1:21">
      <c r="A241">
        <v>751</v>
      </c>
      <c r="B241" t="s">
        <v>847</v>
      </c>
      <c r="C241" s="4">
        <v>7096.3860000000004</v>
      </c>
      <c r="D241" s="4">
        <v>11356.331</v>
      </c>
      <c r="E241" s="4">
        <v>64307.892999999996</v>
      </c>
      <c r="F241" s="4">
        <v>11511.727000000001</v>
      </c>
      <c r="G241" s="4">
        <v>0</v>
      </c>
      <c r="H241" s="4">
        <v>287.03399999999999</v>
      </c>
      <c r="I241" s="4">
        <v>0</v>
      </c>
      <c r="J241" s="4">
        <v>50072.993999999999</v>
      </c>
      <c r="K241" s="5"/>
      <c r="L241" s="4">
        <f t="shared" si="26"/>
        <v>103.33521520000002</v>
      </c>
      <c r="M241" s="4">
        <f t="shared" si="27"/>
        <v>163.98512715000001</v>
      </c>
      <c r="N241" s="4">
        <f t="shared" si="28"/>
        <v>69.645948349999998</v>
      </c>
      <c r="O241" s="4">
        <f t="shared" si="29"/>
        <v>0</v>
      </c>
      <c r="P241" s="4">
        <f t="shared" si="30"/>
        <v>0.20092380000000001</v>
      </c>
      <c r="Q241" s="4">
        <f t="shared" si="31"/>
        <v>0</v>
      </c>
      <c r="R241" s="4">
        <f t="shared" si="32"/>
        <v>280.40876640000005</v>
      </c>
      <c r="T241" s="2">
        <f t="shared" si="33"/>
        <v>337.16721450000006</v>
      </c>
      <c r="U241" s="2"/>
    </row>
    <row r="242" spans="1:21">
      <c r="A242">
        <v>753</v>
      </c>
      <c r="B242" t="s">
        <v>848</v>
      </c>
      <c r="C242" s="4">
        <v>371205.98200000002</v>
      </c>
      <c r="D242" s="4">
        <v>329445.74200000003</v>
      </c>
      <c r="E242" s="4">
        <v>569422.97699999996</v>
      </c>
      <c r="F242" s="4">
        <v>32258.445</v>
      </c>
      <c r="G242" s="4">
        <v>0</v>
      </c>
      <c r="H242" s="4">
        <v>6577.6570000000002</v>
      </c>
      <c r="I242" s="4">
        <v>2391.172</v>
      </c>
      <c r="J242" s="4">
        <v>0</v>
      </c>
      <c r="K242" s="5"/>
      <c r="L242" s="4">
        <f t="shared" si="26"/>
        <v>3923.6496544000006</v>
      </c>
      <c r="M242" s="4">
        <f t="shared" si="27"/>
        <v>1452.0285913499999</v>
      </c>
      <c r="N242" s="4">
        <f t="shared" si="28"/>
        <v>195.16359224999999</v>
      </c>
      <c r="O242" s="4">
        <f t="shared" si="29"/>
        <v>0</v>
      </c>
      <c r="P242" s="4">
        <f t="shared" si="30"/>
        <v>4.6043599000000004</v>
      </c>
      <c r="Q242" s="4">
        <f t="shared" si="31"/>
        <v>51.888432399999999</v>
      </c>
      <c r="R242" s="4">
        <f t="shared" si="32"/>
        <v>0</v>
      </c>
      <c r="T242" s="2">
        <f t="shared" si="33"/>
        <v>5627.3346303000008</v>
      </c>
      <c r="U242" s="2"/>
    </row>
    <row r="243" spans="1:21">
      <c r="A243">
        <v>755</v>
      </c>
      <c r="B243" t="s">
        <v>849</v>
      </c>
      <c r="C243" s="4">
        <v>36464.101000000002</v>
      </c>
      <c r="D243" s="4">
        <v>69898.402000000002</v>
      </c>
      <c r="E243" s="4">
        <v>160773.15</v>
      </c>
      <c r="F243" s="4">
        <v>15631.691999999999</v>
      </c>
      <c r="G243" s="4">
        <v>0</v>
      </c>
      <c r="H243" s="4">
        <v>585.774</v>
      </c>
      <c r="I243" s="4">
        <v>3696.989</v>
      </c>
      <c r="J243" s="4">
        <v>0</v>
      </c>
      <c r="K243" s="5"/>
      <c r="L243" s="4">
        <f t="shared" si="26"/>
        <v>595.63001680000002</v>
      </c>
      <c r="M243" s="4">
        <f t="shared" si="27"/>
        <v>409.97153250000002</v>
      </c>
      <c r="N243" s="4">
        <f t="shared" si="28"/>
        <v>94.571736599999994</v>
      </c>
      <c r="O243" s="4">
        <f t="shared" si="29"/>
        <v>0</v>
      </c>
      <c r="P243" s="4">
        <f t="shared" si="30"/>
        <v>0.41004180000000007</v>
      </c>
      <c r="Q243" s="4">
        <f t="shared" si="31"/>
        <v>80.224661300000008</v>
      </c>
      <c r="R243" s="4">
        <f t="shared" si="32"/>
        <v>0</v>
      </c>
      <c r="T243" s="2">
        <f t="shared" si="33"/>
        <v>1180.8079889999999</v>
      </c>
      <c r="U243" s="2"/>
    </row>
    <row r="244" spans="1:21">
      <c r="A244">
        <v>758</v>
      </c>
      <c r="B244" t="s">
        <v>850</v>
      </c>
      <c r="C244" s="4">
        <v>155463.59599999999</v>
      </c>
      <c r="D244" s="4">
        <v>52247.65</v>
      </c>
      <c r="E244" s="4">
        <v>176921.802</v>
      </c>
      <c r="F244" s="4">
        <v>46286.576000000001</v>
      </c>
      <c r="G244" s="4">
        <v>0</v>
      </c>
      <c r="H244" s="4">
        <v>2951.5169999999998</v>
      </c>
      <c r="I244" s="4">
        <v>901.51199999999994</v>
      </c>
      <c r="J244" s="4">
        <v>122964.503</v>
      </c>
      <c r="K244" s="5"/>
      <c r="L244" s="4">
        <f t="shared" si="26"/>
        <v>1163.1829776000002</v>
      </c>
      <c r="M244" s="4">
        <f t="shared" si="27"/>
        <v>451.15059510000003</v>
      </c>
      <c r="N244" s="4">
        <f t="shared" si="28"/>
        <v>280.03378479999998</v>
      </c>
      <c r="O244" s="4">
        <f t="shared" si="29"/>
        <v>0</v>
      </c>
      <c r="P244" s="4">
        <f t="shared" si="30"/>
        <v>2.0660619000000002</v>
      </c>
      <c r="Q244" s="4">
        <f t="shared" si="31"/>
        <v>19.5628104</v>
      </c>
      <c r="R244" s="4">
        <f t="shared" si="32"/>
        <v>688.60121680000009</v>
      </c>
      <c r="T244" s="2">
        <f t="shared" si="33"/>
        <v>1915.9962298000003</v>
      </c>
      <c r="U244" s="2"/>
    </row>
    <row r="245" spans="1:21">
      <c r="A245">
        <v>759</v>
      </c>
      <c r="B245" t="s">
        <v>851</v>
      </c>
      <c r="C245" s="4">
        <v>18429.650000000001</v>
      </c>
      <c r="D245" s="4">
        <v>7520.1909999999998</v>
      </c>
      <c r="E245" s="4">
        <v>41399.991000000002</v>
      </c>
      <c r="F245" s="4">
        <v>8085.598</v>
      </c>
      <c r="G245" s="4">
        <v>0</v>
      </c>
      <c r="H245" s="4">
        <v>437.92200000000003</v>
      </c>
      <c r="I245" s="4">
        <v>0</v>
      </c>
      <c r="J245" s="4">
        <v>70.738</v>
      </c>
      <c r="K245" s="5"/>
      <c r="L245" s="4">
        <f t="shared" si="26"/>
        <v>145.31910960000002</v>
      </c>
      <c r="M245" s="4">
        <f t="shared" si="27"/>
        <v>105.56997705000001</v>
      </c>
      <c r="N245" s="4">
        <f t="shared" si="28"/>
        <v>48.917867899999997</v>
      </c>
      <c r="O245" s="4">
        <f t="shared" si="29"/>
        <v>0</v>
      </c>
      <c r="P245" s="4">
        <f t="shared" si="30"/>
        <v>0.30654540000000008</v>
      </c>
      <c r="Q245" s="4">
        <f t="shared" si="31"/>
        <v>0</v>
      </c>
      <c r="R245" s="4">
        <f t="shared" si="32"/>
        <v>0.39613280000000006</v>
      </c>
      <c r="T245" s="2">
        <f t="shared" si="33"/>
        <v>300.11349995</v>
      </c>
      <c r="U245" s="2"/>
    </row>
    <row r="246" spans="1:21">
      <c r="A246">
        <v>761</v>
      </c>
      <c r="B246" t="s">
        <v>852</v>
      </c>
      <c r="C246" s="4">
        <v>56543.739000000001</v>
      </c>
      <c r="D246" s="4">
        <v>33206.720000000001</v>
      </c>
      <c r="E246" s="4">
        <v>189636.753</v>
      </c>
      <c r="F246" s="4">
        <v>33564.374000000003</v>
      </c>
      <c r="G246" s="4">
        <v>0</v>
      </c>
      <c r="H246" s="4">
        <v>1551.83</v>
      </c>
      <c r="I246" s="4">
        <v>28.079000000000001</v>
      </c>
      <c r="J246" s="4">
        <v>0</v>
      </c>
      <c r="K246" s="5"/>
      <c r="L246" s="4">
        <f t="shared" si="26"/>
        <v>502.6025704000001</v>
      </c>
      <c r="M246" s="4">
        <f t="shared" si="27"/>
        <v>483.57372015000004</v>
      </c>
      <c r="N246" s="4">
        <f t="shared" si="28"/>
        <v>203.06446270000001</v>
      </c>
      <c r="O246" s="4">
        <f t="shared" si="29"/>
        <v>0</v>
      </c>
      <c r="P246" s="4">
        <f t="shared" si="30"/>
        <v>1.0862810000000001</v>
      </c>
      <c r="Q246" s="4">
        <f t="shared" si="31"/>
        <v>0.60931429999999998</v>
      </c>
      <c r="R246" s="4">
        <f t="shared" si="32"/>
        <v>0</v>
      </c>
      <c r="T246" s="2">
        <f t="shared" si="33"/>
        <v>1190.9363485500003</v>
      </c>
      <c r="U246" s="2"/>
    </row>
    <row r="247" spans="1:21">
      <c r="A247">
        <v>762</v>
      </c>
      <c r="B247" t="s">
        <v>853</v>
      </c>
      <c r="C247" s="4">
        <v>28389.351999999999</v>
      </c>
      <c r="D247" s="4">
        <v>13093.726000000001</v>
      </c>
      <c r="E247" s="4">
        <v>75774.557000000001</v>
      </c>
      <c r="F247" s="4">
        <v>15025.468000000001</v>
      </c>
      <c r="G247" s="4">
        <v>0</v>
      </c>
      <c r="H247" s="4">
        <v>400.26100000000002</v>
      </c>
      <c r="I247" s="4">
        <v>0</v>
      </c>
      <c r="J247" s="4">
        <v>3676.09</v>
      </c>
      <c r="K247" s="5"/>
      <c r="L247" s="4">
        <f t="shared" si="26"/>
        <v>232.30523680000005</v>
      </c>
      <c r="M247" s="4">
        <f t="shared" si="27"/>
        <v>193.22512035000003</v>
      </c>
      <c r="N247" s="4">
        <f t="shared" si="28"/>
        <v>90.904081399999995</v>
      </c>
      <c r="O247" s="4">
        <f t="shared" si="29"/>
        <v>0</v>
      </c>
      <c r="P247" s="4">
        <f t="shared" si="30"/>
        <v>0.28018270000000006</v>
      </c>
      <c r="Q247" s="4">
        <f t="shared" si="31"/>
        <v>0</v>
      </c>
      <c r="R247" s="4">
        <f t="shared" si="32"/>
        <v>20.586104000000002</v>
      </c>
      <c r="T247" s="2">
        <f t="shared" si="33"/>
        <v>516.71462125000005</v>
      </c>
      <c r="U247" s="2"/>
    </row>
    <row r="248" spans="1:21">
      <c r="A248">
        <v>765</v>
      </c>
      <c r="B248" t="s">
        <v>854</v>
      </c>
      <c r="C248" s="4">
        <v>215294.274</v>
      </c>
      <c r="D248" s="4">
        <v>45725.226999999999</v>
      </c>
      <c r="E248" s="4">
        <v>231859.90700000001</v>
      </c>
      <c r="F248" s="4">
        <v>39153.671999999999</v>
      </c>
      <c r="G248" s="4">
        <v>0</v>
      </c>
      <c r="H248" s="4">
        <v>2198.0929999999998</v>
      </c>
      <c r="I248" s="4">
        <v>305.61200000000002</v>
      </c>
      <c r="J248" s="4">
        <v>4752.625</v>
      </c>
      <c r="K248" s="5"/>
      <c r="L248" s="4">
        <f t="shared" si="26"/>
        <v>1461.7092056000001</v>
      </c>
      <c r="M248" s="4">
        <f t="shared" si="27"/>
        <v>591.24276285000008</v>
      </c>
      <c r="N248" s="4">
        <f t="shared" si="28"/>
        <v>236.8797156</v>
      </c>
      <c r="O248" s="4">
        <f t="shared" si="29"/>
        <v>0</v>
      </c>
      <c r="P248" s="4">
        <f t="shared" si="30"/>
        <v>1.5386651</v>
      </c>
      <c r="Q248" s="4">
        <f t="shared" si="31"/>
        <v>6.6317804000000002</v>
      </c>
      <c r="R248" s="4">
        <f t="shared" si="32"/>
        <v>26.614700000000003</v>
      </c>
      <c r="T248" s="2">
        <f t="shared" si="33"/>
        <v>2298.0021295500001</v>
      </c>
      <c r="U248" s="2"/>
    </row>
    <row r="249" spans="1:21">
      <c r="A249">
        <v>768</v>
      </c>
      <c r="B249" t="s">
        <v>855</v>
      </c>
      <c r="C249" s="4">
        <v>16282.302</v>
      </c>
      <c r="D249" s="4">
        <v>29226.93</v>
      </c>
      <c r="E249" s="4">
        <v>55201.82</v>
      </c>
      <c r="F249" s="4">
        <v>32663.415000000001</v>
      </c>
      <c r="G249" s="4">
        <v>0</v>
      </c>
      <c r="H249" s="4">
        <v>138.184</v>
      </c>
      <c r="I249" s="4">
        <v>0</v>
      </c>
      <c r="J249" s="4">
        <v>9.1</v>
      </c>
      <c r="K249" s="5"/>
      <c r="L249" s="4">
        <f t="shared" si="26"/>
        <v>254.85169920000007</v>
      </c>
      <c r="M249" s="4">
        <f t="shared" si="27"/>
        <v>140.76464100000001</v>
      </c>
      <c r="N249" s="4">
        <f t="shared" si="28"/>
        <v>197.61366075000001</v>
      </c>
      <c r="O249" s="4">
        <f t="shared" si="29"/>
        <v>0</v>
      </c>
      <c r="P249" s="4">
        <f t="shared" si="30"/>
        <v>9.6728800000000018E-2</v>
      </c>
      <c r="Q249" s="4">
        <f t="shared" si="31"/>
        <v>0</v>
      </c>
      <c r="R249" s="4">
        <f t="shared" si="32"/>
        <v>5.0960000000000005E-2</v>
      </c>
      <c r="T249" s="2">
        <f t="shared" si="33"/>
        <v>593.32672975000014</v>
      </c>
      <c r="U249" s="2"/>
    </row>
    <row r="250" spans="1:21">
      <c r="A250">
        <v>777</v>
      </c>
      <c r="B250" t="s">
        <v>856</v>
      </c>
      <c r="C250" s="4">
        <v>29085.146000000001</v>
      </c>
      <c r="D250" s="4">
        <v>29737.485000000001</v>
      </c>
      <c r="E250" s="4">
        <v>159064.93900000001</v>
      </c>
      <c r="F250" s="4">
        <v>34850.673000000003</v>
      </c>
      <c r="G250" s="4">
        <v>0</v>
      </c>
      <c r="H250" s="4">
        <v>1501.877</v>
      </c>
      <c r="I250" s="4">
        <v>294.25400000000002</v>
      </c>
      <c r="J250" s="4">
        <v>48647.923999999999</v>
      </c>
      <c r="K250" s="5"/>
      <c r="L250" s="4">
        <f t="shared" si="26"/>
        <v>329.40673360000005</v>
      </c>
      <c r="M250" s="4">
        <f t="shared" si="27"/>
        <v>405.61559445000006</v>
      </c>
      <c r="N250" s="4">
        <f t="shared" si="28"/>
        <v>210.84657165000002</v>
      </c>
      <c r="O250" s="4">
        <f t="shared" si="29"/>
        <v>0</v>
      </c>
      <c r="P250" s="4">
        <f t="shared" si="30"/>
        <v>1.0513139</v>
      </c>
      <c r="Q250" s="4">
        <f t="shared" si="31"/>
        <v>6.3853118000000002</v>
      </c>
      <c r="R250" s="4">
        <f t="shared" si="32"/>
        <v>272.42837440000005</v>
      </c>
      <c r="T250" s="2">
        <f t="shared" si="33"/>
        <v>953.30552540000008</v>
      </c>
      <c r="U250" s="2"/>
    </row>
    <row r="251" spans="1:21">
      <c r="A251">
        <v>778</v>
      </c>
      <c r="B251" t="s">
        <v>857</v>
      </c>
      <c r="C251" s="4">
        <v>47874.720000000001</v>
      </c>
      <c r="D251" s="4">
        <v>21768.092000000001</v>
      </c>
      <c r="E251" s="4">
        <v>148996.93900000001</v>
      </c>
      <c r="F251" s="4">
        <v>15670.415999999999</v>
      </c>
      <c r="G251" s="4">
        <v>0</v>
      </c>
      <c r="H251" s="4">
        <v>661.94200000000001</v>
      </c>
      <c r="I251" s="4">
        <v>0</v>
      </c>
      <c r="J251" s="4">
        <v>0</v>
      </c>
      <c r="K251" s="5"/>
      <c r="L251" s="4">
        <f t="shared" si="26"/>
        <v>389.99974720000006</v>
      </c>
      <c r="M251" s="4">
        <f t="shared" si="27"/>
        <v>379.94219445000004</v>
      </c>
      <c r="N251" s="4">
        <f t="shared" si="28"/>
        <v>94.806016799999995</v>
      </c>
      <c r="O251" s="4">
        <f t="shared" si="29"/>
        <v>0</v>
      </c>
      <c r="P251" s="4">
        <f t="shared" si="30"/>
        <v>0.46335940000000009</v>
      </c>
      <c r="Q251" s="4">
        <f t="shared" si="31"/>
        <v>0</v>
      </c>
      <c r="R251" s="4">
        <f t="shared" si="32"/>
        <v>0</v>
      </c>
      <c r="T251" s="2">
        <f t="shared" si="33"/>
        <v>865.21131785</v>
      </c>
      <c r="U251" s="2"/>
    </row>
    <row r="252" spans="1:21">
      <c r="A252">
        <v>781</v>
      </c>
      <c r="B252" t="s">
        <v>858</v>
      </c>
      <c r="C252" s="4">
        <v>21355.971000000001</v>
      </c>
      <c r="D252" s="4">
        <v>85568.819000000003</v>
      </c>
      <c r="E252" s="4">
        <v>89131.191000000006</v>
      </c>
      <c r="F252" s="4">
        <v>64175.078999999998</v>
      </c>
      <c r="G252" s="4">
        <v>0</v>
      </c>
      <c r="H252" s="4">
        <v>434.09300000000002</v>
      </c>
      <c r="I252" s="4">
        <v>8.1080000000000005</v>
      </c>
      <c r="J252" s="4">
        <v>0</v>
      </c>
      <c r="K252" s="5"/>
      <c r="L252" s="4">
        <f t="shared" si="26"/>
        <v>598.7788240000001</v>
      </c>
      <c r="M252" s="4">
        <f t="shared" si="27"/>
        <v>227.28453705000004</v>
      </c>
      <c r="N252" s="4">
        <f t="shared" si="28"/>
        <v>388.25922794999997</v>
      </c>
      <c r="O252" s="4">
        <f t="shared" si="29"/>
        <v>0</v>
      </c>
      <c r="P252" s="4">
        <f t="shared" si="30"/>
        <v>0.30386510000000005</v>
      </c>
      <c r="Q252" s="4">
        <f t="shared" si="31"/>
        <v>0.17594360000000001</v>
      </c>
      <c r="R252" s="4">
        <f t="shared" si="32"/>
        <v>0</v>
      </c>
      <c r="T252" s="2">
        <f t="shared" si="33"/>
        <v>1214.8023977</v>
      </c>
      <c r="U252" s="2"/>
    </row>
    <row r="253" spans="1:21">
      <c r="A253">
        <v>783</v>
      </c>
      <c r="B253" t="s">
        <v>859</v>
      </c>
      <c r="C253" s="4">
        <v>99535.53</v>
      </c>
      <c r="D253" s="4">
        <v>21901.413</v>
      </c>
      <c r="E253" s="4">
        <v>161372.94699999999</v>
      </c>
      <c r="F253" s="4">
        <v>16720.752</v>
      </c>
      <c r="G253" s="4">
        <v>0</v>
      </c>
      <c r="H253" s="4">
        <v>2118.3359999999998</v>
      </c>
      <c r="I253" s="4">
        <v>1.351</v>
      </c>
      <c r="J253" s="4">
        <v>2.649</v>
      </c>
      <c r="K253" s="5"/>
      <c r="L253" s="4">
        <f t="shared" si="26"/>
        <v>680.04688080000005</v>
      </c>
      <c r="M253" s="4">
        <f t="shared" si="27"/>
        <v>411.50101484999999</v>
      </c>
      <c r="N253" s="4">
        <f t="shared" si="28"/>
        <v>101.1605496</v>
      </c>
      <c r="O253" s="4">
        <f t="shared" si="29"/>
        <v>0</v>
      </c>
      <c r="P253" s="4">
        <f t="shared" si="30"/>
        <v>1.4828352</v>
      </c>
      <c r="Q253" s="4">
        <f t="shared" si="31"/>
        <v>2.9316700000000001E-2</v>
      </c>
      <c r="R253" s="4">
        <f t="shared" si="32"/>
        <v>1.4834400000000003E-2</v>
      </c>
      <c r="T253" s="2">
        <f t="shared" si="33"/>
        <v>1194.22059715</v>
      </c>
      <c r="U253" s="2"/>
    </row>
    <row r="254" spans="1:21">
      <c r="A254">
        <v>785</v>
      </c>
      <c r="B254" t="s">
        <v>860</v>
      </c>
      <c r="C254" s="4">
        <v>45977.646000000001</v>
      </c>
      <c r="D254" s="4">
        <v>23163.405999999999</v>
      </c>
      <c r="E254" s="4">
        <v>60730.862000000001</v>
      </c>
      <c r="F254" s="4">
        <v>28835.892</v>
      </c>
      <c r="G254" s="4">
        <v>0</v>
      </c>
      <c r="H254" s="4">
        <v>100.762</v>
      </c>
      <c r="I254" s="4">
        <v>0</v>
      </c>
      <c r="J254" s="4">
        <v>53811.678999999996</v>
      </c>
      <c r="K254" s="5"/>
      <c r="L254" s="4">
        <f t="shared" si="26"/>
        <v>387.18989120000003</v>
      </c>
      <c r="M254" s="4">
        <f t="shared" si="27"/>
        <v>154.86369810000002</v>
      </c>
      <c r="N254" s="4">
        <f t="shared" si="28"/>
        <v>174.45714659999999</v>
      </c>
      <c r="O254" s="4">
        <f t="shared" si="29"/>
        <v>0</v>
      </c>
      <c r="P254" s="4">
        <f t="shared" si="30"/>
        <v>7.053340000000001E-2</v>
      </c>
      <c r="Q254" s="4">
        <f t="shared" si="31"/>
        <v>0</v>
      </c>
      <c r="R254" s="4">
        <f t="shared" si="32"/>
        <v>301.34540240000001</v>
      </c>
      <c r="T254" s="2">
        <f t="shared" si="33"/>
        <v>716.58126930000014</v>
      </c>
      <c r="U254" s="2"/>
    </row>
    <row r="255" spans="1:21">
      <c r="A255">
        <v>790</v>
      </c>
      <c r="B255" t="s">
        <v>861</v>
      </c>
      <c r="C255" s="4">
        <v>206833.30600000001</v>
      </c>
      <c r="D255" s="4">
        <v>88410.853000000003</v>
      </c>
      <c r="E255" s="4">
        <v>526142.38100000005</v>
      </c>
      <c r="F255" s="4">
        <v>62468.398000000001</v>
      </c>
      <c r="G255" s="4">
        <v>0</v>
      </c>
      <c r="H255" s="4">
        <v>7213.0619999999999</v>
      </c>
      <c r="I255" s="4">
        <v>1756.5219999999999</v>
      </c>
      <c r="J255" s="4">
        <v>13195.31</v>
      </c>
      <c r="K255" s="5"/>
      <c r="L255" s="4">
        <f t="shared" si="26"/>
        <v>1653.3672904000002</v>
      </c>
      <c r="M255" s="4">
        <f t="shared" si="27"/>
        <v>1341.6630715500003</v>
      </c>
      <c r="N255" s="4">
        <f t="shared" si="28"/>
        <v>377.93380789999998</v>
      </c>
      <c r="O255" s="4">
        <f t="shared" si="29"/>
        <v>0</v>
      </c>
      <c r="P255" s="4">
        <f t="shared" si="30"/>
        <v>5.0491434000000011</v>
      </c>
      <c r="Q255" s="4">
        <f t="shared" si="31"/>
        <v>38.116527400000003</v>
      </c>
      <c r="R255" s="4">
        <f t="shared" si="32"/>
        <v>73.893736000000004</v>
      </c>
      <c r="T255" s="2">
        <f t="shared" si="33"/>
        <v>3416.1298406500005</v>
      </c>
      <c r="U255" s="2"/>
    </row>
    <row r="256" spans="1:21">
      <c r="A256">
        <v>791</v>
      </c>
      <c r="B256" t="s">
        <v>862</v>
      </c>
      <c r="C256" s="4">
        <v>53289.154999999999</v>
      </c>
      <c r="D256" s="4">
        <v>14869.146000000001</v>
      </c>
      <c r="E256" s="4">
        <v>107686.558</v>
      </c>
      <c r="F256" s="4">
        <v>11390.102999999999</v>
      </c>
      <c r="G256" s="4">
        <v>0</v>
      </c>
      <c r="H256" s="4">
        <v>1170.3869999999999</v>
      </c>
      <c r="I256" s="4">
        <v>158.57400000000001</v>
      </c>
      <c r="J256" s="4">
        <v>5.5339999999999998</v>
      </c>
      <c r="K256" s="5"/>
      <c r="L256" s="4">
        <f t="shared" si="26"/>
        <v>381.68648560000008</v>
      </c>
      <c r="M256" s="4">
        <f t="shared" si="27"/>
        <v>274.60072290000005</v>
      </c>
      <c r="N256" s="4">
        <f t="shared" si="28"/>
        <v>68.91012314999999</v>
      </c>
      <c r="O256" s="4">
        <f t="shared" si="29"/>
        <v>0</v>
      </c>
      <c r="P256" s="4">
        <f t="shared" si="30"/>
        <v>0.81927090000000002</v>
      </c>
      <c r="Q256" s="4">
        <f t="shared" si="31"/>
        <v>3.4410558000000004</v>
      </c>
      <c r="R256" s="4">
        <f t="shared" si="32"/>
        <v>3.0990400000000005E-2</v>
      </c>
      <c r="T256" s="2">
        <f t="shared" si="33"/>
        <v>729.45765835000009</v>
      </c>
      <c r="U256" s="2"/>
    </row>
    <row r="257" spans="1:21">
      <c r="A257">
        <v>831</v>
      </c>
      <c r="B257" t="s">
        <v>863</v>
      </c>
      <c r="C257" s="4">
        <v>10461.048000000001</v>
      </c>
      <c r="D257" s="4">
        <v>54147.144</v>
      </c>
      <c r="E257" s="4">
        <v>112474.019</v>
      </c>
      <c r="F257" s="4">
        <v>46349.53</v>
      </c>
      <c r="G257" s="4">
        <v>0</v>
      </c>
      <c r="H257" s="4">
        <v>642.69200000000001</v>
      </c>
      <c r="I257" s="4">
        <v>377.82799999999997</v>
      </c>
      <c r="J257" s="4">
        <v>0</v>
      </c>
      <c r="K257" s="5"/>
      <c r="L257" s="4">
        <f t="shared" si="26"/>
        <v>361.80587520000006</v>
      </c>
      <c r="M257" s="4">
        <f t="shared" si="27"/>
        <v>286.80874845</v>
      </c>
      <c r="N257" s="4">
        <f t="shared" si="28"/>
        <v>280.41465649999998</v>
      </c>
      <c r="O257" s="4">
        <f t="shared" si="29"/>
        <v>0</v>
      </c>
      <c r="P257" s="4">
        <f t="shared" si="30"/>
        <v>0.44988440000000007</v>
      </c>
      <c r="Q257" s="4">
        <f t="shared" si="31"/>
        <v>8.1988675999999998</v>
      </c>
      <c r="R257" s="4">
        <f t="shared" si="32"/>
        <v>0</v>
      </c>
      <c r="T257" s="2">
        <f t="shared" si="33"/>
        <v>937.67803215000004</v>
      </c>
      <c r="U257" s="2"/>
    </row>
    <row r="258" spans="1:21">
      <c r="A258">
        <v>832</v>
      </c>
      <c r="B258" t="s">
        <v>864</v>
      </c>
      <c r="C258" s="4">
        <v>22175.556</v>
      </c>
      <c r="D258" s="4">
        <v>15972.775</v>
      </c>
      <c r="E258" s="4">
        <v>75907.319000000003</v>
      </c>
      <c r="F258" s="4">
        <v>19008.948</v>
      </c>
      <c r="G258" s="4">
        <v>0</v>
      </c>
      <c r="H258" s="4">
        <v>561.08900000000006</v>
      </c>
      <c r="I258" s="4">
        <v>290.18700000000001</v>
      </c>
      <c r="J258" s="4">
        <v>26.581</v>
      </c>
      <c r="K258" s="5"/>
      <c r="L258" s="4">
        <f t="shared" si="26"/>
        <v>213.63065360000002</v>
      </c>
      <c r="M258" s="4">
        <f t="shared" si="27"/>
        <v>193.56366345000004</v>
      </c>
      <c r="N258" s="4">
        <f t="shared" si="28"/>
        <v>115.0041354</v>
      </c>
      <c r="O258" s="4">
        <f t="shared" si="29"/>
        <v>0</v>
      </c>
      <c r="P258" s="4">
        <f t="shared" si="30"/>
        <v>0.39276230000000012</v>
      </c>
      <c r="Q258" s="4">
        <f t="shared" si="31"/>
        <v>6.2970579000000004</v>
      </c>
      <c r="R258" s="4">
        <f t="shared" si="32"/>
        <v>0.14885360000000003</v>
      </c>
      <c r="T258" s="2">
        <f t="shared" si="33"/>
        <v>528.88827265000009</v>
      </c>
      <c r="U258" s="2"/>
    </row>
    <row r="259" spans="1:21">
      <c r="A259">
        <v>833</v>
      </c>
      <c r="B259" t="s">
        <v>865</v>
      </c>
      <c r="C259" s="4">
        <v>14121.654</v>
      </c>
      <c r="D259" s="4">
        <v>36919.745000000003</v>
      </c>
      <c r="E259" s="4">
        <v>40456.303</v>
      </c>
      <c r="F259" s="4">
        <v>30767.794000000002</v>
      </c>
      <c r="G259" s="4">
        <v>0</v>
      </c>
      <c r="H259" s="4">
        <v>0</v>
      </c>
      <c r="I259" s="4">
        <v>0</v>
      </c>
      <c r="J259" s="4">
        <v>0</v>
      </c>
      <c r="K259" s="5"/>
      <c r="L259" s="4">
        <f t="shared" si="26"/>
        <v>285.83183440000005</v>
      </c>
      <c r="M259" s="4">
        <f t="shared" si="27"/>
        <v>103.16357265000001</v>
      </c>
      <c r="N259" s="4">
        <f t="shared" si="28"/>
        <v>186.14515370000001</v>
      </c>
      <c r="O259" s="4">
        <f t="shared" si="29"/>
        <v>0</v>
      </c>
      <c r="P259" s="4">
        <f t="shared" si="30"/>
        <v>0</v>
      </c>
      <c r="Q259" s="4">
        <f t="shared" si="31"/>
        <v>0</v>
      </c>
      <c r="R259" s="4">
        <f t="shared" si="32"/>
        <v>0</v>
      </c>
      <c r="T259" s="2">
        <f t="shared" si="33"/>
        <v>575.14056075000008</v>
      </c>
      <c r="U259" s="2"/>
    </row>
    <row r="260" spans="1:21">
      <c r="A260">
        <v>834</v>
      </c>
      <c r="B260" t="s">
        <v>866</v>
      </c>
      <c r="C260" s="4">
        <v>27193.892</v>
      </c>
      <c r="D260" s="4">
        <v>40105.300999999999</v>
      </c>
      <c r="E260" s="4">
        <v>136452.26300000001</v>
      </c>
      <c r="F260" s="4">
        <v>42247.567000000003</v>
      </c>
      <c r="G260" s="4">
        <v>0</v>
      </c>
      <c r="H260" s="4">
        <v>9473.3520000000008</v>
      </c>
      <c r="I260" s="4">
        <v>485.78500000000003</v>
      </c>
      <c r="J260" s="4">
        <v>0</v>
      </c>
      <c r="K260" s="5"/>
      <c r="L260" s="4">
        <f t="shared" si="26"/>
        <v>376.87548080000005</v>
      </c>
      <c r="M260" s="4">
        <f t="shared" si="27"/>
        <v>347.95327065000004</v>
      </c>
      <c r="N260" s="4">
        <f t="shared" si="28"/>
        <v>255.59778035000002</v>
      </c>
      <c r="O260" s="4">
        <f t="shared" si="29"/>
        <v>0</v>
      </c>
      <c r="P260" s="4">
        <f t="shared" si="30"/>
        <v>6.6313464000000018</v>
      </c>
      <c r="Q260" s="4">
        <f t="shared" si="31"/>
        <v>10.541534500000001</v>
      </c>
      <c r="R260" s="4">
        <f t="shared" si="32"/>
        <v>0</v>
      </c>
      <c r="T260" s="2">
        <f t="shared" si="33"/>
        <v>997.59941270000002</v>
      </c>
      <c r="U260" s="2"/>
    </row>
    <row r="261" spans="1:21">
      <c r="A261">
        <v>837</v>
      </c>
      <c r="B261" t="s">
        <v>867</v>
      </c>
      <c r="C261" s="4">
        <v>2766795.659</v>
      </c>
      <c r="D261" s="4">
        <v>1731467.1370000001</v>
      </c>
      <c r="E261" s="4">
        <v>5767577.7960000001</v>
      </c>
      <c r="F261" s="4">
        <v>59039.906999999999</v>
      </c>
      <c r="G261" s="4">
        <v>0</v>
      </c>
      <c r="H261" s="4">
        <v>528083.01699999999</v>
      </c>
      <c r="I261" s="4">
        <v>27478.358</v>
      </c>
      <c r="J261" s="4">
        <v>1876.4549999999999</v>
      </c>
      <c r="K261" s="5"/>
      <c r="L261" s="4">
        <f t="shared" si="26"/>
        <v>25190.271657600006</v>
      </c>
      <c r="M261" s="4">
        <f t="shared" si="27"/>
        <v>14707.323379800002</v>
      </c>
      <c r="N261" s="4">
        <f t="shared" si="28"/>
        <v>357.19143735</v>
      </c>
      <c r="O261" s="4">
        <f t="shared" si="29"/>
        <v>0</v>
      </c>
      <c r="P261" s="4">
        <f t="shared" si="30"/>
        <v>369.65811190000005</v>
      </c>
      <c r="Q261" s="4">
        <f t="shared" si="31"/>
        <v>596.28036859999997</v>
      </c>
      <c r="R261" s="4">
        <f t="shared" si="32"/>
        <v>10.508148</v>
      </c>
      <c r="T261" s="2">
        <f t="shared" si="33"/>
        <v>41220.72495525</v>
      </c>
      <c r="U261" s="2"/>
    </row>
    <row r="262" spans="1:21">
      <c r="A262">
        <v>844</v>
      </c>
      <c r="B262" t="s">
        <v>868</v>
      </c>
      <c r="C262" s="4">
        <v>8338.4920000000002</v>
      </c>
      <c r="D262" s="4">
        <v>9389.57</v>
      </c>
      <c r="E262" s="4">
        <v>32705.672999999999</v>
      </c>
      <c r="F262" s="4">
        <v>11829.625</v>
      </c>
      <c r="G262" s="4">
        <v>0</v>
      </c>
      <c r="H262" s="4">
        <v>50.45</v>
      </c>
      <c r="I262" s="4">
        <v>0</v>
      </c>
      <c r="J262" s="4">
        <v>0</v>
      </c>
      <c r="K262" s="5"/>
      <c r="L262" s="4">
        <f t="shared" si="26"/>
        <v>99.277147200000002</v>
      </c>
      <c r="M262" s="4">
        <f t="shared" si="27"/>
        <v>83.399466150000009</v>
      </c>
      <c r="N262" s="4">
        <f t="shared" si="28"/>
        <v>71.569231250000001</v>
      </c>
      <c r="O262" s="4">
        <f t="shared" si="29"/>
        <v>0</v>
      </c>
      <c r="P262" s="4">
        <f t="shared" si="30"/>
        <v>3.5315000000000006E-2</v>
      </c>
      <c r="Q262" s="4">
        <f t="shared" si="31"/>
        <v>0</v>
      </c>
      <c r="R262" s="4">
        <f t="shared" si="32"/>
        <v>0</v>
      </c>
      <c r="T262" s="2">
        <f t="shared" si="33"/>
        <v>254.28115960000002</v>
      </c>
      <c r="U262" s="2"/>
    </row>
    <row r="263" spans="1:21">
      <c r="A263">
        <v>845</v>
      </c>
      <c r="B263" t="s">
        <v>869</v>
      </c>
      <c r="C263" s="4">
        <v>37123.025999999998</v>
      </c>
      <c r="D263" s="4">
        <v>9635.7510000000002</v>
      </c>
      <c r="E263" s="4">
        <v>60306.22</v>
      </c>
      <c r="F263" s="4">
        <v>7461.9449999999997</v>
      </c>
      <c r="G263" s="4">
        <v>0</v>
      </c>
      <c r="H263" s="4">
        <v>194.791</v>
      </c>
      <c r="I263" s="4">
        <v>6.6710000000000003</v>
      </c>
      <c r="J263" s="4">
        <v>65058.46</v>
      </c>
      <c r="K263" s="5"/>
      <c r="L263" s="4">
        <f t="shared" si="26"/>
        <v>261.84915120000005</v>
      </c>
      <c r="M263" s="4">
        <f t="shared" si="27"/>
        <v>153.78086100000002</v>
      </c>
      <c r="N263" s="4">
        <f t="shared" si="28"/>
        <v>45.144767249999994</v>
      </c>
      <c r="O263" s="4">
        <f t="shared" si="29"/>
        <v>0</v>
      </c>
      <c r="P263" s="4">
        <f t="shared" si="30"/>
        <v>0.13635370000000002</v>
      </c>
      <c r="Q263" s="4">
        <f t="shared" si="31"/>
        <v>0.14476070000000002</v>
      </c>
      <c r="R263" s="4">
        <f t="shared" si="32"/>
        <v>364.32737600000007</v>
      </c>
      <c r="T263" s="2">
        <f t="shared" si="33"/>
        <v>461.05589385000002</v>
      </c>
      <c r="U263" s="2"/>
    </row>
    <row r="264" spans="1:21">
      <c r="A264">
        <v>846</v>
      </c>
      <c r="B264" t="s">
        <v>870</v>
      </c>
      <c r="C264" s="4">
        <v>45138.466999999997</v>
      </c>
      <c r="D264" s="4">
        <v>9691.4719999999998</v>
      </c>
      <c r="E264" s="4">
        <v>99973.641000000003</v>
      </c>
      <c r="F264" s="4">
        <v>3900.5740000000001</v>
      </c>
      <c r="G264" s="4">
        <v>0</v>
      </c>
      <c r="H264" s="4">
        <v>1402.431</v>
      </c>
      <c r="I264" s="4">
        <v>0</v>
      </c>
      <c r="J264" s="4">
        <v>3999.5060000000003</v>
      </c>
      <c r="K264" s="5"/>
      <c r="L264" s="4">
        <f t="shared" ref="L264:L300" si="34">0.5*(C264+D264)*($L$7/100)</f>
        <v>307.04765840000005</v>
      </c>
      <c r="M264" s="4">
        <f t="shared" si="27"/>
        <v>254.93278455000004</v>
      </c>
      <c r="N264" s="4">
        <f t="shared" si="28"/>
        <v>23.598472699999999</v>
      </c>
      <c r="O264" s="4">
        <f t="shared" si="29"/>
        <v>0</v>
      </c>
      <c r="P264" s="4">
        <f t="shared" si="30"/>
        <v>0.98170170000000012</v>
      </c>
      <c r="Q264" s="4">
        <f t="shared" si="31"/>
        <v>0</v>
      </c>
      <c r="R264" s="4">
        <f t="shared" si="32"/>
        <v>22.397233600000003</v>
      </c>
      <c r="T264" s="2">
        <f t="shared" si="33"/>
        <v>586.56061735000014</v>
      </c>
      <c r="U264" s="2"/>
    </row>
    <row r="265" spans="1:21">
      <c r="A265">
        <v>848</v>
      </c>
      <c r="B265" t="s">
        <v>871</v>
      </c>
      <c r="C265" s="4">
        <v>27271.744000000002</v>
      </c>
      <c r="D265" s="4">
        <v>13351.144</v>
      </c>
      <c r="E265" s="4">
        <v>82715.409</v>
      </c>
      <c r="F265" s="4">
        <v>13399.627</v>
      </c>
      <c r="G265" s="4">
        <v>0</v>
      </c>
      <c r="H265" s="4">
        <v>2488.6950000000002</v>
      </c>
      <c r="I265" s="4">
        <v>0</v>
      </c>
      <c r="J265" s="4">
        <v>1342.03</v>
      </c>
      <c r="K265" s="5"/>
      <c r="L265" s="4">
        <f t="shared" si="34"/>
        <v>227.48817280000006</v>
      </c>
      <c r="M265" s="4">
        <f t="shared" ref="M265:M300" si="35">0.5*E265*($M$7/100)</f>
        <v>210.92429295000002</v>
      </c>
      <c r="N265" s="4">
        <f t="shared" ref="N265:N300" si="36">0.5*F265*($N$7/100)</f>
        <v>81.067743350000001</v>
      </c>
      <c r="O265" s="4">
        <f t="shared" ref="O265:O300" si="37">0.5*G265*($O$7/100)</f>
        <v>0</v>
      </c>
      <c r="P265" s="4">
        <f t="shared" ref="P265:P300" si="38">0.5*H265*($P$7/100)</f>
        <v>1.7420865000000003</v>
      </c>
      <c r="Q265" s="4">
        <f t="shared" ref="Q265:Q300" si="39">0.5*I265*($Q$7/100)</f>
        <v>0</v>
      </c>
      <c r="R265" s="4">
        <f t="shared" ref="R265:R300" si="40">0.5*J265*($R$7/100)</f>
        <v>7.5153680000000005</v>
      </c>
      <c r="T265" s="2">
        <f t="shared" ref="T265:T300" si="41">SUM(L265:Q265)</f>
        <v>521.22229560000017</v>
      </c>
      <c r="U265" s="2"/>
    </row>
    <row r="266" spans="1:21">
      <c r="A266">
        <v>849</v>
      </c>
      <c r="B266" t="s">
        <v>872</v>
      </c>
      <c r="C266" s="4">
        <v>29136.55</v>
      </c>
      <c r="D266" s="4">
        <v>5302.1440000000002</v>
      </c>
      <c r="E266" s="4">
        <v>64134.78</v>
      </c>
      <c r="F266" s="4">
        <v>2565.9679999999998</v>
      </c>
      <c r="G266" s="4">
        <v>0</v>
      </c>
      <c r="H266" s="4">
        <v>409.96100000000001</v>
      </c>
      <c r="I266" s="4">
        <v>110.36</v>
      </c>
      <c r="J266" s="4">
        <v>0</v>
      </c>
      <c r="K266" s="5"/>
      <c r="L266" s="4">
        <f t="shared" si="34"/>
        <v>192.85668640000006</v>
      </c>
      <c r="M266" s="4">
        <f t="shared" si="35"/>
        <v>163.543689</v>
      </c>
      <c r="N266" s="4">
        <f t="shared" si="36"/>
        <v>15.524106399999999</v>
      </c>
      <c r="O266" s="4">
        <f t="shared" si="37"/>
        <v>0</v>
      </c>
      <c r="P266" s="4">
        <f t="shared" si="38"/>
        <v>0.28697270000000002</v>
      </c>
      <c r="Q266" s="4">
        <f t="shared" si="39"/>
        <v>2.3948119999999999</v>
      </c>
      <c r="R266" s="4">
        <f t="shared" si="40"/>
        <v>0</v>
      </c>
      <c r="T266" s="2">
        <f t="shared" si="41"/>
        <v>374.6062665</v>
      </c>
      <c r="U266" s="2"/>
    </row>
    <row r="267" spans="1:21">
      <c r="A267">
        <v>850</v>
      </c>
      <c r="B267" t="s">
        <v>873</v>
      </c>
      <c r="C267" s="4">
        <v>9305.1589999999997</v>
      </c>
      <c r="D267" s="4">
        <v>14171.742</v>
      </c>
      <c r="E267" s="4">
        <v>59772.455000000002</v>
      </c>
      <c r="F267" s="4">
        <v>14934.718999999999</v>
      </c>
      <c r="G267" s="4">
        <v>0</v>
      </c>
      <c r="H267" s="4">
        <v>471.87799999999999</v>
      </c>
      <c r="I267" s="4">
        <v>78.334999999999994</v>
      </c>
      <c r="J267" s="4">
        <v>0</v>
      </c>
      <c r="K267" s="5"/>
      <c r="L267" s="4">
        <f t="shared" si="34"/>
        <v>131.47064560000001</v>
      </c>
      <c r="M267" s="4">
        <f t="shared" si="35"/>
        <v>152.41976025000002</v>
      </c>
      <c r="N267" s="4">
        <f t="shared" si="36"/>
        <v>90.355049949999994</v>
      </c>
      <c r="O267" s="4">
        <f t="shared" si="37"/>
        <v>0</v>
      </c>
      <c r="P267" s="4">
        <f t="shared" si="38"/>
        <v>0.33031460000000001</v>
      </c>
      <c r="Q267" s="4">
        <f t="shared" si="39"/>
        <v>1.6998694999999999</v>
      </c>
      <c r="R267" s="4">
        <f t="shared" si="40"/>
        <v>0</v>
      </c>
      <c r="T267" s="2">
        <f t="shared" si="41"/>
        <v>376.27563990000004</v>
      </c>
      <c r="U267" s="2"/>
    </row>
    <row r="268" spans="1:21">
      <c r="A268">
        <v>851</v>
      </c>
      <c r="B268" t="s">
        <v>874</v>
      </c>
      <c r="C268" s="4">
        <v>258948.80799999999</v>
      </c>
      <c r="D268" s="4">
        <v>70329.122000000003</v>
      </c>
      <c r="E268" s="4">
        <v>504396.53899999999</v>
      </c>
      <c r="F268" s="4">
        <v>17719.78</v>
      </c>
      <c r="G268" s="4">
        <v>0</v>
      </c>
      <c r="H268" s="4">
        <v>5737.2479999999996</v>
      </c>
      <c r="I268" s="4">
        <v>3074.8319999999999</v>
      </c>
      <c r="J268" s="4">
        <v>12753.953</v>
      </c>
      <c r="K268" s="5"/>
      <c r="L268" s="4">
        <f t="shared" si="34"/>
        <v>1843.9564080000002</v>
      </c>
      <c r="M268" s="4">
        <f t="shared" si="35"/>
        <v>1286.21117445</v>
      </c>
      <c r="N268" s="4">
        <f t="shared" si="36"/>
        <v>107.204669</v>
      </c>
      <c r="O268" s="4">
        <f t="shared" si="37"/>
        <v>0</v>
      </c>
      <c r="P268" s="4">
        <f t="shared" si="38"/>
        <v>4.0160736000000004</v>
      </c>
      <c r="Q268" s="4">
        <f t="shared" si="39"/>
        <v>66.723854399999993</v>
      </c>
      <c r="R268" s="4">
        <f t="shared" si="40"/>
        <v>71.422136800000004</v>
      </c>
      <c r="T268" s="2">
        <f t="shared" si="41"/>
        <v>3308.1121794500004</v>
      </c>
      <c r="U268" s="2"/>
    </row>
    <row r="269" spans="1:21">
      <c r="A269">
        <v>853</v>
      </c>
      <c r="B269" t="s">
        <v>875</v>
      </c>
      <c r="C269" s="4">
        <v>2455215.1310000001</v>
      </c>
      <c r="D269" s="4">
        <v>1611727.9909999999</v>
      </c>
      <c r="E269" s="4">
        <v>4476203.9630000005</v>
      </c>
      <c r="F269" s="4">
        <v>34077.421000000002</v>
      </c>
      <c r="G269" s="4">
        <v>0</v>
      </c>
      <c r="H269" s="4">
        <v>181062.89</v>
      </c>
      <c r="I269" s="4">
        <v>11968.441999999999</v>
      </c>
      <c r="J269" s="4">
        <v>0</v>
      </c>
      <c r="K269" s="5"/>
      <c r="L269" s="4">
        <f t="shared" si="34"/>
        <v>22774.881483200003</v>
      </c>
      <c r="M269" s="4">
        <f t="shared" si="35"/>
        <v>11414.320105650002</v>
      </c>
      <c r="N269" s="4">
        <f t="shared" si="36"/>
        <v>206.16839705000001</v>
      </c>
      <c r="O269" s="4">
        <f t="shared" si="37"/>
        <v>0</v>
      </c>
      <c r="P269" s="4">
        <f t="shared" si="38"/>
        <v>126.74402300000003</v>
      </c>
      <c r="Q269" s="4">
        <f t="shared" si="39"/>
        <v>259.71519139999998</v>
      </c>
      <c r="R269" s="4">
        <f t="shared" si="40"/>
        <v>0</v>
      </c>
      <c r="T269" s="2">
        <f t="shared" si="41"/>
        <v>34781.829200300002</v>
      </c>
      <c r="U269" s="2"/>
    </row>
    <row r="270" spans="1:21">
      <c r="A270">
        <v>854</v>
      </c>
      <c r="B270" t="s">
        <v>876</v>
      </c>
      <c r="C270" s="4">
        <v>22301.199000000001</v>
      </c>
      <c r="D270" s="4">
        <v>15870.102000000001</v>
      </c>
      <c r="E270" s="4">
        <v>71586.063999999998</v>
      </c>
      <c r="F270" s="4">
        <v>16558.893</v>
      </c>
      <c r="G270" s="4">
        <v>0</v>
      </c>
      <c r="H270" s="4">
        <v>1052.587</v>
      </c>
      <c r="I270" s="4">
        <v>0</v>
      </c>
      <c r="J270" s="4">
        <v>729.57299999999998</v>
      </c>
      <c r="K270" s="5"/>
      <c r="L270" s="4">
        <f t="shared" si="34"/>
        <v>213.75928560000003</v>
      </c>
      <c r="M270" s="4">
        <f t="shared" si="35"/>
        <v>182.5444632</v>
      </c>
      <c r="N270" s="4">
        <f t="shared" si="36"/>
        <v>100.18130264999999</v>
      </c>
      <c r="O270" s="4">
        <f t="shared" si="37"/>
        <v>0</v>
      </c>
      <c r="P270" s="4">
        <f t="shared" si="38"/>
        <v>0.73681090000000005</v>
      </c>
      <c r="Q270" s="4">
        <f t="shared" si="39"/>
        <v>0</v>
      </c>
      <c r="R270" s="4">
        <f t="shared" si="40"/>
        <v>4.0856088000000002</v>
      </c>
      <c r="T270" s="2">
        <f t="shared" si="41"/>
        <v>497.22186235000004</v>
      </c>
      <c r="U270" s="2"/>
    </row>
    <row r="271" spans="1:21">
      <c r="A271">
        <v>857</v>
      </c>
      <c r="B271" t="s">
        <v>877</v>
      </c>
      <c r="C271" s="4">
        <v>11657.694</v>
      </c>
      <c r="D271" s="4">
        <v>17651.226999999999</v>
      </c>
      <c r="E271" s="4">
        <v>57120.169000000002</v>
      </c>
      <c r="F271" s="4">
        <v>21887.773000000001</v>
      </c>
      <c r="G271" s="4">
        <v>0</v>
      </c>
      <c r="H271" s="4">
        <v>508.68400000000003</v>
      </c>
      <c r="I271" s="4">
        <v>0</v>
      </c>
      <c r="J271" s="4">
        <v>0</v>
      </c>
      <c r="K271" s="5"/>
      <c r="L271" s="4">
        <f t="shared" si="34"/>
        <v>164.12995760000001</v>
      </c>
      <c r="M271" s="4">
        <f t="shared" si="35"/>
        <v>145.65643095000001</v>
      </c>
      <c r="N271" s="4">
        <f t="shared" si="36"/>
        <v>132.42102665000002</v>
      </c>
      <c r="O271" s="4">
        <f t="shared" si="37"/>
        <v>0</v>
      </c>
      <c r="P271" s="4">
        <f t="shared" si="38"/>
        <v>0.35607880000000008</v>
      </c>
      <c r="Q271" s="4">
        <f t="shared" si="39"/>
        <v>0</v>
      </c>
      <c r="R271" s="4">
        <f t="shared" si="40"/>
        <v>0</v>
      </c>
      <c r="T271" s="2">
        <f t="shared" si="41"/>
        <v>442.56349399999999</v>
      </c>
      <c r="U271" s="2"/>
    </row>
    <row r="272" spans="1:21">
      <c r="A272">
        <v>858</v>
      </c>
      <c r="B272" t="s">
        <v>878</v>
      </c>
      <c r="C272" s="4">
        <v>359920.435</v>
      </c>
      <c r="D272" s="4">
        <v>400864.174</v>
      </c>
      <c r="E272" s="4">
        <v>951004.696</v>
      </c>
      <c r="F272" s="4">
        <v>6471.415</v>
      </c>
      <c r="G272" s="4">
        <v>0</v>
      </c>
      <c r="H272" s="4">
        <v>3066.3330000000001</v>
      </c>
      <c r="I272" s="4">
        <v>12279.547</v>
      </c>
      <c r="J272" s="4">
        <v>0</v>
      </c>
      <c r="K272" s="5"/>
      <c r="L272" s="4">
        <f t="shared" si="34"/>
        <v>4260.3938103999999</v>
      </c>
      <c r="M272" s="4">
        <f t="shared" si="35"/>
        <v>2425.0619748000004</v>
      </c>
      <c r="N272" s="4">
        <f t="shared" si="36"/>
        <v>39.152060749999997</v>
      </c>
      <c r="O272" s="4">
        <f t="shared" si="37"/>
        <v>0</v>
      </c>
      <c r="P272" s="4">
        <f t="shared" si="38"/>
        <v>2.1464331000000003</v>
      </c>
      <c r="Q272" s="4">
        <f t="shared" si="39"/>
        <v>266.46616990000001</v>
      </c>
      <c r="R272" s="4">
        <f t="shared" si="40"/>
        <v>0</v>
      </c>
      <c r="T272" s="2">
        <f t="shared" si="41"/>
        <v>6993.2204489499991</v>
      </c>
      <c r="U272" s="2"/>
    </row>
    <row r="273" spans="1:21">
      <c r="A273">
        <v>859</v>
      </c>
      <c r="B273" t="s">
        <v>879</v>
      </c>
      <c r="C273" s="4">
        <v>14369.343999999999</v>
      </c>
      <c r="D273" s="4">
        <v>6761.62</v>
      </c>
      <c r="E273" s="4">
        <v>126479.86900000001</v>
      </c>
      <c r="F273" s="4">
        <v>3013.7689999999998</v>
      </c>
      <c r="G273" s="4">
        <v>0</v>
      </c>
      <c r="H273" s="4">
        <v>1106.2270000000001</v>
      </c>
      <c r="I273" s="4">
        <v>0</v>
      </c>
      <c r="J273" s="4">
        <v>0</v>
      </c>
      <c r="K273" s="5"/>
      <c r="L273" s="4">
        <f t="shared" si="34"/>
        <v>118.33339840000002</v>
      </c>
      <c r="M273" s="4">
        <f t="shared" si="35"/>
        <v>322.52366595000007</v>
      </c>
      <c r="N273" s="4">
        <f t="shared" si="36"/>
        <v>18.233302449999996</v>
      </c>
      <c r="O273" s="4">
        <f t="shared" si="37"/>
        <v>0</v>
      </c>
      <c r="P273" s="4">
        <f t="shared" si="38"/>
        <v>0.77435890000000018</v>
      </c>
      <c r="Q273" s="4">
        <f t="shared" si="39"/>
        <v>0</v>
      </c>
      <c r="R273" s="4">
        <f t="shared" si="40"/>
        <v>0</v>
      </c>
      <c r="T273" s="2">
        <f t="shared" si="41"/>
        <v>459.86472570000006</v>
      </c>
      <c r="U273" s="2"/>
    </row>
    <row r="274" spans="1:21">
      <c r="A274">
        <v>886</v>
      </c>
      <c r="B274" t="s">
        <v>880</v>
      </c>
      <c r="C274" s="4">
        <v>84034.97</v>
      </c>
      <c r="D274" s="4">
        <v>19645.706999999999</v>
      </c>
      <c r="E274" s="4">
        <v>283252.16100000002</v>
      </c>
      <c r="F274" s="4">
        <v>7110.5010000000002</v>
      </c>
      <c r="G274" s="4">
        <v>0</v>
      </c>
      <c r="H274" s="4">
        <v>1990.203</v>
      </c>
      <c r="I274" s="4">
        <v>193.767</v>
      </c>
      <c r="J274" s="4">
        <v>30.803999999999998</v>
      </c>
      <c r="K274" s="5"/>
      <c r="L274" s="4">
        <f t="shared" si="34"/>
        <v>580.61179120000008</v>
      </c>
      <c r="M274" s="4">
        <f t="shared" si="35"/>
        <v>722.29301055000008</v>
      </c>
      <c r="N274" s="4">
        <f t="shared" si="36"/>
        <v>43.01853105</v>
      </c>
      <c r="O274" s="4">
        <f t="shared" si="37"/>
        <v>0</v>
      </c>
      <c r="P274" s="4">
        <f t="shared" si="38"/>
        <v>1.3931421000000002</v>
      </c>
      <c r="Q274" s="4">
        <f t="shared" si="39"/>
        <v>4.2047439000000004</v>
      </c>
      <c r="R274" s="4">
        <f t="shared" si="40"/>
        <v>0.17250240000000003</v>
      </c>
      <c r="T274" s="2">
        <f t="shared" si="41"/>
        <v>1351.5212188000003</v>
      </c>
      <c r="U274" s="2"/>
    </row>
    <row r="275" spans="1:21">
      <c r="A275">
        <v>887</v>
      </c>
      <c r="B275" t="s">
        <v>881</v>
      </c>
      <c r="C275" s="4">
        <v>30222.877</v>
      </c>
      <c r="D275" s="4">
        <v>24781.670999999998</v>
      </c>
      <c r="E275" s="4">
        <v>101752.33199999999</v>
      </c>
      <c r="F275" s="4">
        <v>27772.656999999999</v>
      </c>
      <c r="G275" s="4">
        <v>0</v>
      </c>
      <c r="H275" s="4">
        <v>2937.1280000000002</v>
      </c>
      <c r="I275" s="4">
        <v>247.36</v>
      </c>
      <c r="J275" s="4">
        <v>2546.0070000000001</v>
      </c>
      <c r="K275" s="5"/>
      <c r="L275" s="4">
        <f t="shared" si="34"/>
        <v>308.0254688</v>
      </c>
      <c r="M275" s="4">
        <f t="shared" si="35"/>
        <v>259.46844659999999</v>
      </c>
      <c r="N275" s="4">
        <f t="shared" si="36"/>
        <v>168.02457484999999</v>
      </c>
      <c r="O275" s="4">
        <f t="shared" si="37"/>
        <v>0</v>
      </c>
      <c r="P275" s="4">
        <f t="shared" si="38"/>
        <v>2.0559896000000002</v>
      </c>
      <c r="Q275" s="4">
        <f t="shared" si="39"/>
        <v>5.367712</v>
      </c>
      <c r="R275" s="4">
        <f t="shared" si="40"/>
        <v>14.257639200000002</v>
      </c>
      <c r="T275" s="2">
        <f t="shared" si="41"/>
        <v>742.94219184999997</v>
      </c>
      <c r="U275" s="2"/>
    </row>
    <row r="276" spans="1:21">
      <c r="A276">
        <v>889</v>
      </c>
      <c r="B276" t="s">
        <v>882</v>
      </c>
      <c r="C276" s="4">
        <v>30374.332999999999</v>
      </c>
      <c r="D276" s="4">
        <v>10956.087</v>
      </c>
      <c r="E276" s="4">
        <v>55784.616999999998</v>
      </c>
      <c r="F276" s="4">
        <v>16504.641</v>
      </c>
      <c r="G276" s="4">
        <v>0</v>
      </c>
      <c r="H276" s="4">
        <v>338.78800000000001</v>
      </c>
      <c r="I276" s="4">
        <v>33.155999999999999</v>
      </c>
      <c r="J276" s="4">
        <v>67346.145999999993</v>
      </c>
      <c r="K276" s="5"/>
      <c r="L276" s="4">
        <f t="shared" si="34"/>
        <v>231.45035200000004</v>
      </c>
      <c r="M276" s="4">
        <f t="shared" si="35"/>
        <v>142.25077335</v>
      </c>
      <c r="N276" s="4">
        <f t="shared" si="36"/>
        <v>99.853078049999993</v>
      </c>
      <c r="O276" s="4">
        <f t="shared" si="37"/>
        <v>0</v>
      </c>
      <c r="P276" s="4">
        <f t="shared" si="38"/>
        <v>0.23715160000000005</v>
      </c>
      <c r="Q276" s="4">
        <f t="shared" si="39"/>
        <v>0.71948520000000005</v>
      </c>
      <c r="R276" s="4">
        <f t="shared" si="40"/>
        <v>377.13841760000003</v>
      </c>
      <c r="T276" s="2">
        <f t="shared" si="41"/>
        <v>474.51084020000002</v>
      </c>
      <c r="U276" s="2"/>
    </row>
    <row r="277" spans="1:21">
      <c r="A277">
        <v>890</v>
      </c>
      <c r="B277" t="s">
        <v>883</v>
      </c>
      <c r="C277" s="4">
        <v>13172.153</v>
      </c>
      <c r="D277" s="4">
        <v>9646.2270000000008</v>
      </c>
      <c r="E277" s="4">
        <v>26140.629000000001</v>
      </c>
      <c r="F277" s="4">
        <v>12662.178</v>
      </c>
      <c r="G277" s="4">
        <v>0</v>
      </c>
      <c r="H277" s="4">
        <v>10.128</v>
      </c>
      <c r="I277" s="4">
        <v>39.706000000000003</v>
      </c>
      <c r="J277" s="4">
        <v>0</v>
      </c>
      <c r="K277" s="5"/>
      <c r="L277" s="4">
        <f t="shared" si="34"/>
        <v>127.78292800000003</v>
      </c>
      <c r="M277" s="4">
        <f t="shared" si="35"/>
        <v>66.65860395</v>
      </c>
      <c r="N277" s="4">
        <f t="shared" si="36"/>
        <v>76.606176899999994</v>
      </c>
      <c r="O277" s="4">
        <f t="shared" si="37"/>
        <v>0</v>
      </c>
      <c r="P277" s="4">
        <f t="shared" si="38"/>
        <v>7.0896000000000015E-3</v>
      </c>
      <c r="Q277" s="4">
        <f t="shared" si="39"/>
        <v>0.86162020000000006</v>
      </c>
      <c r="R277" s="4">
        <f t="shared" si="40"/>
        <v>0</v>
      </c>
      <c r="T277" s="2">
        <f t="shared" si="41"/>
        <v>271.91641864999997</v>
      </c>
      <c r="U277" s="2"/>
    </row>
    <row r="278" spans="1:21">
      <c r="A278">
        <v>892</v>
      </c>
      <c r="B278" t="s">
        <v>884</v>
      </c>
      <c r="C278" s="4">
        <v>12105.879000000001</v>
      </c>
      <c r="D278" s="4">
        <v>13705.674000000001</v>
      </c>
      <c r="E278" s="4">
        <v>74859.895000000004</v>
      </c>
      <c r="F278" s="4">
        <v>9110.2180000000008</v>
      </c>
      <c r="G278" s="4">
        <v>0</v>
      </c>
      <c r="H278" s="4">
        <v>679.47</v>
      </c>
      <c r="I278" s="4">
        <v>344.86</v>
      </c>
      <c r="J278" s="4">
        <v>0</v>
      </c>
      <c r="K278" s="5"/>
      <c r="L278" s="4">
        <f t="shared" si="34"/>
        <v>144.54469680000003</v>
      </c>
      <c r="M278" s="4">
        <f t="shared" si="35"/>
        <v>190.89273225000002</v>
      </c>
      <c r="N278" s="4">
        <f t="shared" si="36"/>
        <v>55.116818900000005</v>
      </c>
      <c r="O278" s="4">
        <f t="shared" si="37"/>
        <v>0</v>
      </c>
      <c r="P278" s="4">
        <f t="shared" si="38"/>
        <v>0.47562900000000008</v>
      </c>
      <c r="Q278" s="4">
        <f t="shared" si="39"/>
        <v>7.4834620000000003</v>
      </c>
      <c r="R278" s="4">
        <f t="shared" si="40"/>
        <v>0</v>
      </c>
      <c r="T278" s="2">
        <f t="shared" si="41"/>
        <v>398.51333895000005</v>
      </c>
      <c r="U278" s="2"/>
    </row>
    <row r="279" spans="1:21">
      <c r="A279">
        <v>893</v>
      </c>
      <c r="B279" t="s">
        <v>885</v>
      </c>
      <c r="C279" s="4">
        <v>124559.197</v>
      </c>
      <c r="D279" s="4">
        <v>31490.393</v>
      </c>
      <c r="E279" s="4">
        <v>174182.63800000001</v>
      </c>
      <c r="F279" s="4">
        <v>29275.241000000002</v>
      </c>
      <c r="G279" s="4">
        <v>0</v>
      </c>
      <c r="H279" s="4">
        <v>5672.9480000000003</v>
      </c>
      <c r="I279" s="4">
        <v>235.221</v>
      </c>
      <c r="J279" s="4">
        <v>2198.73</v>
      </c>
      <c r="K279" s="5"/>
      <c r="L279" s="4">
        <f t="shared" si="34"/>
        <v>873.87770400000011</v>
      </c>
      <c r="M279" s="4">
        <f t="shared" si="35"/>
        <v>444.16572690000004</v>
      </c>
      <c r="N279" s="4">
        <f t="shared" si="36"/>
        <v>177.11520805000001</v>
      </c>
      <c r="O279" s="4">
        <f t="shared" si="37"/>
        <v>0</v>
      </c>
      <c r="P279" s="4">
        <f t="shared" si="38"/>
        <v>3.9710636000000008</v>
      </c>
      <c r="Q279" s="4">
        <f t="shared" si="39"/>
        <v>5.1042956999999998</v>
      </c>
      <c r="R279" s="4">
        <f t="shared" si="40"/>
        <v>12.312888000000003</v>
      </c>
      <c r="T279" s="2">
        <f t="shared" si="41"/>
        <v>1504.2339982500002</v>
      </c>
      <c r="U279" s="2"/>
    </row>
    <row r="280" spans="1:21">
      <c r="A280">
        <v>895</v>
      </c>
      <c r="B280" t="s">
        <v>886</v>
      </c>
      <c r="C280" s="4">
        <v>185713.193</v>
      </c>
      <c r="D280" s="4">
        <v>110383.102</v>
      </c>
      <c r="E280" s="4">
        <v>349278.72499999998</v>
      </c>
      <c r="F280" s="4">
        <v>67426.922999999995</v>
      </c>
      <c r="G280" s="4">
        <v>0</v>
      </c>
      <c r="H280" s="4">
        <v>1040.4880000000001</v>
      </c>
      <c r="I280" s="4">
        <v>0</v>
      </c>
      <c r="J280" s="4">
        <v>2670.5740000000001</v>
      </c>
      <c r="K280" s="5"/>
      <c r="L280" s="4">
        <f t="shared" si="34"/>
        <v>1658.1392520000002</v>
      </c>
      <c r="M280" s="4">
        <f t="shared" si="35"/>
        <v>890.66074875000004</v>
      </c>
      <c r="N280" s="4">
        <f t="shared" si="36"/>
        <v>407.93288414999995</v>
      </c>
      <c r="O280" s="4">
        <f t="shared" si="37"/>
        <v>0</v>
      </c>
      <c r="P280" s="4">
        <f t="shared" si="38"/>
        <v>0.72834160000000014</v>
      </c>
      <c r="Q280" s="4">
        <f t="shared" si="39"/>
        <v>0</v>
      </c>
      <c r="R280" s="4">
        <f t="shared" si="40"/>
        <v>14.955214400000003</v>
      </c>
      <c r="T280" s="2">
        <f t="shared" si="41"/>
        <v>2957.4612265000005</v>
      </c>
      <c r="U280" s="2"/>
    </row>
    <row r="281" spans="1:21">
      <c r="A281">
        <v>905</v>
      </c>
      <c r="B281" t="s">
        <v>887</v>
      </c>
      <c r="C281" s="4">
        <v>998762.97</v>
      </c>
      <c r="D281" s="4">
        <v>301948.728</v>
      </c>
      <c r="E281" s="4">
        <v>1650035.263</v>
      </c>
      <c r="F281" s="4">
        <v>30129.431</v>
      </c>
      <c r="G281" s="4">
        <v>0</v>
      </c>
      <c r="H281" s="4">
        <v>45962.892</v>
      </c>
      <c r="I281" s="4">
        <v>960.745</v>
      </c>
      <c r="J281" s="4">
        <v>11590.637000000001</v>
      </c>
      <c r="K281" s="5"/>
      <c r="L281" s="4">
        <f t="shared" si="34"/>
        <v>7283.9855088000004</v>
      </c>
      <c r="M281" s="4">
        <f t="shared" si="35"/>
        <v>4207.5899206500007</v>
      </c>
      <c r="N281" s="4">
        <f t="shared" si="36"/>
        <v>182.28305755</v>
      </c>
      <c r="O281" s="4">
        <f t="shared" si="37"/>
        <v>0</v>
      </c>
      <c r="P281" s="4">
        <f t="shared" si="38"/>
        <v>32.174024400000008</v>
      </c>
      <c r="Q281" s="4">
        <f t="shared" si="39"/>
        <v>20.848166500000001</v>
      </c>
      <c r="R281" s="4">
        <f t="shared" si="40"/>
        <v>64.907567200000017</v>
      </c>
      <c r="T281" s="2">
        <f t="shared" si="41"/>
        <v>11726.880677899999</v>
      </c>
      <c r="U281" s="2"/>
    </row>
    <row r="282" spans="1:21">
      <c r="A282">
        <v>908</v>
      </c>
      <c r="B282" t="s">
        <v>888</v>
      </c>
      <c r="C282" s="4">
        <v>176967.20199999999</v>
      </c>
      <c r="D282" s="4">
        <v>44575.949000000001</v>
      </c>
      <c r="E282" s="4">
        <v>449335.75199999998</v>
      </c>
      <c r="F282" s="4">
        <v>17823.481</v>
      </c>
      <c r="G282" s="4">
        <v>0</v>
      </c>
      <c r="H282" s="4">
        <v>6880.8810000000003</v>
      </c>
      <c r="I282" s="4">
        <v>0</v>
      </c>
      <c r="J282" s="4">
        <v>198.35</v>
      </c>
      <c r="K282" s="5"/>
      <c r="L282" s="4">
        <f t="shared" si="34"/>
        <v>1240.6416456000002</v>
      </c>
      <c r="M282" s="4">
        <f t="shared" si="35"/>
        <v>1145.8061676</v>
      </c>
      <c r="N282" s="4">
        <f t="shared" si="36"/>
        <v>107.83206005</v>
      </c>
      <c r="O282" s="4">
        <f t="shared" si="37"/>
        <v>0</v>
      </c>
      <c r="P282" s="4">
        <f t="shared" si="38"/>
        <v>4.8166167000000009</v>
      </c>
      <c r="Q282" s="4">
        <f t="shared" si="39"/>
        <v>0</v>
      </c>
      <c r="R282" s="4">
        <f t="shared" si="40"/>
        <v>1.1107600000000002</v>
      </c>
      <c r="T282" s="2">
        <f t="shared" si="41"/>
        <v>2499.0964899500004</v>
      </c>
      <c r="U282" s="2"/>
    </row>
    <row r="283" spans="1:21">
      <c r="A283">
        <v>915</v>
      </c>
      <c r="B283" t="s">
        <v>889</v>
      </c>
      <c r="C283" s="4">
        <v>225196.63699999999</v>
      </c>
      <c r="D283" s="4">
        <v>70241.418000000005</v>
      </c>
      <c r="E283" s="4">
        <v>439872.07299999997</v>
      </c>
      <c r="F283" s="4">
        <v>18762.423999999999</v>
      </c>
      <c r="G283" s="4">
        <v>0</v>
      </c>
      <c r="H283" s="4">
        <v>1270.4010000000001</v>
      </c>
      <c r="I283" s="4">
        <v>0</v>
      </c>
      <c r="J283" s="4">
        <v>2738.9740000000002</v>
      </c>
      <c r="K283" s="5"/>
      <c r="L283" s="4">
        <f t="shared" si="34"/>
        <v>1654.4531080000002</v>
      </c>
      <c r="M283" s="4">
        <f t="shared" si="35"/>
        <v>1121.6737861500001</v>
      </c>
      <c r="N283" s="4">
        <f t="shared" si="36"/>
        <v>113.51266519999999</v>
      </c>
      <c r="O283" s="4">
        <f t="shared" si="37"/>
        <v>0</v>
      </c>
      <c r="P283" s="4">
        <f t="shared" si="38"/>
        <v>0.88928070000000015</v>
      </c>
      <c r="Q283" s="4">
        <f t="shared" si="39"/>
        <v>0</v>
      </c>
      <c r="R283" s="4">
        <f t="shared" si="40"/>
        <v>15.338254400000004</v>
      </c>
      <c r="T283" s="2">
        <f t="shared" si="41"/>
        <v>2890.5288400500003</v>
      </c>
      <c r="U283" s="2"/>
    </row>
    <row r="284" spans="1:21">
      <c r="A284">
        <v>918</v>
      </c>
      <c r="B284" t="s">
        <v>890</v>
      </c>
      <c r="C284" s="4">
        <v>17419.905999999999</v>
      </c>
      <c r="D284" s="4">
        <v>11031.695</v>
      </c>
      <c r="E284" s="4">
        <v>53576.305</v>
      </c>
      <c r="F284" s="4">
        <v>13996.691999999999</v>
      </c>
      <c r="G284" s="4">
        <v>0</v>
      </c>
      <c r="H284" s="4">
        <v>0</v>
      </c>
      <c r="I284" s="4">
        <v>0</v>
      </c>
      <c r="J284" s="4">
        <v>0</v>
      </c>
      <c r="K284" s="5"/>
      <c r="L284" s="4">
        <f t="shared" si="34"/>
        <v>159.3289656</v>
      </c>
      <c r="M284" s="4">
        <f t="shared" si="35"/>
        <v>136.61957775000002</v>
      </c>
      <c r="N284" s="4">
        <f t="shared" si="36"/>
        <v>84.679986599999992</v>
      </c>
      <c r="O284" s="4">
        <f t="shared" si="37"/>
        <v>0</v>
      </c>
      <c r="P284" s="4">
        <f t="shared" si="38"/>
        <v>0</v>
      </c>
      <c r="Q284" s="4">
        <f t="shared" si="39"/>
        <v>0</v>
      </c>
      <c r="R284" s="4">
        <f t="shared" si="40"/>
        <v>0</v>
      </c>
      <c r="T284" s="2">
        <f t="shared" si="41"/>
        <v>380.62852995000003</v>
      </c>
      <c r="U284" s="2"/>
    </row>
    <row r="285" spans="1:21">
      <c r="A285">
        <v>921</v>
      </c>
      <c r="B285" t="s">
        <v>891</v>
      </c>
      <c r="C285" s="4">
        <v>11913.481</v>
      </c>
      <c r="D285" s="4">
        <v>10613.546</v>
      </c>
      <c r="E285" s="4">
        <v>42921.161999999997</v>
      </c>
      <c r="F285" s="4">
        <v>11686.018</v>
      </c>
      <c r="G285" s="4">
        <v>0</v>
      </c>
      <c r="H285" s="4">
        <v>554.20600000000002</v>
      </c>
      <c r="I285" s="4">
        <v>0</v>
      </c>
      <c r="J285" s="4">
        <v>0</v>
      </c>
      <c r="K285" s="5"/>
      <c r="L285" s="4">
        <f t="shared" si="34"/>
        <v>126.15135120000002</v>
      </c>
      <c r="M285" s="4">
        <f t="shared" si="35"/>
        <v>109.4489631</v>
      </c>
      <c r="N285" s="4">
        <f t="shared" si="36"/>
        <v>70.700408899999999</v>
      </c>
      <c r="O285" s="4">
        <f t="shared" si="37"/>
        <v>0</v>
      </c>
      <c r="P285" s="4">
        <f t="shared" si="38"/>
        <v>0.38794420000000007</v>
      </c>
      <c r="Q285" s="4">
        <f t="shared" si="39"/>
        <v>0</v>
      </c>
      <c r="R285" s="4">
        <f t="shared" si="40"/>
        <v>0</v>
      </c>
      <c r="T285" s="2">
        <f t="shared" si="41"/>
        <v>306.68866740000004</v>
      </c>
      <c r="U285" s="2"/>
    </row>
    <row r="286" spans="1:21">
      <c r="A286">
        <v>922</v>
      </c>
      <c r="B286" t="s">
        <v>892</v>
      </c>
      <c r="C286" s="4">
        <v>10991.99</v>
      </c>
      <c r="D286" s="4">
        <v>25198.870999999999</v>
      </c>
      <c r="E286" s="4">
        <v>104673.378</v>
      </c>
      <c r="F286" s="4">
        <v>22788.083999999999</v>
      </c>
      <c r="G286" s="4">
        <v>0</v>
      </c>
      <c r="H286" s="4">
        <v>383.44499999999999</v>
      </c>
      <c r="I286" s="4">
        <v>288.06</v>
      </c>
      <c r="J286" s="4">
        <v>0</v>
      </c>
      <c r="K286" s="5"/>
      <c r="L286" s="4">
        <f t="shared" si="34"/>
        <v>202.6688216</v>
      </c>
      <c r="M286" s="4">
        <f t="shared" si="35"/>
        <v>266.9171139</v>
      </c>
      <c r="N286" s="4">
        <f t="shared" si="36"/>
        <v>137.86790819999999</v>
      </c>
      <c r="O286" s="4">
        <f t="shared" si="37"/>
        <v>0</v>
      </c>
      <c r="P286" s="4">
        <f t="shared" si="38"/>
        <v>0.26841150000000003</v>
      </c>
      <c r="Q286" s="4">
        <f t="shared" si="39"/>
        <v>6.250902</v>
      </c>
      <c r="R286" s="4">
        <f t="shared" si="40"/>
        <v>0</v>
      </c>
      <c r="T286" s="2">
        <f t="shared" si="41"/>
        <v>613.97315719999995</v>
      </c>
      <c r="U286" s="2"/>
    </row>
    <row r="287" spans="1:21">
      <c r="A287">
        <v>924</v>
      </c>
      <c r="B287" t="s">
        <v>893</v>
      </c>
      <c r="C287" s="4">
        <v>22781.268</v>
      </c>
      <c r="D287" s="4">
        <v>6694.0320000000002</v>
      </c>
      <c r="E287" s="4">
        <v>75099.277000000002</v>
      </c>
      <c r="F287" s="4">
        <v>5528.2380000000003</v>
      </c>
      <c r="G287" s="4">
        <v>0</v>
      </c>
      <c r="H287" s="4">
        <v>1936.8620000000001</v>
      </c>
      <c r="I287" s="4">
        <v>128.93899999999999</v>
      </c>
      <c r="J287" s="4">
        <v>256.20799999999997</v>
      </c>
      <c r="K287" s="5"/>
      <c r="L287" s="4">
        <f t="shared" si="34"/>
        <v>165.06168000000002</v>
      </c>
      <c r="M287" s="4">
        <f t="shared" si="35"/>
        <v>191.50315635000001</v>
      </c>
      <c r="N287" s="4">
        <f t="shared" si="36"/>
        <v>33.445839900000003</v>
      </c>
      <c r="O287" s="4">
        <f t="shared" si="37"/>
        <v>0</v>
      </c>
      <c r="P287" s="4">
        <f t="shared" si="38"/>
        <v>1.3558034000000003</v>
      </c>
      <c r="Q287" s="4">
        <f t="shared" si="39"/>
        <v>2.7979762999999997</v>
      </c>
      <c r="R287" s="4">
        <f t="shared" si="40"/>
        <v>1.4347648</v>
      </c>
      <c r="T287" s="2">
        <f t="shared" si="41"/>
        <v>394.1644559500001</v>
      </c>
      <c r="U287" s="2"/>
    </row>
    <row r="288" spans="1:21">
      <c r="A288">
        <v>925</v>
      </c>
      <c r="B288" t="s">
        <v>894</v>
      </c>
      <c r="C288" s="4">
        <v>65737.729000000007</v>
      </c>
      <c r="D288" s="4">
        <v>10848.851000000001</v>
      </c>
      <c r="E288" s="4">
        <v>71207.752999999997</v>
      </c>
      <c r="F288" s="4">
        <v>8076.0720000000001</v>
      </c>
      <c r="G288" s="4">
        <v>0</v>
      </c>
      <c r="H288" s="4">
        <v>886.19899999999996</v>
      </c>
      <c r="I288" s="4">
        <v>0</v>
      </c>
      <c r="J288" s="4">
        <v>0</v>
      </c>
      <c r="K288" s="5"/>
      <c r="L288" s="4">
        <f t="shared" si="34"/>
        <v>428.88484800000009</v>
      </c>
      <c r="M288" s="4">
        <f t="shared" si="35"/>
        <v>181.57977015</v>
      </c>
      <c r="N288" s="4">
        <f t="shared" si="36"/>
        <v>48.860235599999996</v>
      </c>
      <c r="O288" s="4">
        <f t="shared" si="37"/>
        <v>0</v>
      </c>
      <c r="P288" s="4">
        <f t="shared" si="38"/>
        <v>0.62033930000000004</v>
      </c>
      <c r="Q288" s="4">
        <f t="shared" si="39"/>
        <v>0</v>
      </c>
      <c r="R288" s="4">
        <f t="shared" si="40"/>
        <v>0</v>
      </c>
      <c r="T288" s="2">
        <f t="shared" si="41"/>
        <v>659.94519305000006</v>
      </c>
      <c r="U288" s="2"/>
    </row>
    <row r="289" spans="1:21">
      <c r="A289">
        <v>927</v>
      </c>
      <c r="B289" t="s">
        <v>895</v>
      </c>
      <c r="C289" s="4">
        <v>138594.31700000001</v>
      </c>
      <c r="D289" s="4">
        <v>260429.28099999999</v>
      </c>
      <c r="E289" s="4">
        <v>686290.50399999996</v>
      </c>
      <c r="F289" s="4">
        <v>36694.798000000003</v>
      </c>
      <c r="G289" s="4">
        <v>0</v>
      </c>
      <c r="H289" s="4">
        <v>4840.982</v>
      </c>
      <c r="I289" s="4">
        <v>5544.1589999999997</v>
      </c>
      <c r="J289" s="4">
        <v>0</v>
      </c>
      <c r="K289" s="5"/>
      <c r="L289" s="4">
        <f t="shared" si="34"/>
        <v>2234.5321488000004</v>
      </c>
      <c r="M289" s="4">
        <f t="shared" si="35"/>
        <v>1750.0407852000001</v>
      </c>
      <c r="N289" s="4">
        <f t="shared" si="36"/>
        <v>222.00352789999999</v>
      </c>
      <c r="O289" s="4">
        <f t="shared" si="37"/>
        <v>0</v>
      </c>
      <c r="P289" s="4">
        <f t="shared" si="38"/>
        <v>3.3886874000000007</v>
      </c>
      <c r="Q289" s="4">
        <f t="shared" si="39"/>
        <v>120.3082503</v>
      </c>
      <c r="R289" s="4">
        <f t="shared" si="40"/>
        <v>0</v>
      </c>
      <c r="T289" s="2">
        <f t="shared" si="41"/>
        <v>4330.2733996000006</v>
      </c>
      <c r="U289" s="2"/>
    </row>
    <row r="290" spans="1:21">
      <c r="A290">
        <v>931</v>
      </c>
      <c r="B290" t="s">
        <v>896</v>
      </c>
      <c r="C290" s="4">
        <v>41769.813999999998</v>
      </c>
      <c r="D290" s="4">
        <v>45294.813999999998</v>
      </c>
      <c r="E290" s="4">
        <v>136150.745</v>
      </c>
      <c r="F290" s="4">
        <v>36186.28</v>
      </c>
      <c r="G290" s="4">
        <v>0</v>
      </c>
      <c r="H290" s="4">
        <v>1090.297</v>
      </c>
      <c r="I290" s="4">
        <v>0</v>
      </c>
      <c r="J290" s="4">
        <v>0</v>
      </c>
      <c r="K290" s="5"/>
      <c r="L290" s="4">
        <f t="shared" si="34"/>
        <v>487.56191680000006</v>
      </c>
      <c r="M290" s="4">
        <f t="shared" si="35"/>
        <v>347.18439975000001</v>
      </c>
      <c r="N290" s="4">
        <f t="shared" si="36"/>
        <v>218.92699399999998</v>
      </c>
      <c r="O290" s="4">
        <f t="shared" si="37"/>
        <v>0</v>
      </c>
      <c r="P290" s="4">
        <f t="shared" si="38"/>
        <v>0.76320790000000016</v>
      </c>
      <c r="Q290" s="4">
        <f t="shared" si="39"/>
        <v>0</v>
      </c>
      <c r="R290" s="4">
        <f t="shared" si="40"/>
        <v>0</v>
      </c>
      <c r="T290" s="2">
        <f t="shared" si="41"/>
        <v>1054.43651845</v>
      </c>
      <c r="U290" s="2"/>
    </row>
    <row r="291" spans="1:21">
      <c r="A291">
        <v>934</v>
      </c>
      <c r="B291" t="s">
        <v>897</v>
      </c>
      <c r="C291" s="4">
        <v>23198.256000000001</v>
      </c>
      <c r="D291" s="4">
        <v>8366.6790000000001</v>
      </c>
      <c r="E291" s="4">
        <v>58895.27</v>
      </c>
      <c r="F291" s="4">
        <v>7047.8670000000002</v>
      </c>
      <c r="G291" s="4">
        <v>0</v>
      </c>
      <c r="H291" s="4">
        <v>789.62</v>
      </c>
      <c r="I291" s="4">
        <v>328.42099999999999</v>
      </c>
      <c r="J291" s="4">
        <v>0</v>
      </c>
      <c r="K291" s="5"/>
      <c r="L291" s="4">
        <f t="shared" si="34"/>
        <v>176.76363600000002</v>
      </c>
      <c r="M291" s="4">
        <f t="shared" si="35"/>
        <v>150.18293850000001</v>
      </c>
      <c r="N291" s="4">
        <f t="shared" si="36"/>
        <v>42.63959535</v>
      </c>
      <c r="O291" s="4">
        <f t="shared" si="37"/>
        <v>0</v>
      </c>
      <c r="P291" s="4">
        <f t="shared" si="38"/>
        <v>0.55273400000000006</v>
      </c>
      <c r="Q291" s="4">
        <f t="shared" si="39"/>
        <v>7.1267357000000002</v>
      </c>
      <c r="R291" s="4">
        <f t="shared" si="40"/>
        <v>0</v>
      </c>
      <c r="T291" s="2">
        <f t="shared" si="41"/>
        <v>377.26563954999995</v>
      </c>
      <c r="U291" s="2"/>
    </row>
    <row r="292" spans="1:21">
      <c r="A292">
        <v>935</v>
      </c>
      <c r="B292" t="s">
        <v>898</v>
      </c>
      <c r="C292" s="4">
        <v>54482.34</v>
      </c>
      <c r="D292" s="4">
        <v>21693.977999999999</v>
      </c>
      <c r="E292" s="4">
        <v>63752.627</v>
      </c>
      <c r="F292" s="4">
        <v>23157.329000000002</v>
      </c>
      <c r="G292" s="4">
        <v>0</v>
      </c>
      <c r="H292" s="4">
        <v>3156.8429999999998</v>
      </c>
      <c r="I292" s="4">
        <v>0</v>
      </c>
      <c r="J292" s="4">
        <v>6.9560000000000004</v>
      </c>
      <c r="K292" s="5"/>
      <c r="L292" s="4">
        <f t="shared" si="34"/>
        <v>426.58738080000006</v>
      </c>
      <c r="M292" s="4">
        <f t="shared" si="35"/>
        <v>162.56919885000002</v>
      </c>
      <c r="N292" s="4">
        <f t="shared" si="36"/>
        <v>140.10184045</v>
      </c>
      <c r="O292" s="4">
        <f t="shared" si="37"/>
        <v>0</v>
      </c>
      <c r="P292" s="4">
        <f t="shared" si="38"/>
        <v>2.2097901000000002</v>
      </c>
      <c r="Q292" s="4">
        <f t="shared" si="39"/>
        <v>0</v>
      </c>
      <c r="R292" s="4">
        <f t="shared" si="40"/>
        <v>3.8953600000000005E-2</v>
      </c>
      <c r="T292" s="2">
        <f t="shared" si="41"/>
        <v>731.46821020000016</v>
      </c>
      <c r="U292" s="2"/>
    </row>
    <row r="293" spans="1:21">
      <c r="A293">
        <v>936</v>
      </c>
      <c r="B293" t="s">
        <v>899</v>
      </c>
      <c r="C293" s="4">
        <v>43691.463999999993</v>
      </c>
      <c r="D293" s="4">
        <v>49056.652000000002</v>
      </c>
      <c r="E293" s="4">
        <v>144438.61499999999</v>
      </c>
      <c r="F293" s="4">
        <v>44218.267</v>
      </c>
      <c r="G293" s="4">
        <v>0</v>
      </c>
      <c r="H293" s="4">
        <v>7270.32</v>
      </c>
      <c r="I293" s="4">
        <v>0</v>
      </c>
      <c r="J293" s="4">
        <v>2027.4290000000001</v>
      </c>
      <c r="K293" s="5"/>
      <c r="L293" s="4">
        <f t="shared" si="34"/>
        <v>519.38944960000003</v>
      </c>
      <c r="M293" s="4">
        <f t="shared" si="35"/>
        <v>368.31846825000002</v>
      </c>
      <c r="N293" s="4">
        <f t="shared" si="36"/>
        <v>267.52051534999998</v>
      </c>
      <c r="O293" s="4">
        <f t="shared" si="37"/>
        <v>0</v>
      </c>
      <c r="P293" s="4">
        <f t="shared" si="38"/>
        <v>5.0892240000000006</v>
      </c>
      <c r="Q293" s="4">
        <f t="shared" si="39"/>
        <v>0</v>
      </c>
      <c r="R293" s="4">
        <f t="shared" si="40"/>
        <v>11.353602400000002</v>
      </c>
      <c r="T293" s="2">
        <f t="shared" si="41"/>
        <v>1160.3176572</v>
      </c>
      <c r="U293" s="2"/>
    </row>
    <row r="294" spans="1:21">
      <c r="A294">
        <v>946</v>
      </c>
      <c r="B294" t="s">
        <v>900</v>
      </c>
      <c r="C294" s="4">
        <v>59086.673999999999</v>
      </c>
      <c r="D294" s="4">
        <v>40925.055999999997</v>
      </c>
      <c r="E294" s="4">
        <v>143605.41699999999</v>
      </c>
      <c r="F294" s="4">
        <v>33786.146999999997</v>
      </c>
      <c r="G294" s="4">
        <v>0</v>
      </c>
      <c r="H294" s="4">
        <v>3653.605</v>
      </c>
      <c r="I294" s="4">
        <v>0</v>
      </c>
      <c r="J294" s="4">
        <v>572.16099999999994</v>
      </c>
      <c r="K294" s="5"/>
      <c r="L294" s="4">
        <f t="shared" si="34"/>
        <v>560.06568800000002</v>
      </c>
      <c r="M294" s="4">
        <f t="shared" si="35"/>
        <v>366.19381334999997</v>
      </c>
      <c r="N294" s="4">
        <f t="shared" si="36"/>
        <v>204.40618934999998</v>
      </c>
      <c r="O294" s="4">
        <f t="shared" si="37"/>
        <v>0</v>
      </c>
      <c r="P294" s="4">
        <f t="shared" si="38"/>
        <v>2.5575235000000003</v>
      </c>
      <c r="Q294" s="4">
        <f t="shared" si="39"/>
        <v>0</v>
      </c>
      <c r="R294" s="4">
        <f t="shared" si="40"/>
        <v>3.2041016</v>
      </c>
      <c r="T294" s="2">
        <f t="shared" si="41"/>
        <v>1133.2232141999998</v>
      </c>
      <c r="U294" s="2"/>
    </row>
    <row r="295" spans="1:21">
      <c r="A295">
        <v>976</v>
      </c>
      <c r="B295" t="s">
        <v>901</v>
      </c>
      <c r="C295" s="4">
        <v>24557.152999999998</v>
      </c>
      <c r="D295" s="4">
        <v>15975.603999999999</v>
      </c>
      <c r="E295" s="4">
        <v>85249.25</v>
      </c>
      <c r="F295" s="4">
        <v>18744.934000000001</v>
      </c>
      <c r="G295" s="4">
        <v>0</v>
      </c>
      <c r="H295" s="4">
        <v>2024.3910000000001</v>
      </c>
      <c r="I295" s="4">
        <v>228.488</v>
      </c>
      <c r="J295" s="4">
        <v>6342.5360000000001</v>
      </c>
      <c r="K295" s="5"/>
      <c r="L295" s="4">
        <f t="shared" si="34"/>
        <v>226.98343920000002</v>
      </c>
      <c r="M295" s="4">
        <f t="shared" si="35"/>
        <v>217.38558750000001</v>
      </c>
      <c r="N295" s="4">
        <f t="shared" si="36"/>
        <v>113.40685070000001</v>
      </c>
      <c r="O295" s="4">
        <f t="shared" si="37"/>
        <v>0</v>
      </c>
      <c r="P295" s="4">
        <f t="shared" si="38"/>
        <v>1.4170737000000002</v>
      </c>
      <c r="Q295" s="4">
        <f t="shared" si="39"/>
        <v>4.9581895999999999</v>
      </c>
      <c r="R295" s="4">
        <f t="shared" si="40"/>
        <v>35.518201600000005</v>
      </c>
      <c r="T295" s="2">
        <f t="shared" si="41"/>
        <v>564.15114070000004</v>
      </c>
      <c r="U295" s="2"/>
    </row>
    <row r="296" spans="1:21">
      <c r="A296">
        <v>977</v>
      </c>
      <c r="B296" t="s">
        <v>902</v>
      </c>
      <c r="C296" s="4">
        <v>146606.03099999999</v>
      </c>
      <c r="D296" s="4">
        <v>45378.252</v>
      </c>
      <c r="E296" s="4">
        <v>341215.32699999999</v>
      </c>
      <c r="F296" s="4">
        <v>2824.703</v>
      </c>
      <c r="G296" s="4">
        <v>0</v>
      </c>
      <c r="H296" s="4">
        <v>4195.3969999999999</v>
      </c>
      <c r="I296" s="4">
        <v>366.43599999999998</v>
      </c>
      <c r="J296" s="4">
        <v>9789.8719999999994</v>
      </c>
      <c r="K296" s="5"/>
      <c r="L296" s="4">
        <f t="shared" si="34"/>
        <v>1075.1119848000001</v>
      </c>
      <c r="M296" s="4">
        <f t="shared" si="35"/>
        <v>870.09908385000006</v>
      </c>
      <c r="N296" s="4">
        <f t="shared" si="36"/>
        <v>17.089453150000001</v>
      </c>
      <c r="O296" s="4">
        <f t="shared" si="37"/>
        <v>0</v>
      </c>
      <c r="P296" s="4">
        <f t="shared" si="38"/>
        <v>2.9367779000000005</v>
      </c>
      <c r="Q296" s="4">
        <f t="shared" si="39"/>
        <v>7.9516611999999993</v>
      </c>
      <c r="R296" s="4">
        <f t="shared" si="40"/>
        <v>54.823283200000006</v>
      </c>
      <c r="T296" s="2">
        <f t="shared" si="41"/>
        <v>1973.1889609</v>
      </c>
      <c r="U296" s="2"/>
    </row>
    <row r="297" spans="1:21">
      <c r="A297">
        <v>980</v>
      </c>
      <c r="B297" t="s">
        <v>903</v>
      </c>
      <c r="C297" s="4">
        <v>192423.454</v>
      </c>
      <c r="D297" s="4">
        <v>202295.921</v>
      </c>
      <c r="E297" s="4">
        <v>753872.076</v>
      </c>
      <c r="F297" s="4">
        <v>64301.491000000002</v>
      </c>
      <c r="G297" s="4">
        <v>0</v>
      </c>
      <c r="H297" s="4">
        <v>13422.873</v>
      </c>
      <c r="I297" s="4">
        <v>923.14499999999998</v>
      </c>
      <c r="J297" s="4">
        <v>0</v>
      </c>
      <c r="K297" s="5"/>
      <c r="L297" s="4">
        <f t="shared" si="34"/>
        <v>2210.4285000000004</v>
      </c>
      <c r="M297" s="4">
        <f t="shared" si="35"/>
        <v>1922.3737938000002</v>
      </c>
      <c r="N297" s="4">
        <f t="shared" si="36"/>
        <v>389.02402054999999</v>
      </c>
      <c r="O297" s="4">
        <f t="shared" si="37"/>
        <v>0</v>
      </c>
      <c r="P297" s="4">
        <f t="shared" si="38"/>
        <v>9.3960111000000008</v>
      </c>
      <c r="Q297" s="4">
        <f t="shared" si="39"/>
        <v>20.032246499999999</v>
      </c>
      <c r="R297" s="4">
        <f t="shared" si="40"/>
        <v>0</v>
      </c>
      <c r="T297" s="2">
        <f t="shared" si="41"/>
        <v>4551.2545719500004</v>
      </c>
      <c r="U297" s="2"/>
    </row>
    <row r="298" spans="1:21">
      <c r="A298">
        <v>981</v>
      </c>
      <c r="B298" t="s">
        <v>904</v>
      </c>
      <c r="C298" s="4">
        <v>13236.628000000001</v>
      </c>
      <c r="D298" s="4">
        <v>5506.2650000000003</v>
      </c>
      <c r="E298" s="4">
        <v>44412.601000000002</v>
      </c>
      <c r="F298" s="4">
        <v>4269.5339999999997</v>
      </c>
      <c r="G298" s="4">
        <v>0</v>
      </c>
      <c r="H298" s="4">
        <v>1308.7429999999999</v>
      </c>
      <c r="I298" s="4">
        <v>19.349</v>
      </c>
      <c r="J298" s="4">
        <v>3268.8850000000002</v>
      </c>
      <c r="K298" s="5"/>
      <c r="L298" s="4">
        <f t="shared" si="34"/>
        <v>104.96020080000001</v>
      </c>
      <c r="M298" s="4">
        <f t="shared" si="35"/>
        <v>113.25213255000001</v>
      </c>
      <c r="N298" s="4">
        <f t="shared" si="36"/>
        <v>25.830680699999998</v>
      </c>
      <c r="O298" s="4">
        <f t="shared" si="37"/>
        <v>0</v>
      </c>
      <c r="P298" s="4">
        <f t="shared" si="38"/>
        <v>0.9161201000000001</v>
      </c>
      <c r="Q298" s="4">
        <f t="shared" si="39"/>
        <v>0.4198733</v>
      </c>
      <c r="R298" s="4">
        <f t="shared" si="40"/>
        <v>18.305756000000002</v>
      </c>
      <c r="T298" s="2">
        <f t="shared" si="41"/>
        <v>245.37900745000002</v>
      </c>
      <c r="U298" s="2"/>
    </row>
    <row r="299" spans="1:21">
      <c r="A299">
        <v>989</v>
      </c>
      <c r="B299" t="s">
        <v>905</v>
      </c>
      <c r="C299" s="4">
        <v>64716.648999999998</v>
      </c>
      <c r="D299" s="4">
        <v>24230.57</v>
      </c>
      <c r="E299" s="4">
        <v>125387.82</v>
      </c>
      <c r="F299" s="4">
        <v>25523.512999999999</v>
      </c>
      <c r="G299" s="4">
        <v>0</v>
      </c>
      <c r="H299" s="4">
        <v>1344.15</v>
      </c>
      <c r="I299" s="4">
        <v>0</v>
      </c>
      <c r="J299" s="4">
        <v>58.140999999999998</v>
      </c>
      <c r="K299" s="5"/>
      <c r="L299" s="4">
        <f t="shared" si="34"/>
        <v>498.10442640000008</v>
      </c>
      <c r="M299" s="4">
        <f t="shared" si="35"/>
        <v>319.73894100000007</v>
      </c>
      <c r="N299" s="4">
        <f t="shared" si="36"/>
        <v>154.41725364999999</v>
      </c>
      <c r="O299" s="4">
        <f t="shared" si="37"/>
        <v>0</v>
      </c>
      <c r="P299" s="4">
        <f t="shared" si="38"/>
        <v>0.94090500000000021</v>
      </c>
      <c r="Q299" s="4">
        <f t="shared" si="39"/>
        <v>0</v>
      </c>
      <c r="R299" s="4">
        <f t="shared" si="40"/>
        <v>0.32558960000000003</v>
      </c>
      <c r="T299" s="2">
        <f t="shared" si="41"/>
        <v>973.20152605000021</v>
      </c>
      <c r="U299" s="2"/>
    </row>
    <row r="300" spans="1:21">
      <c r="A300">
        <v>992</v>
      </c>
      <c r="B300" t="s">
        <v>906</v>
      </c>
      <c r="C300" s="4">
        <v>228700.489</v>
      </c>
      <c r="D300" s="4">
        <v>62115.035000000003</v>
      </c>
      <c r="E300" s="4">
        <v>406707.84</v>
      </c>
      <c r="F300" s="4">
        <v>33954.044000000002</v>
      </c>
      <c r="G300" s="4">
        <v>0</v>
      </c>
      <c r="H300" s="4">
        <v>1824.53</v>
      </c>
      <c r="I300" s="4">
        <v>5.1509999999999998</v>
      </c>
      <c r="J300" s="4">
        <v>1725.1569999999999</v>
      </c>
      <c r="K300" s="5"/>
      <c r="L300" s="4">
        <f t="shared" si="34"/>
        <v>1628.5669344</v>
      </c>
      <c r="M300" s="4">
        <f t="shared" si="35"/>
        <v>1037.104992</v>
      </c>
      <c r="N300" s="4">
        <f t="shared" si="36"/>
        <v>205.42196620000001</v>
      </c>
      <c r="O300" s="4">
        <f t="shared" si="37"/>
        <v>0</v>
      </c>
      <c r="P300" s="4">
        <f t="shared" si="38"/>
        <v>1.2771710000000001</v>
      </c>
      <c r="Q300" s="4">
        <f t="shared" si="39"/>
        <v>0.11177669999999999</v>
      </c>
      <c r="R300" s="4">
        <f t="shared" si="40"/>
        <v>9.6608792000000001</v>
      </c>
      <c r="T300" s="2">
        <f t="shared" si="41"/>
        <v>2872.4828403000006</v>
      </c>
      <c r="U300" s="2"/>
    </row>
  </sheetData>
  <sortState xmlns:xlrd2="http://schemas.microsoft.com/office/spreadsheetml/2017/richdata2" ref="A9:I300">
    <sortCondition ref="A9:A30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78ba95-7023-46b8-8863-14b2a5814243">
      <Terms xmlns="http://schemas.microsoft.com/office/infopath/2007/PartnerControls"/>
    </lcf76f155ced4ddcb4097134ff3c332f>
    <TaxCatchAll xmlns="c40c7b59-5744-49aa-9631-c4247212e49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8" ma:contentTypeDescription="Luo uusi asiakirja." ma:contentTypeScope="" ma:versionID="8c6aa38dd807d579fe07fd73f549615a">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699c27a0848e8273b59c499d7225f8d7"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ecfe813c-4066-4bef-b87d-398c4f4d93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de14ed75-3691-450a-af16-cae415c2fdc8}" ma:internalName="TaxCatchAll" ma:showField="CatchAllData" ma:web="c40c7b59-5744-49aa-9631-c4247212e4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0F47AD-8A7E-4A28-9658-ED9BAF8DD09A}">
  <ds:schemaRefs>
    <ds:schemaRef ds:uri="http://purl.org/dc/terms/"/>
    <ds:schemaRef ds:uri="c40c7b59-5744-49aa-9631-c4247212e49d"/>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0778ba95-7023-46b8-8863-14b2a5814243"/>
    <ds:schemaRef ds:uri="http://purl.org/dc/elements/1.1/"/>
  </ds:schemaRefs>
</ds:datastoreItem>
</file>

<file path=customXml/itemProps2.xml><?xml version="1.0" encoding="utf-8"?>
<ds:datastoreItem xmlns:ds="http://schemas.openxmlformats.org/officeDocument/2006/customXml" ds:itemID="{C78A7F70-95CE-40CB-84B7-85C9E118E0EC}">
  <ds:schemaRefs>
    <ds:schemaRef ds:uri="http://schemas.microsoft.com/sharepoint/v3/contenttype/forms"/>
  </ds:schemaRefs>
</ds:datastoreItem>
</file>

<file path=customXml/itemProps3.xml><?xml version="1.0" encoding="utf-8"?>
<ds:datastoreItem xmlns:ds="http://schemas.openxmlformats.org/officeDocument/2006/customXml" ds:itemID="{AA377570-5E9A-4B10-B2EC-0955B7966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Selite</vt:lpstr>
      <vt:lpstr>Tasaus 2026 </vt:lpstr>
      <vt:lpstr>Lask. verotulot 2026  €_asukas</vt:lpstr>
      <vt:lpstr>Lask. kunnallisvero 2024</vt:lpstr>
      <vt:lpstr>Lask. kiinteistövero 2024</vt:lpstr>
      <vt:lpstr>Lask. kiinteistövero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Strandberg Benjamin</dc:creator>
  <cp:keywords/>
  <dc:description/>
  <cp:lastModifiedBy>Riikonen Olli</cp:lastModifiedBy>
  <cp:revision/>
  <cp:lastPrinted>2025-06-23T10:26:04Z</cp:lastPrinted>
  <dcterms:created xsi:type="dcterms:W3CDTF">2022-08-10T12:01:03Z</dcterms:created>
  <dcterms:modified xsi:type="dcterms:W3CDTF">2025-06-26T08:25:53Z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0x01010066000AE223E22E49AE9A6766EBE498ED</vt:lpwstr>
  </property>
  <property fmtid="{D5CDD505-2E9C-101B-9397-08002B2CF9AE}" pid="3" name="MediaServiceImageTags">
    <vt:lpwstr/>
  </property>
</Properties>
</file>