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kuntaliittofi-my.sharepoint.com/personal/olli_riikonen_kuntaliitto_fi/Documents/VOS-laskelmat 2027/"/>
    </mc:Choice>
  </mc:AlternateContent>
  <xr:revisionPtr revIDLastSave="7" documentId="8_{7A635A2F-8AC4-42B6-BE1C-D2CD7A3BA910}" xr6:coauthVersionLast="47" xr6:coauthVersionMax="47" xr10:uidLastSave="{35890729-C301-4F4E-8014-CA6A35D4ECDB}"/>
  <bookViews>
    <workbookView xWindow="-120" yWindow="-120" windowWidth="29040" windowHeight="15720" xr2:uid="{AD0307C0-9653-4B59-A90F-365BEA4D3E8D}"/>
  </bookViews>
  <sheets>
    <sheet name="Selite" sheetId="17" r:id="rId1"/>
    <sheet name="Tasaus 2027 " sheetId="11" r:id="rId2"/>
    <sheet name="Lask. kunnallisvero 2025" sheetId="12" r:id="rId3"/>
    <sheet name="Lask. kiinteistövero 2025" sheetId="13" r:id="rId4"/>
    <sheet name="Lask. verotulot 2027  €_asukas" sheetId="16" r:id="rId5"/>
    <sheet name="Lask. kiinteistövero 2022" sheetId="2" state="hidden" r:id="rId6"/>
  </sheets>
  <definedNames>
    <definedName name="_xlnm._FilterDatabase" localSheetId="3" hidden="1">'Lask. kiinteistövero 2025'!$A$10:$V$10</definedName>
    <definedName name="_xlnm._FilterDatabase" localSheetId="2" hidden="1">'Lask. kunnallisvero 2025'!$A$10:$H$10</definedName>
    <definedName name="_xlnm._FilterDatabase" localSheetId="4" hidden="1">'Lask. verotulot 2027  €_asukas'!$A$10:$L$302</definedName>
    <definedName name="_xlnm._FilterDatabase" localSheetId="1" hidden="1">'Tasaus 2027 '!$A$10:$K$302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2" i="12" l="1"/>
  <c r="H302" i="12" s="1"/>
  <c r="G301" i="12"/>
  <c r="H301" i="12" s="1"/>
  <c r="G300" i="12"/>
  <c r="H300" i="12" s="1"/>
  <c r="G299" i="12"/>
  <c r="H299" i="12" s="1"/>
  <c r="G298" i="12"/>
  <c r="H298" i="12" s="1"/>
  <c r="G297" i="12"/>
  <c r="H297" i="12" s="1"/>
  <c r="G296" i="12"/>
  <c r="H296" i="12" s="1"/>
  <c r="G295" i="12"/>
  <c r="H295" i="12" s="1"/>
  <c r="G294" i="12"/>
  <c r="H294" i="12" s="1"/>
  <c r="G293" i="12"/>
  <c r="H293" i="12" s="1"/>
  <c r="G292" i="12"/>
  <c r="H292" i="12" s="1"/>
  <c r="G291" i="12"/>
  <c r="H291" i="12" s="1"/>
  <c r="G290" i="12"/>
  <c r="H290" i="12" s="1"/>
  <c r="G289" i="12"/>
  <c r="H289" i="12" s="1"/>
  <c r="G288" i="12"/>
  <c r="H288" i="12" s="1"/>
  <c r="G287" i="12"/>
  <c r="H287" i="12" s="1"/>
  <c r="G286" i="12"/>
  <c r="H286" i="12" s="1"/>
  <c r="G285" i="12"/>
  <c r="H285" i="12" s="1"/>
  <c r="G284" i="12"/>
  <c r="H284" i="12" s="1"/>
  <c r="G283" i="12"/>
  <c r="H283" i="12" s="1"/>
  <c r="G282" i="12"/>
  <c r="H282" i="12" s="1"/>
  <c r="G281" i="12"/>
  <c r="H281" i="12" s="1"/>
  <c r="G280" i="12"/>
  <c r="H280" i="12" s="1"/>
  <c r="G279" i="12"/>
  <c r="H279" i="12" s="1"/>
  <c r="G278" i="12"/>
  <c r="H278" i="12" s="1"/>
  <c r="G277" i="12"/>
  <c r="H277" i="12" s="1"/>
  <c r="G276" i="12"/>
  <c r="H276" i="12" s="1"/>
  <c r="G275" i="12"/>
  <c r="H275" i="12" s="1"/>
  <c r="G274" i="12"/>
  <c r="H274" i="12" s="1"/>
  <c r="G273" i="12"/>
  <c r="H273" i="12" s="1"/>
  <c r="G272" i="12"/>
  <c r="H272" i="12" s="1"/>
  <c r="G271" i="12"/>
  <c r="H271" i="12" s="1"/>
  <c r="G270" i="12"/>
  <c r="H270" i="12" s="1"/>
  <c r="G269" i="12"/>
  <c r="H269" i="12" s="1"/>
  <c r="G268" i="12"/>
  <c r="H268" i="12" s="1"/>
  <c r="G267" i="12"/>
  <c r="H267" i="12" s="1"/>
  <c r="G266" i="12"/>
  <c r="H266" i="12" s="1"/>
  <c r="G265" i="12"/>
  <c r="H265" i="12" s="1"/>
  <c r="G264" i="12"/>
  <c r="H264" i="12" s="1"/>
  <c r="G263" i="12"/>
  <c r="H263" i="12" s="1"/>
  <c r="G262" i="12"/>
  <c r="H262" i="12" s="1"/>
  <c r="G261" i="12"/>
  <c r="H261" i="12" s="1"/>
  <c r="G260" i="12"/>
  <c r="H260" i="12" s="1"/>
  <c r="G259" i="12"/>
  <c r="H259" i="12" s="1"/>
  <c r="G258" i="12"/>
  <c r="H258" i="12" s="1"/>
  <c r="G257" i="12"/>
  <c r="H257" i="12" s="1"/>
  <c r="G256" i="12"/>
  <c r="H256" i="12" s="1"/>
  <c r="G255" i="12"/>
  <c r="H255" i="12" s="1"/>
  <c r="G254" i="12"/>
  <c r="H254" i="12" s="1"/>
  <c r="G253" i="12"/>
  <c r="H253" i="12" s="1"/>
  <c r="G252" i="12"/>
  <c r="H252" i="12" s="1"/>
  <c r="G251" i="12"/>
  <c r="H251" i="12" s="1"/>
  <c r="G250" i="12"/>
  <c r="H250" i="12" s="1"/>
  <c r="G249" i="12"/>
  <c r="H249" i="12" s="1"/>
  <c r="G248" i="12"/>
  <c r="H248" i="12" s="1"/>
  <c r="G247" i="12"/>
  <c r="H247" i="12" s="1"/>
  <c r="G246" i="12"/>
  <c r="H246" i="12" s="1"/>
  <c r="G245" i="12"/>
  <c r="H245" i="12" s="1"/>
  <c r="G244" i="12"/>
  <c r="H244" i="12" s="1"/>
  <c r="G243" i="12"/>
  <c r="H243" i="12" s="1"/>
  <c r="G242" i="12"/>
  <c r="H242" i="12" s="1"/>
  <c r="G241" i="12"/>
  <c r="H241" i="12" s="1"/>
  <c r="G240" i="12"/>
  <c r="H240" i="12" s="1"/>
  <c r="G239" i="12"/>
  <c r="H239" i="12" s="1"/>
  <c r="G238" i="12"/>
  <c r="H238" i="12" s="1"/>
  <c r="G237" i="12"/>
  <c r="H237" i="12" s="1"/>
  <c r="G236" i="12"/>
  <c r="H236" i="12" s="1"/>
  <c r="G235" i="12"/>
  <c r="H235" i="12" s="1"/>
  <c r="G234" i="12"/>
  <c r="H234" i="12" s="1"/>
  <c r="G233" i="12"/>
  <c r="H233" i="12" s="1"/>
  <c r="G232" i="12"/>
  <c r="H232" i="12" s="1"/>
  <c r="G231" i="12"/>
  <c r="H231" i="12" s="1"/>
  <c r="G230" i="12"/>
  <c r="H230" i="12" s="1"/>
  <c r="G229" i="12"/>
  <c r="H229" i="12" s="1"/>
  <c r="G228" i="12"/>
  <c r="H228" i="12" s="1"/>
  <c r="G227" i="12"/>
  <c r="H227" i="12" s="1"/>
  <c r="G226" i="12"/>
  <c r="H226" i="12" s="1"/>
  <c r="G225" i="12"/>
  <c r="H225" i="12" s="1"/>
  <c r="G224" i="12"/>
  <c r="H224" i="12" s="1"/>
  <c r="G223" i="12"/>
  <c r="H223" i="12" s="1"/>
  <c r="G222" i="12"/>
  <c r="H222" i="12" s="1"/>
  <c r="G221" i="12"/>
  <c r="H221" i="12" s="1"/>
  <c r="G220" i="12"/>
  <c r="H220" i="12" s="1"/>
  <c r="G219" i="12"/>
  <c r="H219" i="12" s="1"/>
  <c r="G218" i="12"/>
  <c r="H218" i="12" s="1"/>
  <c r="G217" i="12"/>
  <c r="H217" i="12" s="1"/>
  <c r="G216" i="12"/>
  <c r="H216" i="12" s="1"/>
  <c r="G215" i="12"/>
  <c r="H215" i="12" s="1"/>
  <c r="G214" i="12"/>
  <c r="H214" i="12" s="1"/>
  <c r="G213" i="12"/>
  <c r="H213" i="12" s="1"/>
  <c r="G212" i="12"/>
  <c r="H212" i="12" s="1"/>
  <c r="G211" i="12"/>
  <c r="H211" i="12" s="1"/>
  <c r="G210" i="12"/>
  <c r="H210" i="12" s="1"/>
  <c r="G209" i="12"/>
  <c r="H209" i="12" s="1"/>
  <c r="G208" i="12"/>
  <c r="H208" i="12" s="1"/>
  <c r="G207" i="12"/>
  <c r="H207" i="12" s="1"/>
  <c r="G206" i="12"/>
  <c r="H206" i="12" s="1"/>
  <c r="G205" i="12"/>
  <c r="H205" i="12" s="1"/>
  <c r="G204" i="12"/>
  <c r="H204" i="12" s="1"/>
  <c r="G203" i="12"/>
  <c r="H203" i="12" s="1"/>
  <c r="G202" i="12"/>
  <c r="H202" i="12" s="1"/>
  <c r="G201" i="12"/>
  <c r="H201" i="12" s="1"/>
  <c r="G200" i="12"/>
  <c r="H200" i="12" s="1"/>
  <c r="G199" i="12"/>
  <c r="H199" i="12" s="1"/>
  <c r="G198" i="12"/>
  <c r="H198" i="12" s="1"/>
  <c r="G197" i="12"/>
  <c r="H197" i="12" s="1"/>
  <c r="G196" i="12"/>
  <c r="H196" i="12" s="1"/>
  <c r="G195" i="12"/>
  <c r="H195" i="12" s="1"/>
  <c r="G194" i="12"/>
  <c r="H194" i="12" s="1"/>
  <c r="G193" i="12"/>
  <c r="H193" i="12" s="1"/>
  <c r="G192" i="12"/>
  <c r="H192" i="12" s="1"/>
  <c r="G191" i="12"/>
  <c r="H191" i="12" s="1"/>
  <c r="G190" i="12"/>
  <c r="H190" i="12" s="1"/>
  <c r="G189" i="12"/>
  <c r="H189" i="12" s="1"/>
  <c r="G188" i="12"/>
  <c r="H188" i="12" s="1"/>
  <c r="G187" i="12"/>
  <c r="H187" i="12" s="1"/>
  <c r="G186" i="12"/>
  <c r="H186" i="12" s="1"/>
  <c r="G185" i="12"/>
  <c r="H185" i="12" s="1"/>
  <c r="G184" i="12"/>
  <c r="H184" i="12" s="1"/>
  <c r="G183" i="12"/>
  <c r="H183" i="12" s="1"/>
  <c r="G182" i="12"/>
  <c r="H182" i="12" s="1"/>
  <c r="G181" i="12"/>
  <c r="H181" i="12" s="1"/>
  <c r="G180" i="12"/>
  <c r="H180" i="12" s="1"/>
  <c r="G179" i="12"/>
  <c r="H179" i="12" s="1"/>
  <c r="G178" i="12"/>
  <c r="H178" i="12" s="1"/>
  <c r="G177" i="12"/>
  <c r="H177" i="12" s="1"/>
  <c r="G176" i="12"/>
  <c r="H176" i="12" s="1"/>
  <c r="G175" i="12"/>
  <c r="H175" i="12" s="1"/>
  <c r="G174" i="12"/>
  <c r="H174" i="12" s="1"/>
  <c r="G173" i="12"/>
  <c r="H173" i="12" s="1"/>
  <c r="G172" i="12"/>
  <c r="H172" i="12" s="1"/>
  <c r="G171" i="12"/>
  <c r="H171" i="12" s="1"/>
  <c r="G170" i="12"/>
  <c r="H170" i="12" s="1"/>
  <c r="G169" i="12"/>
  <c r="H169" i="12" s="1"/>
  <c r="G168" i="12"/>
  <c r="H168" i="12" s="1"/>
  <c r="G167" i="12"/>
  <c r="H167" i="12" s="1"/>
  <c r="G166" i="12"/>
  <c r="H166" i="12" s="1"/>
  <c r="G165" i="12"/>
  <c r="H165" i="12" s="1"/>
  <c r="G164" i="12"/>
  <c r="H164" i="12" s="1"/>
  <c r="G163" i="12"/>
  <c r="H163" i="12" s="1"/>
  <c r="G162" i="12"/>
  <c r="H162" i="12" s="1"/>
  <c r="G161" i="12"/>
  <c r="H161" i="12" s="1"/>
  <c r="G160" i="12"/>
  <c r="H160" i="12" s="1"/>
  <c r="G159" i="12"/>
  <c r="H159" i="12" s="1"/>
  <c r="G158" i="12"/>
  <c r="H158" i="12" s="1"/>
  <c r="G157" i="12"/>
  <c r="H157" i="12" s="1"/>
  <c r="G156" i="12"/>
  <c r="H156" i="12" s="1"/>
  <c r="G155" i="12"/>
  <c r="H155" i="12" s="1"/>
  <c r="G154" i="12"/>
  <c r="H154" i="12" s="1"/>
  <c r="G153" i="12"/>
  <c r="H153" i="12" s="1"/>
  <c r="G152" i="12"/>
  <c r="H152" i="12" s="1"/>
  <c r="G151" i="12"/>
  <c r="H151" i="12" s="1"/>
  <c r="G150" i="12"/>
  <c r="H150" i="12" s="1"/>
  <c r="G149" i="12"/>
  <c r="H149" i="12" s="1"/>
  <c r="G148" i="12"/>
  <c r="H148" i="12" s="1"/>
  <c r="G147" i="12"/>
  <c r="H147" i="12" s="1"/>
  <c r="G146" i="12"/>
  <c r="H146" i="12" s="1"/>
  <c r="G145" i="12"/>
  <c r="H145" i="12" s="1"/>
  <c r="G144" i="12"/>
  <c r="H144" i="12" s="1"/>
  <c r="G143" i="12"/>
  <c r="H143" i="12" s="1"/>
  <c r="G142" i="12"/>
  <c r="H142" i="12" s="1"/>
  <c r="G141" i="12"/>
  <c r="H141" i="12" s="1"/>
  <c r="G140" i="12"/>
  <c r="H140" i="12" s="1"/>
  <c r="G139" i="12"/>
  <c r="H139" i="12" s="1"/>
  <c r="G138" i="12"/>
  <c r="H138" i="12" s="1"/>
  <c r="G137" i="12"/>
  <c r="H137" i="12" s="1"/>
  <c r="G136" i="12"/>
  <c r="H136" i="12" s="1"/>
  <c r="G135" i="12"/>
  <c r="H135" i="12" s="1"/>
  <c r="G134" i="12"/>
  <c r="H134" i="12" s="1"/>
  <c r="G133" i="12"/>
  <c r="H133" i="12" s="1"/>
  <c r="G132" i="12"/>
  <c r="H132" i="12" s="1"/>
  <c r="G131" i="12"/>
  <c r="H131" i="12" s="1"/>
  <c r="G130" i="12"/>
  <c r="H130" i="12" s="1"/>
  <c r="G129" i="12"/>
  <c r="H129" i="12" s="1"/>
  <c r="G128" i="12"/>
  <c r="H128" i="12" s="1"/>
  <c r="G127" i="12"/>
  <c r="H127" i="12" s="1"/>
  <c r="G126" i="12"/>
  <c r="H126" i="12" s="1"/>
  <c r="G125" i="12"/>
  <c r="H125" i="12" s="1"/>
  <c r="G124" i="12"/>
  <c r="H124" i="12" s="1"/>
  <c r="G123" i="12"/>
  <c r="H123" i="12" s="1"/>
  <c r="G122" i="12"/>
  <c r="H122" i="12" s="1"/>
  <c r="G121" i="12"/>
  <c r="H121" i="12" s="1"/>
  <c r="G120" i="12"/>
  <c r="H120" i="12" s="1"/>
  <c r="G119" i="12"/>
  <c r="H119" i="12" s="1"/>
  <c r="G118" i="12"/>
  <c r="H118" i="12" s="1"/>
  <c r="G117" i="12"/>
  <c r="H117" i="12" s="1"/>
  <c r="G116" i="12"/>
  <c r="H116" i="12" s="1"/>
  <c r="G115" i="12"/>
  <c r="H115" i="12" s="1"/>
  <c r="G114" i="12"/>
  <c r="H114" i="12" s="1"/>
  <c r="G113" i="12"/>
  <c r="H113" i="12" s="1"/>
  <c r="G112" i="12"/>
  <c r="H112" i="12" s="1"/>
  <c r="G111" i="12"/>
  <c r="H111" i="12" s="1"/>
  <c r="G110" i="12"/>
  <c r="H110" i="12" s="1"/>
  <c r="G109" i="12"/>
  <c r="H109" i="12" s="1"/>
  <c r="G108" i="12"/>
  <c r="H108" i="12" s="1"/>
  <c r="G107" i="12"/>
  <c r="H107" i="12" s="1"/>
  <c r="G106" i="12"/>
  <c r="H106" i="12" s="1"/>
  <c r="G105" i="12"/>
  <c r="H105" i="12" s="1"/>
  <c r="G104" i="12"/>
  <c r="H104" i="12" s="1"/>
  <c r="G103" i="12"/>
  <c r="H103" i="12" s="1"/>
  <c r="G102" i="12"/>
  <c r="H102" i="12" s="1"/>
  <c r="G101" i="12"/>
  <c r="H101" i="12" s="1"/>
  <c r="G100" i="12"/>
  <c r="H100" i="12" s="1"/>
  <c r="G99" i="12"/>
  <c r="H99" i="12" s="1"/>
  <c r="G98" i="12"/>
  <c r="H98" i="12" s="1"/>
  <c r="G97" i="12"/>
  <c r="H97" i="12" s="1"/>
  <c r="G96" i="12"/>
  <c r="H96" i="12" s="1"/>
  <c r="G95" i="12"/>
  <c r="H95" i="12" s="1"/>
  <c r="G94" i="12"/>
  <c r="H94" i="12" s="1"/>
  <c r="G93" i="12"/>
  <c r="H93" i="12" s="1"/>
  <c r="G92" i="12"/>
  <c r="H92" i="12" s="1"/>
  <c r="G91" i="12"/>
  <c r="H91" i="12" s="1"/>
  <c r="G90" i="12"/>
  <c r="H90" i="12" s="1"/>
  <c r="G89" i="12"/>
  <c r="H89" i="12" s="1"/>
  <c r="G88" i="12"/>
  <c r="H88" i="12" s="1"/>
  <c r="G87" i="12"/>
  <c r="H87" i="12" s="1"/>
  <c r="G86" i="12"/>
  <c r="H86" i="12" s="1"/>
  <c r="G85" i="12"/>
  <c r="H85" i="12" s="1"/>
  <c r="G84" i="12"/>
  <c r="H84" i="12" s="1"/>
  <c r="G83" i="12"/>
  <c r="H83" i="12" s="1"/>
  <c r="G82" i="12"/>
  <c r="H82" i="12" s="1"/>
  <c r="G81" i="12"/>
  <c r="H81" i="12" s="1"/>
  <c r="G80" i="12"/>
  <c r="H80" i="12" s="1"/>
  <c r="G79" i="12"/>
  <c r="H79" i="12" s="1"/>
  <c r="G78" i="12"/>
  <c r="H78" i="12" s="1"/>
  <c r="G77" i="12"/>
  <c r="H77" i="12" s="1"/>
  <c r="G76" i="12"/>
  <c r="H76" i="12" s="1"/>
  <c r="G75" i="12"/>
  <c r="H75" i="12" s="1"/>
  <c r="G74" i="12"/>
  <c r="H74" i="12" s="1"/>
  <c r="G73" i="12"/>
  <c r="H73" i="12" s="1"/>
  <c r="G72" i="12"/>
  <c r="H72" i="12" s="1"/>
  <c r="G71" i="12"/>
  <c r="H71" i="12" s="1"/>
  <c r="G70" i="12"/>
  <c r="H70" i="12" s="1"/>
  <c r="G69" i="12"/>
  <c r="H69" i="12" s="1"/>
  <c r="G68" i="12"/>
  <c r="H68" i="12" s="1"/>
  <c r="G67" i="12"/>
  <c r="H67" i="12" s="1"/>
  <c r="G66" i="12"/>
  <c r="H66" i="12" s="1"/>
  <c r="G65" i="12"/>
  <c r="H65" i="12" s="1"/>
  <c r="G64" i="12"/>
  <c r="H64" i="12" s="1"/>
  <c r="G63" i="12"/>
  <c r="H63" i="12" s="1"/>
  <c r="G62" i="12"/>
  <c r="H62" i="12" s="1"/>
  <c r="G61" i="12"/>
  <c r="H61" i="12" s="1"/>
  <c r="G60" i="12"/>
  <c r="H60" i="12" s="1"/>
  <c r="G59" i="12"/>
  <c r="H59" i="12" s="1"/>
  <c r="G58" i="12"/>
  <c r="H58" i="12" s="1"/>
  <c r="G57" i="12"/>
  <c r="H57" i="12" s="1"/>
  <c r="G56" i="12"/>
  <c r="H56" i="12" s="1"/>
  <c r="G55" i="12"/>
  <c r="H55" i="12" s="1"/>
  <c r="G54" i="12"/>
  <c r="H54" i="12" s="1"/>
  <c r="G53" i="12"/>
  <c r="H53" i="12" s="1"/>
  <c r="G52" i="12"/>
  <c r="H52" i="12" s="1"/>
  <c r="G51" i="12"/>
  <c r="H51" i="12" s="1"/>
  <c r="G50" i="12"/>
  <c r="H50" i="12" s="1"/>
  <c r="G49" i="12"/>
  <c r="H49" i="12" s="1"/>
  <c r="G48" i="12"/>
  <c r="H48" i="12" s="1"/>
  <c r="G47" i="12"/>
  <c r="H47" i="12" s="1"/>
  <c r="G46" i="12"/>
  <c r="H46" i="12" s="1"/>
  <c r="G45" i="12"/>
  <c r="H45" i="12" s="1"/>
  <c r="G44" i="12"/>
  <c r="H44" i="12" s="1"/>
  <c r="G43" i="12"/>
  <c r="H43" i="12" s="1"/>
  <c r="G42" i="12"/>
  <c r="H42" i="12" s="1"/>
  <c r="G41" i="12"/>
  <c r="H41" i="12" s="1"/>
  <c r="G40" i="12"/>
  <c r="H40" i="12" s="1"/>
  <c r="G39" i="12"/>
  <c r="H39" i="12" s="1"/>
  <c r="G38" i="12"/>
  <c r="H38" i="12" s="1"/>
  <c r="G37" i="12"/>
  <c r="H37" i="12" s="1"/>
  <c r="G36" i="12"/>
  <c r="H36" i="12" s="1"/>
  <c r="G35" i="12"/>
  <c r="H35" i="12" s="1"/>
  <c r="G34" i="12"/>
  <c r="H34" i="12" s="1"/>
  <c r="G33" i="12"/>
  <c r="H33" i="12" s="1"/>
  <c r="G32" i="12"/>
  <c r="H32" i="12" s="1"/>
  <c r="G31" i="12"/>
  <c r="H31" i="12" s="1"/>
  <c r="G30" i="12"/>
  <c r="H30" i="12" s="1"/>
  <c r="G29" i="12"/>
  <c r="H29" i="12" s="1"/>
  <c r="G28" i="12"/>
  <c r="H28" i="12" s="1"/>
  <c r="G27" i="12"/>
  <c r="H27" i="12" s="1"/>
  <c r="G26" i="12"/>
  <c r="H26" i="12" s="1"/>
  <c r="G25" i="12"/>
  <c r="H25" i="12" s="1"/>
  <c r="G24" i="12"/>
  <c r="H24" i="12" s="1"/>
  <c r="G23" i="12"/>
  <c r="H23" i="12" s="1"/>
  <c r="G22" i="12"/>
  <c r="H22" i="12" s="1"/>
  <c r="G21" i="12"/>
  <c r="H21" i="12" s="1"/>
  <c r="G20" i="12"/>
  <c r="H20" i="12" s="1"/>
  <c r="G19" i="12"/>
  <c r="H19" i="12" s="1"/>
  <c r="G18" i="12"/>
  <c r="H18" i="12" s="1"/>
  <c r="G17" i="12"/>
  <c r="H17" i="12" s="1"/>
  <c r="G16" i="12"/>
  <c r="H16" i="12" s="1"/>
  <c r="G15" i="12"/>
  <c r="H15" i="12" s="1"/>
  <c r="G14" i="12"/>
  <c r="H14" i="12" s="1"/>
  <c r="G13" i="12"/>
  <c r="H13" i="12" s="1"/>
  <c r="G12" i="12"/>
  <c r="H12" i="12" s="1"/>
  <c r="G11" i="12"/>
  <c r="H11" i="12" s="1"/>
  <c r="D16" i="11" l="1"/>
  <c r="G16" i="11" s="1"/>
  <c r="H16" i="11" s="1"/>
  <c r="D17" i="11"/>
  <c r="G17" i="11" s="1"/>
  <c r="H17" i="11" s="1"/>
  <c r="D23" i="11"/>
  <c r="G23" i="11" s="1"/>
  <c r="H23" i="11" s="1"/>
  <c r="D48" i="11"/>
  <c r="G48" i="11" s="1"/>
  <c r="H48" i="11" s="1"/>
  <c r="D49" i="11"/>
  <c r="G49" i="11" s="1"/>
  <c r="H49" i="11" s="1"/>
  <c r="D50" i="11"/>
  <c r="G50" i="11" s="1"/>
  <c r="H50" i="11" s="1"/>
  <c r="D61" i="11"/>
  <c r="G61" i="11" s="1"/>
  <c r="H61" i="11" s="1"/>
  <c r="D64" i="11"/>
  <c r="G64" i="11" s="1"/>
  <c r="H64" i="11" s="1"/>
  <c r="D128" i="11"/>
  <c r="G128" i="11" s="1"/>
  <c r="H128" i="11" s="1"/>
  <c r="D209" i="11"/>
  <c r="G209" i="11" s="1"/>
  <c r="H209" i="11" s="1"/>
  <c r="D11" i="11"/>
  <c r="G11" i="11" s="1"/>
  <c r="H11" i="11" s="1"/>
  <c r="D12" i="11"/>
  <c r="G12" i="11" s="1"/>
  <c r="H12" i="11" s="1"/>
  <c r="D13" i="11"/>
  <c r="G13" i="11" s="1"/>
  <c r="H13" i="11" s="1"/>
  <c r="D14" i="11"/>
  <c r="G14" i="11" s="1"/>
  <c r="H14" i="11" s="1"/>
  <c r="D15" i="11"/>
  <c r="D18" i="11"/>
  <c r="G18" i="11" s="1"/>
  <c r="H18" i="11" s="1"/>
  <c r="D19" i="11"/>
  <c r="G19" i="11" s="1"/>
  <c r="H19" i="11" s="1"/>
  <c r="D20" i="11"/>
  <c r="G20" i="11" s="1"/>
  <c r="H20" i="11" s="1"/>
  <c r="D21" i="11"/>
  <c r="G21" i="11" s="1"/>
  <c r="H21" i="11" s="1"/>
  <c r="D22" i="11"/>
  <c r="G22" i="11" s="1"/>
  <c r="H22" i="11" s="1"/>
  <c r="D24" i="11"/>
  <c r="G24" i="11" s="1"/>
  <c r="H24" i="11" s="1"/>
  <c r="D25" i="11"/>
  <c r="G25" i="11" s="1"/>
  <c r="H25" i="11" s="1"/>
  <c r="D26" i="11"/>
  <c r="G26" i="11" s="1"/>
  <c r="H26" i="11" s="1"/>
  <c r="D27" i="11"/>
  <c r="G27" i="11" s="1"/>
  <c r="H27" i="11" s="1"/>
  <c r="D28" i="11"/>
  <c r="G28" i="11" s="1"/>
  <c r="H28" i="11" s="1"/>
  <c r="D29" i="11"/>
  <c r="G29" i="11" s="1"/>
  <c r="H29" i="11" s="1"/>
  <c r="D30" i="11"/>
  <c r="G30" i="11" s="1"/>
  <c r="H30" i="11" s="1"/>
  <c r="D31" i="11"/>
  <c r="G31" i="11" s="1"/>
  <c r="H31" i="11" s="1"/>
  <c r="D32" i="11"/>
  <c r="G32" i="11" s="1"/>
  <c r="H32" i="11" s="1"/>
  <c r="D33" i="11"/>
  <c r="G33" i="11" s="1"/>
  <c r="H33" i="11" s="1"/>
  <c r="D34" i="11"/>
  <c r="G34" i="11" s="1"/>
  <c r="H34" i="11" s="1"/>
  <c r="D35" i="11"/>
  <c r="G35" i="11" s="1"/>
  <c r="H35" i="11" s="1"/>
  <c r="D36" i="11"/>
  <c r="G36" i="11" s="1"/>
  <c r="H36" i="11" s="1"/>
  <c r="D37" i="11"/>
  <c r="G37" i="11" s="1"/>
  <c r="H37" i="11" s="1"/>
  <c r="D38" i="11"/>
  <c r="G38" i="11" s="1"/>
  <c r="H38" i="11" s="1"/>
  <c r="D39" i="11"/>
  <c r="G39" i="11" s="1"/>
  <c r="H39" i="11" s="1"/>
  <c r="D40" i="11"/>
  <c r="G40" i="11" s="1"/>
  <c r="H40" i="11" s="1"/>
  <c r="D41" i="11"/>
  <c r="G41" i="11" s="1"/>
  <c r="H41" i="11" s="1"/>
  <c r="D42" i="11"/>
  <c r="G42" i="11" s="1"/>
  <c r="H42" i="11" s="1"/>
  <c r="D43" i="11"/>
  <c r="G43" i="11" s="1"/>
  <c r="H43" i="11" s="1"/>
  <c r="D44" i="11"/>
  <c r="G44" i="11" s="1"/>
  <c r="H44" i="11" s="1"/>
  <c r="D45" i="11"/>
  <c r="G45" i="11" s="1"/>
  <c r="H45" i="11" s="1"/>
  <c r="D46" i="11"/>
  <c r="G46" i="11" s="1"/>
  <c r="H46" i="11" s="1"/>
  <c r="D47" i="11"/>
  <c r="G47" i="11" s="1"/>
  <c r="H47" i="11" s="1"/>
  <c r="D51" i="11"/>
  <c r="G51" i="11" s="1"/>
  <c r="H51" i="11" s="1"/>
  <c r="D52" i="11"/>
  <c r="G52" i="11" s="1"/>
  <c r="H52" i="11" s="1"/>
  <c r="D53" i="11"/>
  <c r="G53" i="11" s="1"/>
  <c r="H53" i="11" s="1"/>
  <c r="D54" i="11"/>
  <c r="G54" i="11" s="1"/>
  <c r="H54" i="11" s="1"/>
  <c r="D55" i="11"/>
  <c r="G55" i="11" s="1"/>
  <c r="H55" i="11" s="1"/>
  <c r="D56" i="11"/>
  <c r="G56" i="11" s="1"/>
  <c r="H56" i="11" s="1"/>
  <c r="D57" i="11"/>
  <c r="G57" i="11" s="1"/>
  <c r="H57" i="11" s="1"/>
  <c r="D58" i="11"/>
  <c r="G58" i="11" s="1"/>
  <c r="H58" i="11" s="1"/>
  <c r="D59" i="11"/>
  <c r="G59" i="11" s="1"/>
  <c r="H59" i="11" s="1"/>
  <c r="D60" i="11"/>
  <c r="G60" i="11" s="1"/>
  <c r="H60" i="11" s="1"/>
  <c r="D62" i="11"/>
  <c r="G62" i="11" s="1"/>
  <c r="H62" i="11" s="1"/>
  <c r="D63" i="11"/>
  <c r="G63" i="11" s="1"/>
  <c r="H63" i="11" s="1"/>
  <c r="D65" i="11"/>
  <c r="G65" i="11" s="1"/>
  <c r="H65" i="11" s="1"/>
  <c r="D66" i="11"/>
  <c r="G66" i="11" s="1"/>
  <c r="H66" i="11" s="1"/>
  <c r="D67" i="11"/>
  <c r="G67" i="11" s="1"/>
  <c r="H67" i="11" s="1"/>
  <c r="D68" i="11"/>
  <c r="G68" i="11" s="1"/>
  <c r="H68" i="11" s="1"/>
  <c r="D69" i="11"/>
  <c r="G69" i="11" s="1"/>
  <c r="H69" i="11" s="1"/>
  <c r="D70" i="11"/>
  <c r="G70" i="11" s="1"/>
  <c r="H70" i="11" s="1"/>
  <c r="D71" i="11"/>
  <c r="G71" i="11" s="1"/>
  <c r="H71" i="11" s="1"/>
  <c r="D72" i="11"/>
  <c r="G72" i="11" s="1"/>
  <c r="H72" i="11" s="1"/>
  <c r="D73" i="11"/>
  <c r="G73" i="11" s="1"/>
  <c r="H73" i="11" s="1"/>
  <c r="D74" i="11"/>
  <c r="G74" i="11" s="1"/>
  <c r="H74" i="11" s="1"/>
  <c r="D75" i="11"/>
  <c r="G75" i="11" s="1"/>
  <c r="H75" i="11" s="1"/>
  <c r="D76" i="11"/>
  <c r="G76" i="11" s="1"/>
  <c r="H76" i="11" s="1"/>
  <c r="D77" i="11"/>
  <c r="G77" i="11" s="1"/>
  <c r="H77" i="11" s="1"/>
  <c r="D78" i="11"/>
  <c r="G78" i="11" s="1"/>
  <c r="H78" i="11" s="1"/>
  <c r="D79" i="11"/>
  <c r="G79" i="11" s="1"/>
  <c r="H79" i="11" s="1"/>
  <c r="D80" i="11"/>
  <c r="G80" i="11" s="1"/>
  <c r="H80" i="11" s="1"/>
  <c r="D81" i="11"/>
  <c r="G81" i="11" s="1"/>
  <c r="H81" i="11" s="1"/>
  <c r="D82" i="11"/>
  <c r="G82" i="11" s="1"/>
  <c r="H82" i="11" s="1"/>
  <c r="D83" i="11"/>
  <c r="G83" i="11" s="1"/>
  <c r="H83" i="11" s="1"/>
  <c r="D84" i="11"/>
  <c r="G84" i="11" s="1"/>
  <c r="H84" i="11" s="1"/>
  <c r="D85" i="11"/>
  <c r="G85" i="11" s="1"/>
  <c r="H85" i="11" s="1"/>
  <c r="D86" i="11"/>
  <c r="G86" i="11" s="1"/>
  <c r="H86" i="11" s="1"/>
  <c r="D87" i="11"/>
  <c r="G87" i="11" s="1"/>
  <c r="H87" i="11" s="1"/>
  <c r="D88" i="11"/>
  <c r="G88" i="11" s="1"/>
  <c r="H88" i="11" s="1"/>
  <c r="D89" i="11"/>
  <c r="G89" i="11" s="1"/>
  <c r="H89" i="11" s="1"/>
  <c r="D90" i="11"/>
  <c r="G90" i="11" s="1"/>
  <c r="H90" i="11" s="1"/>
  <c r="D91" i="11"/>
  <c r="G91" i="11" s="1"/>
  <c r="H91" i="11" s="1"/>
  <c r="D92" i="11"/>
  <c r="G92" i="11" s="1"/>
  <c r="H92" i="11" s="1"/>
  <c r="D93" i="11"/>
  <c r="G93" i="11" s="1"/>
  <c r="H93" i="11" s="1"/>
  <c r="D94" i="11"/>
  <c r="G94" i="11" s="1"/>
  <c r="H94" i="11" s="1"/>
  <c r="D95" i="11"/>
  <c r="G95" i="11" s="1"/>
  <c r="H95" i="11" s="1"/>
  <c r="D96" i="11"/>
  <c r="G96" i="11" s="1"/>
  <c r="H96" i="11" s="1"/>
  <c r="D97" i="11"/>
  <c r="G97" i="11" s="1"/>
  <c r="H97" i="11" s="1"/>
  <c r="D98" i="11"/>
  <c r="G98" i="11" s="1"/>
  <c r="H98" i="11" s="1"/>
  <c r="D99" i="11"/>
  <c r="G99" i="11" s="1"/>
  <c r="H99" i="11" s="1"/>
  <c r="D100" i="11"/>
  <c r="G100" i="11" s="1"/>
  <c r="H100" i="11" s="1"/>
  <c r="D101" i="11"/>
  <c r="G101" i="11" s="1"/>
  <c r="H101" i="11" s="1"/>
  <c r="D102" i="11"/>
  <c r="G102" i="11" s="1"/>
  <c r="H102" i="11" s="1"/>
  <c r="D103" i="11"/>
  <c r="G103" i="11" s="1"/>
  <c r="H103" i="11" s="1"/>
  <c r="D104" i="11"/>
  <c r="G104" i="11" s="1"/>
  <c r="H104" i="11" s="1"/>
  <c r="D105" i="11"/>
  <c r="G105" i="11" s="1"/>
  <c r="H105" i="11" s="1"/>
  <c r="D106" i="11"/>
  <c r="G106" i="11" s="1"/>
  <c r="H106" i="11" s="1"/>
  <c r="D107" i="11"/>
  <c r="G107" i="11" s="1"/>
  <c r="D108" i="11"/>
  <c r="G108" i="11" s="1"/>
  <c r="H108" i="11" s="1"/>
  <c r="D109" i="11"/>
  <c r="G109" i="11" s="1"/>
  <c r="H109" i="11" s="1"/>
  <c r="D110" i="11"/>
  <c r="G110" i="11" s="1"/>
  <c r="H110" i="11" s="1"/>
  <c r="D111" i="11"/>
  <c r="G111" i="11" s="1"/>
  <c r="H111" i="11" s="1"/>
  <c r="D112" i="11"/>
  <c r="G112" i="11" s="1"/>
  <c r="H112" i="11" s="1"/>
  <c r="D113" i="11"/>
  <c r="G113" i="11" s="1"/>
  <c r="H113" i="11" s="1"/>
  <c r="D114" i="11"/>
  <c r="G114" i="11" s="1"/>
  <c r="H114" i="11" s="1"/>
  <c r="D115" i="11"/>
  <c r="G115" i="11" s="1"/>
  <c r="H115" i="11" s="1"/>
  <c r="D116" i="11"/>
  <c r="G116" i="11" s="1"/>
  <c r="H116" i="11" s="1"/>
  <c r="D117" i="11"/>
  <c r="G117" i="11" s="1"/>
  <c r="H117" i="11" s="1"/>
  <c r="D118" i="11"/>
  <c r="G118" i="11" s="1"/>
  <c r="H118" i="11" s="1"/>
  <c r="D119" i="11"/>
  <c r="G119" i="11" s="1"/>
  <c r="H119" i="11" s="1"/>
  <c r="D120" i="11"/>
  <c r="G120" i="11" s="1"/>
  <c r="H120" i="11" s="1"/>
  <c r="D121" i="11"/>
  <c r="G121" i="11" s="1"/>
  <c r="H121" i="11" s="1"/>
  <c r="D122" i="11"/>
  <c r="G122" i="11" s="1"/>
  <c r="H122" i="11" s="1"/>
  <c r="D123" i="11"/>
  <c r="G123" i="11" s="1"/>
  <c r="H123" i="11" s="1"/>
  <c r="D124" i="11"/>
  <c r="G124" i="11" s="1"/>
  <c r="H124" i="11" s="1"/>
  <c r="D125" i="11"/>
  <c r="G125" i="11" s="1"/>
  <c r="H125" i="11" s="1"/>
  <c r="D126" i="11"/>
  <c r="G126" i="11" s="1"/>
  <c r="H126" i="11" s="1"/>
  <c r="D127" i="11"/>
  <c r="G127" i="11" s="1"/>
  <c r="H127" i="11" s="1"/>
  <c r="D129" i="11"/>
  <c r="G129" i="11" s="1"/>
  <c r="H129" i="11" s="1"/>
  <c r="D130" i="11"/>
  <c r="G130" i="11" s="1"/>
  <c r="H130" i="11" s="1"/>
  <c r="D131" i="11"/>
  <c r="G131" i="11" s="1"/>
  <c r="H131" i="11" s="1"/>
  <c r="D132" i="11"/>
  <c r="G132" i="11" s="1"/>
  <c r="H132" i="11" s="1"/>
  <c r="D133" i="11"/>
  <c r="G133" i="11" s="1"/>
  <c r="H133" i="11" s="1"/>
  <c r="D134" i="11"/>
  <c r="G134" i="11" s="1"/>
  <c r="H134" i="11" s="1"/>
  <c r="D135" i="11"/>
  <c r="G135" i="11" s="1"/>
  <c r="H135" i="11" s="1"/>
  <c r="D136" i="11"/>
  <c r="G136" i="11" s="1"/>
  <c r="H136" i="11" s="1"/>
  <c r="D137" i="11"/>
  <c r="G137" i="11" s="1"/>
  <c r="H137" i="11" s="1"/>
  <c r="D138" i="11"/>
  <c r="G138" i="11" s="1"/>
  <c r="H138" i="11" s="1"/>
  <c r="D139" i="11"/>
  <c r="G139" i="11" s="1"/>
  <c r="H139" i="11" s="1"/>
  <c r="D140" i="11"/>
  <c r="G140" i="11" s="1"/>
  <c r="H140" i="11" s="1"/>
  <c r="D141" i="11"/>
  <c r="G141" i="11" s="1"/>
  <c r="H141" i="11" s="1"/>
  <c r="D142" i="11"/>
  <c r="G142" i="11" s="1"/>
  <c r="H142" i="11" s="1"/>
  <c r="D143" i="11"/>
  <c r="G143" i="11" s="1"/>
  <c r="H143" i="11" s="1"/>
  <c r="D144" i="11"/>
  <c r="G144" i="11" s="1"/>
  <c r="H144" i="11" s="1"/>
  <c r="D145" i="11"/>
  <c r="G145" i="11" s="1"/>
  <c r="H145" i="11" s="1"/>
  <c r="D146" i="11"/>
  <c r="G146" i="11" s="1"/>
  <c r="H146" i="11" s="1"/>
  <c r="D147" i="11"/>
  <c r="G147" i="11" s="1"/>
  <c r="H147" i="11" s="1"/>
  <c r="D148" i="11"/>
  <c r="G148" i="11" s="1"/>
  <c r="H148" i="11" s="1"/>
  <c r="D149" i="11"/>
  <c r="G149" i="11" s="1"/>
  <c r="H149" i="11" s="1"/>
  <c r="D150" i="11"/>
  <c r="G150" i="11" s="1"/>
  <c r="H150" i="11" s="1"/>
  <c r="D151" i="11"/>
  <c r="G151" i="11" s="1"/>
  <c r="H151" i="11" s="1"/>
  <c r="D152" i="11"/>
  <c r="G152" i="11" s="1"/>
  <c r="H152" i="11" s="1"/>
  <c r="D153" i="11"/>
  <c r="G153" i="11" s="1"/>
  <c r="H153" i="11" s="1"/>
  <c r="D154" i="11"/>
  <c r="G154" i="11" s="1"/>
  <c r="H154" i="11" s="1"/>
  <c r="D155" i="11"/>
  <c r="G155" i="11" s="1"/>
  <c r="H155" i="11" s="1"/>
  <c r="D156" i="11"/>
  <c r="G156" i="11" s="1"/>
  <c r="H156" i="11" s="1"/>
  <c r="D157" i="11"/>
  <c r="G157" i="11" s="1"/>
  <c r="H157" i="11" s="1"/>
  <c r="D158" i="11"/>
  <c r="G158" i="11" s="1"/>
  <c r="H158" i="11" s="1"/>
  <c r="D159" i="11"/>
  <c r="G159" i="11" s="1"/>
  <c r="H159" i="11" s="1"/>
  <c r="D160" i="11"/>
  <c r="G160" i="11" s="1"/>
  <c r="H160" i="11" s="1"/>
  <c r="D161" i="11"/>
  <c r="G161" i="11" s="1"/>
  <c r="H161" i="11" s="1"/>
  <c r="D162" i="11"/>
  <c r="G162" i="11" s="1"/>
  <c r="H162" i="11" s="1"/>
  <c r="D163" i="11"/>
  <c r="G163" i="11" s="1"/>
  <c r="H163" i="11" s="1"/>
  <c r="D164" i="11"/>
  <c r="G164" i="11" s="1"/>
  <c r="H164" i="11" s="1"/>
  <c r="D165" i="11"/>
  <c r="G165" i="11" s="1"/>
  <c r="H165" i="11" s="1"/>
  <c r="D166" i="11"/>
  <c r="G166" i="11" s="1"/>
  <c r="H166" i="11" s="1"/>
  <c r="D167" i="11"/>
  <c r="G167" i="11" s="1"/>
  <c r="H167" i="11" s="1"/>
  <c r="D168" i="11"/>
  <c r="G168" i="11" s="1"/>
  <c r="H168" i="11" s="1"/>
  <c r="D169" i="11"/>
  <c r="G169" i="11" s="1"/>
  <c r="H169" i="11" s="1"/>
  <c r="D170" i="11"/>
  <c r="G170" i="11" s="1"/>
  <c r="H170" i="11" s="1"/>
  <c r="D171" i="11"/>
  <c r="G171" i="11" s="1"/>
  <c r="H171" i="11" s="1"/>
  <c r="D172" i="11"/>
  <c r="G172" i="11" s="1"/>
  <c r="H172" i="11" s="1"/>
  <c r="D173" i="11"/>
  <c r="G173" i="11" s="1"/>
  <c r="H173" i="11" s="1"/>
  <c r="D174" i="11"/>
  <c r="G174" i="11" s="1"/>
  <c r="H174" i="11" s="1"/>
  <c r="D175" i="11"/>
  <c r="G175" i="11" s="1"/>
  <c r="H175" i="11" s="1"/>
  <c r="D176" i="11"/>
  <c r="G176" i="11" s="1"/>
  <c r="H176" i="11" s="1"/>
  <c r="D177" i="11"/>
  <c r="G177" i="11" s="1"/>
  <c r="H177" i="11" s="1"/>
  <c r="D178" i="11"/>
  <c r="G178" i="11" s="1"/>
  <c r="H178" i="11" s="1"/>
  <c r="D179" i="11"/>
  <c r="G179" i="11" s="1"/>
  <c r="H179" i="11" s="1"/>
  <c r="D180" i="11"/>
  <c r="G180" i="11" s="1"/>
  <c r="H180" i="11" s="1"/>
  <c r="D181" i="11"/>
  <c r="G181" i="11" s="1"/>
  <c r="H181" i="11" s="1"/>
  <c r="D182" i="11"/>
  <c r="G182" i="11" s="1"/>
  <c r="H182" i="11" s="1"/>
  <c r="D183" i="11"/>
  <c r="G183" i="11" s="1"/>
  <c r="H183" i="11" s="1"/>
  <c r="D184" i="11"/>
  <c r="G184" i="11" s="1"/>
  <c r="H184" i="11" s="1"/>
  <c r="D185" i="11"/>
  <c r="G185" i="11" s="1"/>
  <c r="H185" i="11" s="1"/>
  <c r="D186" i="11"/>
  <c r="G186" i="11" s="1"/>
  <c r="H186" i="11" s="1"/>
  <c r="D187" i="11"/>
  <c r="G187" i="11" s="1"/>
  <c r="H187" i="11" s="1"/>
  <c r="D188" i="11"/>
  <c r="G188" i="11" s="1"/>
  <c r="H188" i="11" s="1"/>
  <c r="D189" i="11"/>
  <c r="G189" i="11" s="1"/>
  <c r="H189" i="11" s="1"/>
  <c r="D190" i="11"/>
  <c r="G190" i="11" s="1"/>
  <c r="H190" i="11" s="1"/>
  <c r="D191" i="11"/>
  <c r="G191" i="11" s="1"/>
  <c r="H191" i="11" s="1"/>
  <c r="D192" i="11"/>
  <c r="G192" i="11" s="1"/>
  <c r="H192" i="11" s="1"/>
  <c r="D193" i="11"/>
  <c r="G193" i="11" s="1"/>
  <c r="H193" i="11" s="1"/>
  <c r="D194" i="11"/>
  <c r="G194" i="11" s="1"/>
  <c r="H194" i="11" s="1"/>
  <c r="D195" i="11"/>
  <c r="G195" i="11" s="1"/>
  <c r="H195" i="11" s="1"/>
  <c r="D196" i="11"/>
  <c r="G196" i="11" s="1"/>
  <c r="H196" i="11" s="1"/>
  <c r="D197" i="11"/>
  <c r="G197" i="11" s="1"/>
  <c r="H197" i="11" s="1"/>
  <c r="D198" i="11"/>
  <c r="G198" i="11" s="1"/>
  <c r="H198" i="11" s="1"/>
  <c r="D199" i="11"/>
  <c r="G199" i="11" s="1"/>
  <c r="H199" i="11" s="1"/>
  <c r="D200" i="11"/>
  <c r="G200" i="11" s="1"/>
  <c r="H200" i="11" s="1"/>
  <c r="D201" i="11"/>
  <c r="G201" i="11" s="1"/>
  <c r="H201" i="11" s="1"/>
  <c r="D202" i="11"/>
  <c r="G202" i="11" s="1"/>
  <c r="H202" i="11" s="1"/>
  <c r="D203" i="11"/>
  <c r="G203" i="11" s="1"/>
  <c r="H203" i="11" s="1"/>
  <c r="D204" i="11"/>
  <c r="G204" i="11" s="1"/>
  <c r="H204" i="11" s="1"/>
  <c r="D205" i="11"/>
  <c r="G205" i="11" s="1"/>
  <c r="H205" i="11" s="1"/>
  <c r="D206" i="11"/>
  <c r="G206" i="11" s="1"/>
  <c r="H206" i="11" s="1"/>
  <c r="D207" i="11"/>
  <c r="G207" i="11" s="1"/>
  <c r="H207" i="11" s="1"/>
  <c r="D208" i="11"/>
  <c r="G208" i="11" s="1"/>
  <c r="H208" i="11" s="1"/>
  <c r="D210" i="11"/>
  <c r="G210" i="11" s="1"/>
  <c r="H210" i="11" s="1"/>
  <c r="D211" i="11"/>
  <c r="G211" i="11" s="1"/>
  <c r="H211" i="11" s="1"/>
  <c r="D212" i="11"/>
  <c r="G212" i="11" s="1"/>
  <c r="H212" i="11" s="1"/>
  <c r="D213" i="11"/>
  <c r="G213" i="11" s="1"/>
  <c r="H213" i="11" s="1"/>
  <c r="D214" i="11"/>
  <c r="G214" i="11" s="1"/>
  <c r="H214" i="11" s="1"/>
  <c r="D215" i="11"/>
  <c r="G215" i="11" s="1"/>
  <c r="H215" i="11" s="1"/>
  <c r="D216" i="11"/>
  <c r="G216" i="11" s="1"/>
  <c r="H216" i="11" s="1"/>
  <c r="D217" i="11"/>
  <c r="G217" i="11" s="1"/>
  <c r="H217" i="11" s="1"/>
  <c r="D218" i="11"/>
  <c r="G218" i="11" s="1"/>
  <c r="H218" i="11" s="1"/>
  <c r="D219" i="11"/>
  <c r="G219" i="11" s="1"/>
  <c r="H219" i="11" s="1"/>
  <c r="D220" i="11"/>
  <c r="G220" i="11" s="1"/>
  <c r="H220" i="11" s="1"/>
  <c r="D221" i="11"/>
  <c r="G221" i="11" s="1"/>
  <c r="H221" i="11" s="1"/>
  <c r="D222" i="11"/>
  <c r="G222" i="11" s="1"/>
  <c r="H222" i="11" s="1"/>
  <c r="D223" i="11"/>
  <c r="G223" i="11" s="1"/>
  <c r="H223" i="11" s="1"/>
  <c r="D224" i="11"/>
  <c r="G224" i="11" s="1"/>
  <c r="H224" i="11" s="1"/>
  <c r="D225" i="11"/>
  <c r="G225" i="11" s="1"/>
  <c r="H225" i="11" s="1"/>
  <c r="D226" i="11"/>
  <c r="G226" i="11" s="1"/>
  <c r="H226" i="11" s="1"/>
  <c r="D227" i="11"/>
  <c r="G227" i="11" s="1"/>
  <c r="H227" i="11" s="1"/>
  <c r="D228" i="11"/>
  <c r="G228" i="11" s="1"/>
  <c r="H228" i="11" s="1"/>
  <c r="D229" i="11"/>
  <c r="G229" i="11" s="1"/>
  <c r="H229" i="11" s="1"/>
  <c r="D230" i="11"/>
  <c r="G230" i="11" s="1"/>
  <c r="H230" i="11" s="1"/>
  <c r="D231" i="11"/>
  <c r="G231" i="11" s="1"/>
  <c r="H231" i="11" s="1"/>
  <c r="D232" i="11"/>
  <c r="G232" i="11" s="1"/>
  <c r="H232" i="11" s="1"/>
  <c r="D233" i="11"/>
  <c r="G233" i="11" s="1"/>
  <c r="H233" i="11" s="1"/>
  <c r="D234" i="11"/>
  <c r="G234" i="11" s="1"/>
  <c r="H234" i="11" s="1"/>
  <c r="D235" i="11"/>
  <c r="G235" i="11" s="1"/>
  <c r="H235" i="11" s="1"/>
  <c r="D236" i="11"/>
  <c r="G236" i="11" s="1"/>
  <c r="H236" i="11" s="1"/>
  <c r="D237" i="11"/>
  <c r="G237" i="11" s="1"/>
  <c r="H237" i="11" s="1"/>
  <c r="D238" i="11"/>
  <c r="G238" i="11" s="1"/>
  <c r="H238" i="11" s="1"/>
  <c r="D239" i="11"/>
  <c r="G239" i="11" s="1"/>
  <c r="H239" i="11" s="1"/>
  <c r="D240" i="11"/>
  <c r="G240" i="11" s="1"/>
  <c r="H240" i="11" s="1"/>
  <c r="D241" i="11"/>
  <c r="G241" i="11" s="1"/>
  <c r="H241" i="11" s="1"/>
  <c r="D242" i="11"/>
  <c r="G242" i="11" s="1"/>
  <c r="H242" i="11" s="1"/>
  <c r="D243" i="11"/>
  <c r="G243" i="11" s="1"/>
  <c r="H243" i="11" s="1"/>
  <c r="D244" i="11"/>
  <c r="G244" i="11" s="1"/>
  <c r="H244" i="11" s="1"/>
  <c r="D245" i="11"/>
  <c r="G245" i="11" s="1"/>
  <c r="H245" i="11" s="1"/>
  <c r="D246" i="11"/>
  <c r="G246" i="11" s="1"/>
  <c r="H246" i="11" s="1"/>
  <c r="D247" i="11"/>
  <c r="G247" i="11" s="1"/>
  <c r="H247" i="11" s="1"/>
  <c r="D248" i="11"/>
  <c r="G248" i="11" s="1"/>
  <c r="H248" i="11" s="1"/>
  <c r="D249" i="11"/>
  <c r="G249" i="11" s="1"/>
  <c r="H249" i="11" s="1"/>
  <c r="D250" i="11"/>
  <c r="G250" i="11" s="1"/>
  <c r="H250" i="11" s="1"/>
  <c r="D251" i="11"/>
  <c r="G251" i="11" s="1"/>
  <c r="H251" i="11" s="1"/>
  <c r="D252" i="11"/>
  <c r="G252" i="11" s="1"/>
  <c r="H252" i="11" s="1"/>
  <c r="D253" i="11"/>
  <c r="G253" i="11" s="1"/>
  <c r="H253" i="11" s="1"/>
  <c r="D254" i="11"/>
  <c r="G254" i="11" s="1"/>
  <c r="H254" i="11" s="1"/>
  <c r="D255" i="11"/>
  <c r="G255" i="11" s="1"/>
  <c r="H255" i="11" s="1"/>
  <c r="D256" i="11"/>
  <c r="G256" i="11" s="1"/>
  <c r="H256" i="11" s="1"/>
  <c r="D257" i="11"/>
  <c r="G257" i="11" s="1"/>
  <c r="H257" i="11" s="1"/>
  <c r="D258" i="11"/>
  <c r="G258" i="11" s="1"/>
  <c r="H258" i="11" s="1"/>
  <c r="D259" i="11"/>
  <c r="G259" i="11" s="1"/>
  <c r="H259" i="11" s="1"/>
  <c r="D260" i="11"/>
  <c r="G260" i="11" s="1"/>
  <c r="H260" i="11" s="1"/>
  <c r="D261" i="11"/>
  <c r="G261" i="11" s="1"/>
  <c r="H261" i="11" s="1"/>
  <c r="D262" i="11"/>
  <c r="G262" i="11" s="1"/>
  <c r="H262" i="11" s="1"/>
  <c r="D263" i="11"/>
  <c r="G263" i="11" s="1"/>
  <c r="H263" i="11" s="1"/>
  <c r="D264" i="11"/>
  <c r="G264" i="11" s="1"/>
  <c r="H264" i="11" s="1"/>
  <c r="D265" i="11"/>
  <c r="G265" i="11" s="1"/>
  <c r="H265" i="11" s="1"/>
  <c r="D266" i="11"/>
  <c r="G266" i="11" s="1"/>
  <c r="H266" i="11" s="1"/>
  <c r="D267" i="11"/>
  <c r="G267" i="11" s="1"/>
  <c r="H267" i="11" s="1"/>
  <c r="D268" i="11"/>
  <c r="G268" i="11" s="1"/>
  <c r="H268" i="11" s="1"/>
  <c r="D269" i="11"/>
  <c r="G269" i="11" s="1"/>
  <c r="H269" i="11" s="1"/>
  <c r="D270" i="11"/>
  <c r="G270" i="11" s="1"/>
  <c r="H270" i="11" s="1"/>
  <c r="D271" i="11"/>
  <c r="G271" i="11" s="1"/>
  <c r="H271" i="11" s="1"/>
  <c r="D272" i="11"/>
  <c r="G272" i="11" s="1"/>
  <c r="H272" i="11" s="1"/>
  <c r="D273" i="11"/>
  <c r="G273" i="11" s="1"/>
  <c r="H273" i="11" s="1"/>
  <c r="D274" i="11"/>
  <c r="G274" i="11" s="1"/>
  <c r="H274" i="11" s="1"/>
  <c r="D275" i="11"/>
  <c r="G275" i="11" s="1"/>
  <c r="H275" i="11" s="1"/>
  <c r="D276" i="11"/>
  <c r="G276" i="11" s="1"/>
  <c r="H276" i="11" s="1"/>
  <c r="D277" i="11"/>
  <c r="G277" i="11" s="1"/>
  <c r="H277" i="11" s="1"/>
  <c r="D278" i="11"/>
  <c r="G278" i="11" s="1"/>
  <c r="H278" i="11" s="1"/>
  <c r="D279" i="11"/>
  <c r="G279" i="11" s="1"/>
  <c r="H279" i="11" s="1"/>
  <c r="D280" i="11"/>
  <c r="G280" i="11" s="1"/>
  <c r="H280" i="11" s="1"/>
  <c r="D281" i="11"/>
  <c r="G281" i="11" s="1"/>
  <c r="H281" i="11" s="1"/>
  <c r="D282" i="11"/>
  <c r="G282" i="11" s="1"/>
  <c r="H282" i="11" s="1"/>
  <c r="D283" i="11"/>
  <c r="G283" i="11" s="1"/>
  <c r="H283" i="11" s="1"/>
  <c r="D284" i="11"/>
  <c r="G284" i="11" s="1"/>
  <c r="H284" i="11" s="1"/>
  <c r="D285" i="11"/>
  <c r="G285" i="11" s="1"/>
  <c r="H285" i="11" s="1"/>
  <c r="D286" i="11"/>
  <c r="G286" i="11" s="1"/>
  <c r="H286" i="11" s="1"/>
  <c r="D287" i="11"/>
  <c r="G287" i="11" s="1"/>
  <c r="H287" i="11" s="1"/>
  <c r="D288" i="11"/>
  <c r="G288" i="11" s="1"/>
  <c r="H288" i="11" s="1"/>
  <c r="D289" i="11"/>
  <c r="G289" i="11" s="1"/>
  <c r="H289" i="11" s="1"/>
  <c r="D290" i="11"/>
  <c r="G290" i="11" s="1"/>
  <c r="H290" i="11" s="1"/>
  <c r="D291" i="11"/>
  <c r="G291" i="11" s="1"/>
  <c r="H291" i="11" s="1"/>
  <c r="D292" i="11"/>
  <c r="G292" i="11" s="1"/>
  <c r="H292" i="11" s="1"/>
  <c r="D293" i="11"/>
  <c r="G293" i="11" s="1"/>
  <c r="H293" i="11" s="1"/>
  <c r="D294" i="11"/>
  <c r="G294" i="11" s="1"/>
  <c r="H294" i="11" s="1"/>
  <c r="D295" i="11"/>
  <c r="G295" i="11" s="1"/>
  <c r="H295" i="11" s="1"/>
  <c r="D296" i="11"/>
  <c r="G296" i="11" s="1"/>
  <c r="H296" i="11" s="1"/>
  <c r="D297" i="11"/>
  <c r="G297" i="11" s="1"/>
  <c r="H297" i="11" s="1"/>
  <c r="D298" i="11"/>
  <c r="G298" i="11" s="1"/>
  <c r="H298" i="11" s="1"/>
  <c r="D299" i="11"/>
  <c r="G299" i="11" s="1"/>
  <c r="H299" i="11" s="1"/>
  <c r="D300" i="11"/>
  <c r="G300" i="11" s="1"/>
  <c r="H300" i="11" s="1"/>
  <c r="D301" i="11"/>
  <c r="G301" i="11" s="1"/>
  <c r="H301" i="11" s="1"/>
  <c r="D302" i="11"/>
  <c r="G302" i="11" s="1"/>
  <c r="H302" i="11" s="1"/>
  <c r="H107" i="11"/>
  <c r="E10" i="11"/>
  <c r="G10" i="12"/>
  <c r="E10" i="12"/>
  <c r="H10" i="12" l="1"/>
  <c r="D10" i="11"/>
  <c r="G10" i="11" s="1"/>
  <c r="H10" i="11" s="1"/>
  <c r="G15" i="11"/>
  <c r="H15" i="11" s="1"/>
  <c r="I287" i="11" l="1"/>
  <c r="J287" i="11" s="1"/>
  <c r="I271" i="11"/>
  <c r="J271" i="11" s="1"/>
  <c r="I255" i="11"/>
  <c r="J255" i="11" s="1"/>
  <c r="I239" i="11"/>
  <c r="J239" i="11" s="1"/>
  <c r="I223" i="11"/>
  <c r="J223" i="11" s="1"/>
  <c r="I207" i="11"/>
  <c r="J207" i="11" s="1"/>
  <c r="I191" i="11"/>
  <c r="J191" i="11" s="1"/>
  <c r="I175" i="11"/>
  <c r="J175" i="11" s="1"/>
  <c r="I159" i="11"/>
  <c r="J159" i="11" s="1"/>
  <c r="I143" i="11"/>
  <c r="J143" i="11" s="1"/>
  <c r="I127" i="11"/>
  <c r="J127" i="11" s="1"/>
  <c r="I111" i="11"/>
  <c r="J111" i="11" s="1"/>
  <c r="I95" i="11"/>
  <c r="J95" i="11" s="1"/>
  <c r="I79" i="11"/>
  <c r="J79" i="11" s="1"/>
  <c r="I63" i="11"/>
  <c r="J63" i="11" s="1"/>
  <c r="I47" i="11"/>
  <c r="J47" i="11" s="1"/>
  <c r="I31" i="11"/>
  <c r="J31" i="11" s="1"/>
  <c r="I15" i="11"/>
  <c r="J15" i="11" s="1"/>
  <c r="I253" i="11"/>
  <c r="J253" i="11" s="1"/>
  <c r="I189" i="11"/>
  <c r="J189" i="11" s="1"/>
  <c r="I125" i="11"/>
  <c r="J125" i="11" s="1"/>
  <c r="I93" i="11"/>
  <c r="J93" i="11" s="1"/>
  <c r="I61" i="11"/>
  <c r="J61" i="11" s="1"/>
  <c r="I29" i="11"/>
  <c r="J29" i="11" s="1"/>
  <c r="I284" i="11"/>
  <c r="J284" i="11" s="1"/>
  <c r="I252" i="11"/>
  <c r="J252" i="11" s="1"/>
  <c r="I220" i="11"/>
  <c r="J220" i="11" s="1"/>
  <c r="I188" i="11"/>
  <c r="J188" i="11" s="1"/>
  <c r="I156" i="11"/>
  <c r="J156" i="11" s="1"/>
  <c r="I124" i="11"/>
  <c r="J124" i="11" s="1"/>
  <c r="I92" i="11"/>
  <c r="J92" i="11" s="1"/>
  <c r="I60" i="11"/>
  <c r="J60" i="11" s="1"/>
  <c r="I28" i="11"/>
  <c r="J28" i="11" s="1"/>
  <c r="I299" i="11"/>
  <c r="J299" i="11" s="1"/>
  <c r="I267" i="11"/>
  <c r="J267" i="11" s="1"/>
  <c r="I251" i="11"/>
  <c r="J251" i="11" s="1"/>
  <c r="I235" i="11"/>
  <c r="J235" i="11" s="1"/>
  <c r="I203" i="11"/>
  <c r="J203" i="11" s="1"/>
  <c r="I171" i="11"/>
  <c r="J171" i="11" s="1"/>
  <c r="I139" i="11"/>
  <c r="J139" i="11" s="1"/>
  <c r="I107" i="11"/>
  <c r="J107" i="11" s="1"/>
  <c r="I91" i="11"/>
  <c r="J91" i="11" s="1"/>
  <c r="I59" i="11"/>
  <c r="J59" i="11" s="1"/>
  <c r="I27" i="11"/>
  <c r="J27" i="11" s="1"/>
  <c r="I282" i="11"/>
  <c r="J282" i="11" s="1"/>
  <c r="I234" i="11"/>
  <c r="J234" i="11" s="1"/>
  <c r="I202" i="11"/>
  <c r="J202" i="11" s="1"/>
  <c r="I122" i="11"/>
  <c r="J122" i="11" s="1"/>
  <c r="I90" i="11"/>
  <c r="J90" i="11" s="1"/>
  <c r="I42" i="11"/>
  <c r="J42" i="11" s="1"/>
  <c r="I281" i="11"/>
  <c r="J281" i="11" s="1"/>
  <c r="I249" i="11"/>
  <c r="J249" i="11" s="1"/>
  <c r="I217" i="11"/>
  <c r="J217" i="11" s="1"/>
  <c r="I185" i="11"/>
  <c r="J185" i="11" s="1"/>
  <c r="I153" i="11"/>
  <c r="J153" i="11" s="1"/>
  <c r="I121" i="11"/>
  <c r="J121" i="11" s="1"/>
  <c r="I89" i="11"/>
  <c r="J89" i="11" s="1"/>
  <c r="I57" i="11"/>
  <c r="J57" i="11" s="1"/>
  <c r="I25" i="11"/>
  <c r="J25" i="11" s="1"/>
  <c r="I135" i="11"/>
  <c r="J135" i="11" s="1"/>
  <c r="I230" i="11"/>
  <c r="J230" i="11" s="1"/>
  <c r="I182" i="11"/>
  <c r="J182" i="11" s="1"/>
  <c r="I134" i="11"/>
  <c r="J134" i="11" s="1"/>
  <c r="I102" i="11"/>
  <c r="J102" i="11" s="1"/>
  <c r="I70" i="11"/>
  <c r="J70" i="11" s="1"/>
  <c r="I38" i="11"/>
  <c r="J38" i="11" s="1"/>
  <c r="I293" i="11"/>
  <c r="J293" i="11" s="1"/>
  <c r="I277" i="11"/>
  <c r="J277" i="11" s="1"/>
  <c r="I245" i="11"/>
  <c r="J245" i="11" s="1"/>
  <c r="I213" i="11"/>
  <c r="J213" i="11" s="1"/>
  <c r="I181" i="11"/>
  <c r="J181" i="11" s="1"/>
  <c r="I302" i="11"/>
  <c r="J302" i="11" s="1"/>
  <c r="I286" i="11"/>
  <c r="J286" i="11" s="1"/>
  <c r="I270" i="11"/>
  <c r="J270" i="11" s="1"/>
  <c r="I254" i="11"/>
  <c r="J254" i="11" s="1"/>
  <c r="I238" i="11"/>
  <c r="J238" i="11" s="1"/>
  <c r="I222" i="11"/>
  <c r="J222" i="11" s="1"/>
  <c r="I206" i="11"/>
  <c r="J206" i="11" s="1"/>
  <c r="I190" i="11"/>
  <c r="J190" i="11" s="1"/>
  <c r="I174" i="11"/>
  <c r="J174" i="11" s="1"/>
  <c r="I158" i="11"/>
  <c r="J158" i="11" s="1"/>
  <c r="I142" i="11"/>
  <c r="J142" i="11" s="1"/>
  <c r="I126" i="11"/>
  <c r="J126" i="11" s="1"/>
  <c r="I110" i="11"/>
  <c r="J110" i="11" s="1"/>
  <c r="I94" i="11"/>
  <c r="J94" i="11" s="1"/>
  <c r="I78" i="11"/>
  <c r="J78" i="11" s="1"/>
  <c r="I62" i="11"/>
  <c r="J62" i="11" s="1"/>
  <c r="I46" i="11"/>
  <c r="J46" i="11" s="1"/>
  <c r="I30" i="11"/>
  <c r="J30" i="11" s="1"/>
  <c r="I14" i="11"/>
  <c r="J14" i="11" s="1"/>
  <c r="I301" i="11"/>
  <c r="J301" i="11" s="1"/>
  <c r="I285" i="11"/>
  <c r="J285" i="11" s="1"/>
  <c r="I269" i="11"/>
  <c r="J269" i="11" s="1"/>
  <c r="I237" i="11"/>
  <c r="J237" i="11" s="1"/>
  <c r="I221" i="11"/>
  <c r="J221" i="11" s="1"/>
  <c r="I205" i="11"/>
  <c r="J205" i="11" s="1"/>
  <c r="I173" i="11"/>
  <c r="J173" i="11" s="1"/>
  <c r="I157" i="11"/>
  <c r="J157" i="11" s="1"/>
  <c r="I141" i="11"/>
  <c r="J141" i="11" s="1"/>
  <c r="I109" i="11"/>
  <c r="J109" i="11" s="1"/>
  <c r="I77" i="11"/>
  <c r="J77" i="11" s="1"/>
  <c r="I45" i="11"/>
  <c r="J45" i="11" s="1"/>
  <c r="I13" i="11"/>
  <c r="J13" i="11" s="1"/>
  <c r="I300" i="11"/>
  <c r="J300" i="11" s="1"/>
  <c r="I268" i="11"/>
  <c r="J268" i="11" s="1"/>
  <c r="I236" i="11"/>
  <c r="J236" i="11" s="1"/>
  <c r="I204" i="11"/>
  <c r="J204" i="11" s="1"/>
  <c r="I172" i="11"/>
  <c r="J172" i="11" s="1"/>
  <c r="I140" i="11"/>
  <c r="J140" i="11" s="1"/>
  <c r="I108" i="11"/>
  <c r="J108" i="11" s="1"/>
  <c r="I76" i="11"/>
  <c r="J76" i="11" s="1"/>
  <c r="I44" i="11"/>
  <c r="J44" i="11" s="1"/>
  <c r="I12" i="11"/>
  <c r="J12" i="11" s="1"/>
  <c r="I283" i="11"/>
  <c r="J283" i="11" s="1"/>
  <c r="I219" i="11"/>
  <c r="J219" i="11" s="1"/>
  <c r="I187" i="11"/>
  <c r="J187" i="11" s="1"/>
  <c r="I155" i="11"/>
  <c r="J155" i="11" s="1"/>
  <c r="I123" i="11"/>
  <c r="J123" i="11" s="1"/>
  <c r="I75" i="11"/>
  <c r="J75" i="11" s="1"/>
  <c r="I43" i="11"/>
  <c r="J43" i="11" s="1"/>
  <c r="I11" i="11"/>
  <c r="J11" i="11" s="1"/>
  <c r="I298" i="11"/>
  <c r="J298" i="11" s="1"/>
  <c r="I266" i="11"/>
  <c r="J266" i="11" s="1"/>
  <c r="I250" i="11"/>
  <c r="J250" i="11" s="1"/>
  <c r="I218" i="11"/>
  <c r="J218" i="11" s="1"/>
  <c r="I186" i="11"/>
  <c r="J186" i="11" s="1"/>
  <c r="I170" i="11"/>
  <c r="J170" i="11" s="1"/>
  <c r="I154" i="11"/>
  <c r="J154" i="11" s="1"/>
  <c r="I138" i="11"/>
  <c r="J138" i="11" s="1"/>
  <c r="I106" i="11"/>
  <c r="J106" i="11" s="1"/>
  <c r="I74" i="11"/>
  <c r="J74" i="11" s="1"/>
  <c r="I58" i="11"/>
  <c r="J58" i="11" s="1"/>
  <c r="I26" i="11"/>
  <c r="J26" i="11" s="1"/>
  <c r="I297" i="11"/>
  <c r="J297" i="11" s="1"/>
  <c r="I265" i="11"/>
  <c r="J265" i="11" s="1"/>
  <c r="I233" i="11"/>
  <c r="J233" i="11" s="1"/>
  <c r="I201" i="11"/>
  <c r="J201" i="11" s="1"/>
  <c r="I169" i="11"/>
  <c r="J169" i="11" s="1"/>
  <c r="I137" i="11"/>
  <c r="J137" i="11" s="1"/>
  <c r="I105" i="11"/>
  <c r="J105" i="11" s="1"/>
  <c r="I73" i="11"/>
  <c r="J73" i="11" s="1"/>
  <c r="I41" i="11"/>
  <c r="J41" i="11" s="1"/>
  <c r="I151" i="11"/>
  <c r="J151" i="11" s="1"/>
  <c r="I294" i="11"/>
  <c r="J294" i="11" s="1"/>
  <c r="I278" i="11"/>
  <c r="J278" i="11" s="1"/>
  <c r="I262" i="11"/>
  <c r="J262" i="11" s="1"/>
  <c r="I246" i="11"/>
  <c r="J246" i="11" s="1"/>
  <c r="I214" i="11"/>
  <c r="J214" i="11" s="1"/>
  <c r="I198" i="11"/>
  <c r="J198" i="11" s="1"/>
  <c r="I150" i="11"/>
  <c r="J150" i="11" s="1"/>
  <c r="I118" i="11"/>
  <c r="J118" i="11" s="1"/>
  <c r="I86" i="11"/>
  <c r="J86" i="11" s="1"/>
  <c r="I54" i="11"/>
  <c r="J54" i="11" s="1"/>
  <c r="I22" i="11"/>
  <c r="J22" i="11" s="1"/>
  <c r="I261" i="11"/>
  <c r="J261" i="11" s="1"/>
  <c r="I229" i="11"/>
  <c r="J229" i="11" s="1"/>
  <c r="I296" i="11"/>
  <c r="J296" i="11" s="1"/>
  <c r="I280" i="11"/>
  <c r="J280" i="11" s="1"/>
  <c r="I264" i="11"/>
  <c r="J264" i="11" s="1"/>
  <c r="I248" i="11"/>
  <c r="J248" i="11" s="1"/>
  <c r="I232" i="11"/>
  <c r="J232" i="11" s="1"/>
  <c r="I216" i="11"/>
  <c r="J216" i="11" s="1"/>
  <c r="I200" i="11"/>
  <c r="J200" i="11" s="1"/>
  <c r="I184" i="11"/>
  <c r="J184" i="11" s="1"/>
  <c r="I168" i="11"/>
  <c r="J168" i="11" s="1"/>
  <c r="I152" i="11"/>
  <c r="J152" i="11" s="1"/>
  <c r="I136" i="11"/>
  <c r="J136" i="11" s="1"/>
  <c r="I120" i="11"/>
  <c r="J120" i="11" s="1"/>
  <c r="I104" i="11"/>
  <c r="J104" i="11" s="1"/>
  <c r="I88" i="11"/>
  <c r="J88" i="11" s="1"/>
  <c r="I72" i="11"/>
  <c r="J72" i="11" s="1"/>
  <c r="I56" i="11"/>
  <c r="J56" i="11" s="1"/>
  <c r="I40" i="11"/>
  <c r="J40" i="11" s="1"/>
  <c r="I24" i="11"/>
  <c r="J24" i="11" s="1"/>
  <c r="I295" i="11"/>
  <c r="J295" i="11" s="1"/>
  <c r="I279" i="11"/>
  <c r="J279" i="11" s="1"/>
  <c r="I263" i="11"/>
  <c r="J263" i="11" s="1"/>
  <c r="I247" i="11"/>
  <c r="J247" i="11" s="1"/>
  <c r="I231" i="11"/>
  <c r="J231" i="11" s="1"/>
  <c r="I215" i="11"/>
  <c r="J215" i="11" s="1"/>
  <c r="I199" i="11"/>
  <c r="J199" i="11" s="1"/>
  <c r="I183" i="11"/>
  <c r="J183" i="11" s="1"/>
  <c r="I167" i="11"/>
  <c r="J167" i="11" s="1"/>
  <c r="I119" i="11"/>
  <c r="J119" i="11" s="1"/>
  <c r="I103" i="11"/>
  <c r="J103" i="11" s="1"/>
  <c r="I87" i="11"/>
  <c r="J87" i="11" s="1"/>
  <c r="I71" i="11"/>
  <c r="J71" i="11" s="1"/>
  <c r="I55" i="11"/>
  <c r="J55" i="11" s="1"/>
  <c r="I39" i="11"/>
  <c r="J39" i="11" s="1"/>
  <c r="I23" i="11"/>
  <c r="J23" i="11" s="1"/>
  <c r="I166" i="11"/>
  <c r="J166" i="11" s="1"/>
  <c r="I259" i="11"/>
  <c r="J259" i="11" s="1"/>
  <c r="I210" i="11"/>
  <c r="J210" i="11" s="1"/>
  <c r="I163" i="11"/>
  <c r="J163" i="11" s="1"/>
  <c r="I117" i="11"/>
  <c r="J117" i="11" s="1"/>
  <c r="I81" i="11"/>
  <c r="J81" i="11" s="1"/>
  <c r="I35" i="11"/>
  <c r="J35" i="11" s="1"/>
  <c r="I258" i="11"/>
  <c r="J258" i="11" s="1"/>
  <c r="I209" i="11"/>
  <c r="J209" i="11" s="1"/>
  <c r="I162" i="11"/>
  <c r="J162" i="11" s="1"/>
  <c r="I116" i="11"/>
  <c r="J116" i="11" s="1"/>
  <c r="I80" i="11"/>
  <c r="J80" i="11" s="1"/>
  <c r="I34" i="11"/>
  <c r="J34" i="11" s="1"/>
  <c r="I257" i="11"/>
  <c r="J257" i="11" s="1"/>
  <c r="I208" i="11"/>
  <c r="J208" i="11" s="1"/>
  <c r="I161" i="11"/>
  <c r="J161" i="11" s="1"/>
  <c r="I115" i="11"/>
  <c r="J115" i="11" s="1"/>
  <c r="I69" i="11"/>
  <c r="J69" i="11" s="1"/>
  <c r="I33" i="11"/>
  <c r="J33" i="11" s="1"/>
  <c r="I256" i="11"/>
  <c r="J256" i="11" s="1"/>
  <c r="I197" i="11"/>
  <c r="J197" i="11" s="1"/>
  <c r="I160" i="11"/>
  <c r="J160" i="11" s="1"/>
  <c r="I114" i="11"/>
  <c r="J114" i="11" s="1"/>
  <c r="I68" i="11"/>
  <c r="J68" i="11" s="1"/>
  <c r="I32" i="11"/>
  <c r="J32" i="11" s="1"/>
  <c r="I177" i="11"/>
  <c r="J177" i="11" s="1"/>
  <c r="I273" i="11"/>
  <c r="J273" i="11" s="1"/>
  <c r="I84" i="11"/>
  <c r="J84" i="11" s="1"/>
  <c r="I272" i="11"/>
  <c r="J272" i="11" s="1"/>
  <c r="I165" i="11"/>
  <c r="J165" i="11" s="1"/>
  <c r="I83" i="11"/>
  <c r="J83" i="11" s="1"/>
  <c r="I128" i="11"/>
  <c r="J128" i="11" s="1"/>
  <c r="I244" i="11"/>
  <c r="J244" i="11" s="1"/>
  <c r="I196" i="11"/>
  <c r="J196" i="11" s="1"/>
  <c r="I149" i="11"/>
  <c r="J149" i="11" s="1"/>
  <c r="I113" i="11"/>
  <c r="J113" i="11" s="1"/>
  <c r="I67" i="11"/>
  <c r="J67" i="11" s="1"/>
  <c r="I21" i="11"/>
  <c r="J21" i="11" s="1"/>
  <c r="I227" i="11"/>
  <c r="J227" i="11" s="1"/>
  <c r="I292" i="11"/>
  <c r="J292" i="11" s="1"/>
  <c r="I243" i="11"/>
  <c r="J243" i="11" s="1"/>
  <c r="I195" i="11"/>
  <c r="J195" i="11" s="1"/>
  <c r="I148" i="11"/>
  <c r="J148" i="11" s="1"/>
  <c r="I112" i="11"/>
  <c r="J112" i="11" s="1"/>
  <c r="I66" i="11"/>
  <c r="J66" i="11" s="1"/>
  <c r="I20" i="11"/>
  <c r="J20" i="11" s="1"/>
  <c r="I242" i="11"/>
  <c r="J242" i="11" s="1"/>
  <c r="I194" i="11"/>
  <c r="J194" i="11" s="1"/>
  <c r="I147" i="11"/>
  <c r="J147" i="11" s="1"/>
  <c r="I101" i="11"/>
  <c r="J101" i="11" s="1"/>
  <c r="I65" i="11"/>
  <c r="J65" i="11" s="1"/>
  <c r="I19" i="11"/>
  <c r="J19" i="11" s="1"/>
  <c r="I290" i="11"/>
  <c r="J290" i="11" s="1"/>
  <c r="I241" i="11"/>
  <c r="J241" i="11" s="1"/>
  <c r="I193" i="11"/>
  <c r="J193" i="11" s="1"/>
  <c r="I146" i="11"/>
  <c r="J146" i="11" s="1"/>
  <c r="I100" i="11"/>
  <c r="J100" i="11" s="1"/>
  <c r="I64" i="11"/>
  <c r="J64" i="11" s="1"/>
  <c r="I18" i="11"/>
  <c r="J18" i="11" s="1"/>
  <c r="I289" i="11"/>
  <c r="J289" i="11" s="1"/>
  <c r="I240" i="11"/>
  <c r="J240" i="11" s="1"/>
  <c r="I192" i="11"/>
  <c r="J192" i="11" s="1"/>
  <c r="I145" i="11"/>
  <c r="J145" i="11" s="1"/>
  <c r="I99" i="11"/>
  <c r="J99" i="11" s="1"/>
  <c r="I53" i="11"/>
  <c r="J53" i="11" s="1"/>
  <c r="I17" i="11"/>
  <c r="J17" i="11" s="1"/>
  <c r="I288" i="11"/>
  <c r="J288" i="11" s="1"/>
  <c r="I180" i="11"/>
  <c r="J180" i="11" s="1"/>
  <c r="I144" i="11"/>
  <c r="J144" i="11" s="1"/>
  <c r="I98" i="11"/>
  <c r="J98" i="11" s="1"/>
  <c r="I52" i="11"/>
  <c r="J52" i="11" s="1"/>
  <c r="I16" i="11"/>
  <c r="J16" i="11" s="1"/>
  <c r="I276" i="11"/>
  <c r="J276" i="11" s="1"/>
  <c r="I179" i="11"/>
  <c r="J179" i="11" s="1"/>
  <c r="I133" i="11"/>
  <c r="J133" i="11" s="1"/>
  <c r="I97" i="11"/>
  <c r="J97" i="11" s="1"/>
  <c r="I51" i="11"/>
  <c r="J51" i="11" s="1"/>
  <c r="I275" i="11"/>
  <c r="J275" i="11" s="1"/>
  <c r="I226" i="11"/>
  <c r="J226" i="11" s="1"/>
  <c r="I178" i="11"/>
  <c r="J178" i="11" s="1"/>
  <c r="I132" i="11"/>
  <c r="J132" i="11" s="1"/>
  <c r="I96" i="11"/>
  <c r="J96" i="11" s="1"/>
  <c r="I50" i="11"/>
  <c r="J50" i="11" s="1"/>
  <c r="I225" i="11"/>
  <c r="J225" i="11" s="1"/>
  <c r="I131" i="11"/>
  <c r="J131" i="11" s="1"/>
  <c r="I85" i="11"/>
  <c r="J85" i="11" s="1"/>
  <c r="I49" i="11"/>
  <c r="J49" i="11" s="1"/>
  <c r="I224" i="11"/>
  <c r="J224" i="11" s="1"/>
  <c r="I130" i="11"/>
  <c r="J130" i="11" s="1"/>
  <c r="I48" i="11"/>
  <c r="J48" i="11" s="1"/>
  <c r="I212" i="11"/>
  <c r="J212" i="11" s="1"/>
  <c r="I129" i="11"/>
  <c r="J129" i="11" s="1"/>
  <c r="I260" i="11"/>
  <c r="J260" i="11" s="1"/>
  <c r="I211" i="11"/>
  <c r="J211" i="11" s="1"/>
  <c r="I164" i="11"/>
  <c r="J164" i="11" s="1"/>
  <c r="I36" i="11"/>
  <c r="J36" i="11" s="1"/>
  <c r="I291" i="11"/>
  <c r="J291" i="11" s="1"/>
  <c r="I228" i="11"/>
  <c r="J228" i="11" s="1"/>
  <c r="I274" i="11"/>
  <c r="J274" i="11" s="1"/>
  <c r="I176" i="11"/>
  <c r="J176" i="11" s="1"/>
  <c r="I37" i="11"/>
  <c r="J37" i="11" s="1"/>
  <c r="I82" i="11"/>
  <c r="J82" i="11" s="1"/>
  <c r="R21" i="11" l="1"/>
  <c r="K179" i="11"/>
  <c r="K177" i="11"/>
  <c r="R63" i="11"/>
  <c r="K162" i="11"/>
  <c r="R137" i="11"/>
  <c r="K248" i="11"/>
  <c r="R294" i="11"/>
  <c r="R54" i="11"/>
  <c r="K154" i="11"/>
  <c r="K44" i="11"/>
  <c r="R267" i="11"/>
  <c r="R133" i="11"/>
  <c r="K205" i="11"/>
  <c r="R104" i="11"/>
  <c r="K174" i="11"/>
  <c r="K139" i="11"/>
  <c r="R58" i="11"/>
  <c r="R237" i="11"/>
  <c r="K29" i="11"/>
  <c r="R43" i="11"/>
  <c r="K47" i="11"/>
  <c r="K175" i="11"/>
  <c r="R129" i="11"/>
  <c r="R262" i="11"/>
  <c r="K291" i="11"/>
  <c r="K130" i="11"/>
  <c r="R219" i="11"/>
  <c r="K132" i="11"/>
  <c r="R106" i="11"/>
  <c r="R110" i="11"/>
  <c r="K276" i="11"/>
  <c r="R179" i="11"/>
  <c r="K53" i="11"/>
  <c r="R301" i="11"/>
  <c r="K100" i="11"/>
  <c r="R44" i="11"/>
  <c r="K147" i="11"/>
  <c r="K243" i="11"/>
  <c r="R34" i="11"/>
  <c r="R248" i="11"/>
  <c r="K244" i="11"/>
  <c r="K32" i="11"/>
  <c r="R295" i="11"/>
  <c r="R252" i="11"/>
  <c r="K115" i="11"/>
  <c r="R37" i="11"/>
  <c r="K209" i="11"/>
  <c r="R288" i="11"/>
  <c r="K166" i="11"/>
  <c r="R107" i="11"/>
  <c r="K167" i="11"/>
  <c r="R163" i="11"/>
  <c r="K295" i="11"/>
  <c r="R284" i="11"/>
  <c r="K136" i="11"/>
  <c r="K264" i="11"/>
  <c r="R125" i="11"/>
  <c r="R50" i="11"/>
  <c r="K118" i="11"/>
  <c r="R263" i="11"/>
  <c r="K151" i="11"/>
  <c r="K265" i="11"/>
  <c r="R27" i="11"/>
  <c r="K170" i="11"/>
  <c r="R143" i="11"/>
  <c r="K75" i="11"/>
  <c r="R203" i="11"/>
  <c r="R93" i="11"/>
  <c r="K76" i="11"/>
  <c r="R13" i="11"/>
  <c r="K13" i="11"/>
  <c r="R243" i="11"/>
  <c r="K221" i="11"/>
  <c r="R94" i="11"/>
  <c r="K62" i="11"/>
  <c r="R77" i="11"/>
  <c r="K190" i="11"/>
  <c r="R199" i="11"/>
  <c r="K181" i="11"/>
  <c r="R259" i="11"/>
  <c r="K134" i="11"/>
  <c r="R260" i="11"/>
  <c r="K153" i="11"/>
  <c r="R62" i="11"/>
  <c r="K202" i="11"/>
  <c r="R87" i="11"/>
  <c r="K171" i="11"/>
  <c r="R200" i="11"/>
  <c r="K92" i="11"/>
  <c r="R160" i="11"/>
  <c r="K61" i="11"/>
  <c r="K63" i="11"/>
  <c r="R98" i="11"/>
  <c r="K191" i="11"/>
  <c r="R121" i="11"/>
  <c r="K64" i="11"/>
  <c r="R280" i="11"/>
  <c r="R302" i="11"/>
  <c r="K86" i="11"/>
  <c r="R147" i="11"/>
  <c r="K102" i="11"/>
  <c r="R220" i="11"/>
  <c r="K178" i="11"/>
  <c r="K292" i="11"/>
  <c r="R170" i="11"/>
  <c r="K161" i="11"/>
  <c r="R144" i="11"/>
  <c r="R238" i="11"/>
  <c r="K258" i="11"/>
  <c r="R103" i="11"/>
  <c r="K23" i="11"/>
  <c r="K152" i="11"/>
  <c r="R11" i="11"/>
  <c r="K280" i="11"/>
  <c r="R251" i="11"/>
  <c r="R46" i="11"/>
  <c r="K150" i="11"/>
  <c r="K41" i="11"/>
  <c r="R131" i="11"/>
  <c r="R61" i="11"/>
  <c r="K297" i="11"/>
  <c r="K186" i="11"/>
  <c r="R95" i="11"/>
  <c r="K123" i="11"/>
  <c r="R19" i="11"/>
  <c r="K108" i="11"/>
  <c r="R75" i="11"/>
  <c r="R89" i="11"/>
  <c r="K45" i="11"/>
  <c r="R189" i="11"/>
  <c r="K237" i="11"/>
  <c r="R48" i="11"/>
  <c r="K78" i="11"/>
  <c r="R293" i="11"/>
  <c r="K206" i="11"/>
  <c r="R88" i="11"/>
  <c r="K213" i="11"/>
  <c r="R40" i="11"/>
  <c r="K182" i="11"/>
  <c r="K185" i="11"/>
  <c r="R127" i="11"/>
  <c r="K234" i="11"/>
  <c r="R128" i="11"/>
  <c r="R102" i="11"/>
  <c r="K203" i="11"/>
  <c r="R192" i="11"/>
  <c r="K124" i="11"/>
  <c r="R235" i="11"/>
  <c r="K93" i="11"/>
  <c r="R29" i="11"/>
  <c r="K79" i="11"/>
  <c r="R232" i="11"/>
  <c r="K207" i="11"/>
  <c r="K228" i="11"/>
  <c r="R193" i="11"/>
  <c r="K17" i="11"/>
  <c r="R145" i="11"/>
  <c r="R22" i="11"/>
  <c r="K196" i="11"/>
  <c r="K69" i="11"/>
  <c r="R258" i="11"/>
  <c r="K120" i="11"/>
  <c r="R197" i="11"/>
  <c r="R165" i="11"/>
  <c r="K233" i="11"/>
  <c r="R100" i="11"/>
  <c r="K43" i="11"/>
  <c r="R56" i="11"/>
  <c r="K300" i="11"/>
  <c r="R196" i="11"/>
  <c r="K122" i="11"/>
  <c r="R190" i="11"/>
  <c r="K36" i="11"/>
  <c r="K16" i="11"/>
  <c r="R205" i="11"/>
  <c r="K146" i="11"/>
  <c r="R15" i="11"/>
  <c r="K128" i="11"/>
  <c r="R55" i="11"/>
  <c r="R275" i="11"/>
  <c r="K183" i="11"/>
  <c r="R253" i="11"/>
  <c r="K164" i="11"/>
  <c r="K226" i="11"/>
  <c r="R202" i="11"/>
  <c r="K145" i="11"/>
  <c r="R265" i="11"/>
  <c r="K193" i="11"/>
  <c r="R240" i="11"/>
  <c r="R45" i="11"/>
  <c r="K242" i="11"/>
  <c r="R255" i="11"/>
  <c r="K227" i="11"/>
  <c r="K83" i="11"/>
  <c r="R266" i="11"/>
  <c r="R148" i="11"/>
  <c r="K114" i="11"/>
  <c r="K208" i="11"/>
  <c r="R146" i="11"/>
  <c r="R167" i="11"/>
  <c r="K35" i="11"/>
  <c r="R256" i="11"/>
  <c r="K39" i="11"/>
  <c r="R227" i="11"/>
  <c r="K199" i="11"/>
  <c r="K40" i="11"/>
  <c r="R181" i="11"/>
  <c r="R28" i="11"/>
  <c r="K168" i="11"/>
  <c r="K296" i="11"/>
  <c r="R149" i="11"/>
  <c r="R188" i="11"/>
  <c r="K198" i="11"/>
  <c r="K73" i="11"/>
  <c r="R80" i="11"/>
  <c r="K26" i="11"/>
  <c r="R26" i="11"/>
  <c r="K218" i="11"/>
  <c r="R16" i="11"/>
  <c r="K155" i="11"/>
  <c r="R210" i="11"/>
  <c r="K140" i="11"/>
  <c r="R66" i="11"/>
  <c r="R178" i="11"/>
  <c r="K77" i="11"/>
  <c r="R230" i="11"/>
  <c r="K269" i="11"/>
  <c r="R254" i="11"/>
  <c r="K94" i="11"/>
  <c r="R168" i="11"/>
  <c r="K222" i="11"/>
  <c r="R109" i="11"/>
  <c r="K245" i="11"/>
  <c r="R23" i="11"/>
  <c r="K230" i="11"/>
  <c r="K217" i="11"/>
  <c r="R130" i="11"/>
  <c r="R246" i="11"/>
  <c r="K282" i="11"/>
  <c r="K235" i="11"/>
  <c r="R184" i="11"/>
  <c r="R38" i="11"/>
  <c r="K156" i="11"/>
  <c r="R159" i="11"/>
  <c r="K125" i="11"/>
  <c r="R136" i="11"/>
  <c r="K95" i="11"/>
  <c r="R18" i="11"/>
  <c r="K223" i="11"/>
  <c r="K195" i="11"/>
  <c r="R290" i="11"/>
  <c r="R152" i="11"/>
  <c r="K294" i="11"/>
  <c r="R119" i="11"/>
  <c r="K60" i="11"/>
  <c r="K224" i="11"/>
  <c r="R273" i="11"/>
  <c r="K99" i="11"/>
  <c r="R35" i="11"/>
  <c r="K194" i="11"/>
  <c r="R96" i="11"/>
  <c r="K68" i="11"/>
  <c r="R218" i="11"/>
  <c r="R116" i="11"/>
  <c r="K24" i="11"/>
  <c r="K49" i="11"/>
  <c r="R114" i="11"/>
  <c r="K52" i="11"/>
  <c r="R242" i="11"/>
  <c r="K82" i="11"/>
  <c r="R39" i="11"/>
  <c r="R150" i="11"/>
  <c r="K211" i="11"/>
  <c r="R76" i="11"/>
  <c r="K85" i="11"/>
  <c r="K275" i="11"/>
  <c r="R59" i="11"/>
  <c r="K98" i="11"/>
  <c r="R287" i="11"/>
  <c r="K192" i="11"/>
  <c r="R49" i="11"/>
  <c r="K241" i="11"/>
  <c r="R118" i="11"/>
  <c r="K20" i="11"/>
  <c r="R297" i="11"/>
  <c r="R187" i="11"/>
  <c r="K21" i="11"/>
  <c r="R217" i="11"/>
  <c r="K165" i="11"/>
  <c r="K160" i="11"/>
  <c r="R249" i="11"/>
  <c r="K257" i="11"/>
  <c r="R223" i="11"/>
  <c r="K81" i="11"/>
  <c r="R115" i="11"/>
  <c r="K55" i="11"/>
  <c r="R281" i="11"/>
  <c r="R191" i="11"/>
  <c r="K215" i="11"/>
  <c r="K56" i="11"/>
  <c r="R208" i="11"/>
  <c r="K184" i="11"/>
  <c r="R81" i="11"/>
  <c r="K229" i="11"/>
  <c r="R241" i="11"/>
  <c r="R229" i="11"/>
  <c r="K214" i="11"/>
  <c r="K105" i="11"/>
  <c r="R282" i="11"/>
  <c r="R213" i="11"/>
  <c r="K58" i="11"/>
  <c r="K250" i="11"/>
  <c r="R73" i="11"/>
  <c r="R285" i="11"/>
  <c r="K187" i="11"/>
  <c r="R272" i="11"/>
  <c r="K172" i="11"/>
  <c r="R222" i="11"/>
  <c r="K109" i="11"/>
  <c r="R142" i="11"/>
  <c r="K285" i="11"/>
  <c r="R206" i="11"/>
  <c r="K110" i="11"/>
  <c r="R279" i="11"/>
  <c r="K238" i="11"/>
  <c r="R175" i="11"/>
  <c r="K277" i="11"/>
  <c r="R180" i="11"/>
  <c r="K135" i="11"/>
  <c r="R157" i="11"/>
  <c r="K249" i="11"/>
  <c r="R156" i="11"/>
  <c r="K27" i="11"/>
  <c r="R173" i="11"/>
  <c r="K251" i="11"/>
  <c r="K188" i="11"/>
  <c r="R153" i="11"/>
  <c r="R14" i="11"/>
  <c r="K189" i="11"/>
  <c r="R211" i="11"/>
  <c r="K111" i="11"/>
  <c r="R216" i="11"/>
  <c r="K239" i="11"/>
  <c r="R31" i="11"/>
  <c r="K101" i="11"/>
  <c r="R195" i="11"/>
  <c r="K279" i="11"/>
  <c r="R247" i="11"/>
  <c r="K46" i="11"/>
  <c r="R214" i="11"/>
  <c r="K37" i="11"/>
  <c r="R212" i="11"/>
  <c r="K260" i="11"/>
  <c r="K131" i="11"/>
  <c r="R120" i="11"/>
  <c r="K51" i="11"/>
  <c r="R74" i="11"/>
  <c r="K144" i="11"/>
  <c r="R291" i="11"/>
  <c r="K240" i="11"/>
  <c r="R67" i="11"/>
  <c r="K290" i="11"/>
  <c r="R274" i="11"/>
  <c r="K66" i="11"/>
  <c r="R176" i="11"/>
  <c r="K67" i="11"/>
  <c r="R42" i="11"/>
  <c r="K272" i="11"/>
  <c r="R286" i="11"/>
  <c r="R69" i="11"/>
  <c r="K197" i="11"/>
  <c r="R221" i="11"/>
  <c r="K34" i="11"/>
  <c r="R70" i="11"/>
  <c r="K117" i="11"/>
  <c r="R79" i="11"/>
  <c r="K71" i="11"/>
  <c r="R52" i="11"/>
  <c r="K231" i="11"/>
  <c r="K72" i="11"/>
  <c r="R177" i="11"/>
  <c r="K200" i="11"/>
  <c r="R296" i="11"/>
  <c r="R185" i="11"/>
  <c r="K261" i="11"/>
  <c r="R292" i="11"/>
  <c r="K246" i="11"/>
  <c r="K137" i="11"/>
  <c r="R207" i="11"/>
  <c r="K74" i="11"/>
  <c r="R233" i="11"/>
  <c r="R20" i="11"/>
  <c r="K266" i="11"/>
  <c r="R271" i="11"/>
  <c r="K219" i="11"/>
  <c r="K204" i="11"/>
  <c r="R17" i="11"/>
  <c r="R236" i="11"/>
  <c r="K141" i="11"/>
  <c r="R108" i="11"/>
  <c r="K301" i="11"/>
  <c r="R141" i="11"/>
  <c r="K126" i="11"/>
  <c r="R92" i="11"/>
  <c r="K254" i="11"/>
  <c r="R117" i="11"/>
  <c r="K293" i="11"/>
  <c r="K25" i="11"/>
  <c r="R41" i="11"/>
  <c r="R84" i="11"/>
  <c r="K281" i="11"/>
  <c r="R140" i="11"/>
  <c r="K59" i="11"/>
  <c r="R36" i="11"/>
  <c r="K267" i="11"/>
  <c r="R78" i="11"/>
  <c r="K220" i="11"/>
  <c r="K253" i="11"/>
  <c r="R162" i="11"/>
  <c r="R86" i="11"/>
  <c r="K127" i="11"/>
  <c r="K255" i="11"/>
  <c r="R122" i="11"/>
  <c r="K48" i="11"/>
  <c r="R135" i="11"/>
  <c r="R300" i="11"/>
  <c r="K119" i="11"/>
  <c r="K121" i="11"/>
  <c r="R155" i="11"/>
  <c r="K129" i="11"/>
  <c r="R33" i="11"/>
  <c r="R124" i="11"/>
  <c r="K225" i="11"/>
  <c r="K97" i="11"/>
  <c r="R30" i="11"/>
  <c r="K180" i="11"/>
  <c r="R194" i="11"/>
  <c r="K289" i="11"/>
  <c r="R51" i="11"/>
  <c r="K19" i="11"/>
  <c r="R226" i="11"/>
  <c r="R164" i="11"/>
  <c r="K112" i="11"/>
  <c r="K113" i="11"/>
  <c r="R161" i="11"/>
  <c r="R72" i="11"/>
  <c r="K84" i="11"/>
  <c r="R204" i="11"/>
  <c r="K256" i="11"/>
  <c r="K80" i="11"/>
  <c r="R83" i="11"/>
  <c r="R231" i="11"/>
  <c r="K163" i="11"/>
  <c r="R68" i="11"/>
  <c r="K87" i="11"/>
  <c r="R278" i="11"/>
  <c r="K247" i="11"/>
  <c r="K88" i="11"/>
  <c r="R299" i="11"/>
  <c r="K216" i="11"/>
  <c r="R250" i="11"/>
  <c r="K22" i="11"/>
  <c r="R289" i="11"/>
  <c r="R264" i="11"/>
  <c r="K262" i="11"/>
  <c r="K169" i="11"/>
  <c r="R215" i="11"/>
  <c r="K106" i="11"/>
  <c r="R90" i="11"/>
  <c r="K298" i="11"/>
  <c r="R113" i="11"/>
  <c r="K283" i="11"/>
  <c r="R201" i="11"/>
  <c r="R183" i="11"/>
  <c r="K236" i="11"/>
  <c r="R257" i="11"/>
  <c r="K157" i="11"/>
  <c r="K14" i="11"/>
  <c r="R25" i="11"/>
  <c r="K142" i="11"/>
  <c r="R97" i="11"/>
  <c r="R268" i="11"/>
  <c r="K270" i="11"/>
  <c r="R298" i="11"/>
  <c r="K38" i="11"/>
  <c r="K57" i="11"/>
  <c r="R82" i="11"/>
  <c r="R53" i="11"/>
  <c r="K42" i="11"/>
  <c r="R239" i="11"/>
  <c r="K91" i="11"/>
  <c r="R244" i="11"/>
  <c r="K299" i="11"/>
  <c r="K252" i="11"/>
  <c r="R234" i="11"/>
  <c r="R171" i="11"/>
  <c r="K15" i="11"/>
  <c r="K143" i="11"/>
  <c r="R186" i="11"/>
  <c r="K271" i="11"/>
  <c r="R105" i="11"/>
  <c r="K96" i="11"/>
  <c r="R101" i="11"/>
  <c r="R71" i="11"/>
  <c r="K259" i="11"/>
  <c r="R174" i="11"/>
  <c r="K302" i="11"/>
  <c r="K176" i="11"/>
  <c r="R138" i="11"/>
  <c r="K274" i="11"/>
  <c r="R151" i="11"/>
  <c r="R166" i="11"/>
  <c r="K212" i="11"/>
  <c r="R126" i="11"/>
  <c r="K50" i="11"/>
  <c r="R112" i="11"/>
  <c r="K133" i="11"/>
  <c r="K288" i="11"/>
  <c r="R198" i="11"/>
  <c r="K18" i="11"/>
  <c r="R139" i="11"/>
  <c r="R132" i="11"/>
  <c r="K65" i="11"/>
  <c r="R182" i="11"/>
  <c r="K148" i="11"/>
  <c r="R172" i="11"/>
  <c r="K149" i="11"/>
  <c r="R12" i="11"/>
  <c r="K273" i="11"/>
  <c r="R245" i="11"/>
  <c r="K33" i="11"/>
  <c r="K116" i="11"/>
  <c r="R209" i="11"/>
  <c r="K210" i="11"/>
  <c r="R99" i="11"/>
  <c r="R91" i="11"/>
  <c r="K103" i="11"/>
  <c r="R85" i="11"/>
  <c r="K263" i="11"/>
  <c r="K104" i="11"/>
  <c r="R224" i="11"/>
  <c r="K232" i="11"/>
  <c r="R134" i="11"/>
  <c r="R283" i="11"/>
  <c r="K54" i="11"/>
  <c r="R24" i="11"/>
  <c r="K278" i="11"/>
  <c r="K201" i="11"/>
  <c r="R64" i="11"/>
  <c r="R261" i="11"/>
  <c r="K138" i="11"/>
  <c r="R111" i="11"/>
  <c r="K11" i="11"/>
  <c r="R32" i="11"/>
  <c r="K12" i="11"/>
  <c r="K268" i="11"/>
  <c r="R123" i="11"/>
  <c r="R158" i="11"/>
  <c r="K173" i="11"/>
  <c r="R65" i="11"/>
  <c r="K30" i="11"/>
  <c r="R270" i="11"/>
  <c r="K158" i="11"/>
  <c r="K286" i="11"/>
  <c r="R57" i="11"/>
  <c r="R269" i="11"/>
  <c r="K70" i="11"/>
  <c r="K89" i="11"/>
  <c r="R225" i="11"/>
  <c r="K90" i="11"/>
  <c r="R154" i="11"/>
  <c r="K107" i="11"/>
  <c r="R169" i="11"/>
  <c r="R60" i="11"/>
  <c r="K28" i="11"/>
  <c r="R276" i="11"/>
  <c r="K284" i="11"/>
  <c r="R277" i="11"/>
  <c r="K31" i="11"/>
  <c r="R228" i="11"/>
  <c r="K159" i="11"/>
  <c r="R47" i="11"/>
  <c r="K287" i="11"/>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9" i="2"/>
  <c r="J8" i="2"/>
  <c r="K10" i="11" l="1"/>
  <c r="R8" i="2"/>
  <c r="Q10" i="2" l="1"/>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9" i="2"/>
  <c r="D8" i="2"/>
  <c r="E8" i="2"/>
  <c r="F8" i="2"/>
  <c r="G8" i="2"/>
  <c r="H8" i="2"/>
  <c r="I8" i="2"/>
  <c r="C8" i="2"/>
  <c r="T270" i="2" l="1"/>
  <c r="T175" i="2"/>
  <c r="T127" i="2"/>
  <c r="T31" i="2"/>
  <c r="T282" i="2"/>
  <c r="T91" i="2"/>
  <c r="T222" i="2"/>
  <c r="T79" i="2"/>
  <c r="T43" i="2"/>
  <c r="T234" i="2"/>
  <c r="T139" i="2"/>
  <c r="T294" i="2"/>
  <c r="T246" i="2"/>
  <c r="T198" i="2"/>
  <c r="T103" i="2"/>
  <c r="T55" i="2"/>
  <c r="T151" i="2"/>
  <c r="T210" i="2"/>
  <c r="T163" i="2"/>
  <c r="T19" i="2"/>
  <c r="T115" i="2"/>
  <c r="T258" i="2"/>
  <c r="T67" i="2"/>
  <c r="T293" i="2"/>
  <c r="T281" i="2"/>
  <c r="T269" i="2"/>
  <c r="T257" i="2"/>
  <c r="T245" i="2"/>
  <c r="T233" i="2"/>
  <c r="T221" i="2"/>
  <c r="T209" i="2"/>
  <c r="T197" i="2"/>
  <c r="T186" i="2"/>
  <c r="T174" i="2"/>
  <c r="T162" i="2"/>
  <c r="T150" i="2"/>
  <c r="T138" i="2"/>
  <c r="T126" i="2"/>
  <c r="T114" i="2"/>
  <c r="T102" i="2"/>
  <c r="T90" i="2"/>
  <c r="T78" i="2"/>
  <c r="T66" i="2"/>
  <c r="T54" i="2"/>
  <c r="T42" i="2"/>
  <c r="T30" i="2"/>
  <c r="T18" i="2"/>
  <c r="T300" i="2"/>
  <c r="T288" i="2"/>
  <c r="T276" i="2"/>
  <c r="T264" i="2"/>
  <c r="T252" i="2"/>
  <c r="T240" i="2"/>
  <c r="T228" i="2"/>
  <c r="T216" i="2"/>
  <c r="T204" i="2"/>
  <c r="T192" i="2"/>
  <c r="T181" i="2"/>
  <c r="T169" i="2"/>
  <c r="T157" i="2"/>
  <c r="T145" i="2"/>
  <c r="T133" i="2"/>
  <c r="T121" i="2"/>
  <c r="T109" i="2"/>
  <c r="T97" i="2"/>
  <c r="T85" i="2"/>
  <c r="T73" i="2"/>
  <c r="T61" i="2"/>
  <c r="T49" i="2"/>
  <c r="T37" i="2"/>
  <c r="T25" i="2"/>
  <c r="T13" i="2"/>
  <c r="T229" i="2"/>
  <c r="T295" i="2"/>
  <c r="T283" i="2"/>
  <c r="T271" i="2"/>
  <c r="T259" i="2"/>
  <c r="T247" i="2"/>
  <c r="T235" i="2"/>
  <c r="T223" i="2"/>
  <c r="T211" i="2"/>
  <c r="T199" i="2"/>
  <c r="T187" i="2"/>
  <c r="T176" i="2"/>
  <c r="T164" i="2"/>
  <c r="T152" i="2"/>
  <c r="T140" i="2"/>
  <c r="T128" i="2"/>
  <c r="T116" i="2"/>
  <c r="T104" i="2"/>
  <c r="T92" i="2"/>
  <c r="T80" i="2"/>
  <c r="T68" i="2"/>
  <c r="T56" i="2"/>
  <c r="T44" i="2"/>
  <c r="T32" i="2"/>
  <c r="T20" i="2"/>
  <c r="T292" i="2"/>
  <c r="T280" i="2"/>
  <c r="T268" i="2"/>
  <c r="T256" i="2"/>
  <c r="T244" i="2"/>
  <c r="T232" i="2"/>
  <c r="T220" i="2"/>
  <c r="T208" i="2"/>
  <c r="T196" i="2"/>
  <c r="T185" i="2"/>
  <c r="T173" i="2"/>
  <c r="T161" i="2"/>
  <c r="T149" i="2"/>
  <c r="T137" i="2"/>
  <c r="T125" i="2"/>
  <c r="T113" i="2"/>
  <c r="T101" i="2"/>
  <c r="T89" i="2"/>
  <c r="T77" i="2"/>
  <c r="T65" i="2"/>
  <c r="T53" i="2"/>
  <c r="T41" i="2"/>
  <c r="T29" i="2"/>
  <c r="T17" i="2"/>
  <c r="T291" i="2"/>
  <c r="T267" i="2"/>
  <c r="T243" i="2"/>
  <c r="T231" i="2"/>
  <c r="T207" i="2"/>
  <c r="T195" i="2"/>
  <c r="T184" i="2"/>
  <c r="T172" i="2"/>
  <c r="T160" i="2"/>
  <c r="T148" i="2"/>
  <c r="T136" i="2"/>
  <c r="T124" i="2"/>
  <c r="T112" i="2"/>
  <c r="T100" i="2"/>
  <c r="T88" i="2"/>
  <c r="T76" i="2"/>
  <c r="T64" i="2"/>
  <c r="T52" i="2"/>
  <c r="T40" i="2"/>
  <c r="T28" i="2"/>
  <c r="T16" i="2"/>
  <c r="T279" i="2"/>
  <c r="T255" i="2"/>
  <c r="T219" i="2"/>
  <c r="T290" i="2"/>
  <c r="T278" i="2"/>
  <c r="T266" i="2"/>
  <c r="T254" i="2"/>
  <c r="T242" i="2"/>
  <c r="T230" i="2"/>
  <c r="T218" i="2"/>
  <c r="T206" i="2"/>
  <c r="T194" i="2"/>
  <c r="T183" i="2"/>
  <c r="T171" i="2"/>
  <c r="T159" i="2"/>
  <c r="T147" i="2"/>
  <c r="T135" i="2"/>
  <c r="T123" i="2"/>
  <c r="T111" i="2"/>
  <c r="T99" i="2"/>
  <c r="T87" i="2"/>
  <c r="T75" i="2"/>
  <c r="T63" i="2"/>
  <c r="T51" i="2"/>
  <c r="T39" i="2"/>
  <c r="T27" i="2"/>
  <c r="T15" i="2"/>
  <c r="T289" i="2"/>
  <c r="T277" i="2"/>
  <c r="T205" i="2"/>
  <c r="T193" i="2"/>
  <c r="T182" i="2"/>
  <c r="T170" i="2"/>
  <c r="T158" i="2"/>
  <c r="T146" i="2"/>
  <c r="T134" i="2"/>
  <c r="T122" i="2"/>
  <c r="T110" i="2"/>
  <c r="T98" i="2"/>
  <c r="T86" i="2"/>
  <c r="T74" i="2"/>
  <c r="T62" i="2"/>
  <c r="T50" i="2"/>
  <c r="T38" i="2"/>
  <c r="T26" i="2"/>
  <c r="T14" i="2"/>
  <c r="T253" i="2"/>
  <c r="T299" i="2"/>
  <c r="T287" i="2"/>
  <c r="T275" i="2"/>
  <c r="T263" i="2"/>
  <c r="T251" i="2"/>
  <c r="T239" i="2"/>
  <c r="T227" i="2"/>
  <c r="T215" i="2"/>
  <c r="T203" i="2"/>
  <c r="T191" i="2"/>
  <c r="T180" i="2"/>
  <c r="T168" i="2"/>
  <c r="T156" i="2"/>
  <c r="T144" i="2"/>
  <c r="T132" i="2"/>
  <c r="T120" i="2"/>
  <c r="T108" i="2"/>
  <c r="T96" i="2"/>
  <c r="T84" i="2"/>
  <c r="T72" i="2"/>
  <c r="T60" i="2"/>
  <c r="T48" i="2"/>
  <c r="T36" i="2"/>
  <c r="T24" i="2"/>
  <c r="T12" i="2"/>
  <c r="T9" i="2"/>
  <c r="T241" i="2"/>
  <c r="T298" i="2"/>
  <c r="T286" i="2"/>
  <c r="T274" i="2"/>
  <c r="T262" i="2"/>
  <c r="T250" i="2"/>
  <c r="T238" i="2"/>
  <c r="T226" i="2"/>
  <c r="T214" i="2"/>
  <c r="T202" i="2"/>
  <c r="T190" i="2"/>
  <c r="T179" i="2"/>
  <c r="T167" i="2"/>
  <c r="T155" i="2"/>
  <c r="T143" i="2"/>
  <c r="T131" i="2"/>
  <c r="T119" i="2"/>
  <c r="T107" i="2"/>
  <c r="T95" i="2"/>
  <c r="T83" i="2"/>
  <c r="T71" i="2"/>
  <c r="T59" i="2"/>
  <c r="T47" i="2"/>
  <c r="T35" i="2"/>
  <c r="T23" i="2"/>
  <c r="T11" i="2"/>
  <c r="T265" i="2"/>
  <c r="T297" i="2"/>
  <c r="T285" i="2"/>
  <c r="T273" i="2"/>
  <c r="T261" i="2"/>
  <c r="T249" i="2"/>
  <c r="T237" i="2"/>
  <c r="T225" i="2"/>
  <c r="T213" i="2"/>
  <c r="T201" i="2"/>
  <c r="T189" i="2"/>
  <c r="T178" i="2"/>
  <c r="T166" i="2"/>
  <c r="T154" i="2"/>
  <c r="T142" i="2"/>
  <c r="T130" i="2"/>
  <c r="T118" i="2"/>
  <c r="T106" i="2"/>
  <c r="T94" i="2"/>
  <c r="T82" i="2"/>
  <c r="T70" i="2"/>
  <c r="T58" i="2"/>
  <c r="T46" i="2"/>
  <c r="T34" i="2"/>
  <c r="T22" i="2"/>
  <c r="T10" i="2"/>
  <c r="T217" i="2"/>
  <c r="T296" i="2"/>
  <c r="T284" i="2"/>
  <c r="T272" i="2"/>
  <c r="T260" i="2"/>
  <c r="T248" i="2"/>
  <c r="T236" i="2"/>
  <c r="T224" i="2"/>
  <c r="T212" i="2"/>
  <c r="T200" i="2"/>
  <c r="T188" i="2"/>
  <c r="T177" i="2"/>
  <c r="T165" i="2"/>
  <c r="T153" i="2"/>
  <c r="T141" i="2"/>
  <c r="T129" i="2"/>
  <c r="T117" i="2"/>
  <c r="T105" i="2"/>
  <c r="T93" i="2"/>
  <c r="T81" i="2"/>
  <c r="T69" i="2"/>
  <c r="T57" i="2"/>
  <c r="T45" i="2"/>
  <c r="T33" i="2"/>
  <c r="T21" i="2"/>
  <c r="P8" i="2"/>
  <c r="N8" i="2"/>
  <c r="L8" i="2"/>
  <c r="Q8" i="2"/>
  <c r="O8" i="2"/>
  <c r="M8" i="2"/>
  <c r="T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Strandberg Benjamin</author>
  </authors>
  <commentList>
    <comment ref="D7" authorId="0" shapeId="0" xr:uid="{D59D12AF-2858-405E-8E1C-BC28F09BD74A}">
      <text>
        <r>
          <rPr>
            <sz val="9"/>
            <color indexed="81"/>
            <rFont val="Tahoma"/>
            <family val="2"/>
          </rPr>
          <t>Laskennallinen kunnallisvero 2025 lasketaan painotetulla tuloveroprosentilla</t>
        </r>
        <r>
          <rPr>
            <b/>
            <sz val="9"/>
            <color indexed="81"/>
            <rFont val="Tahoma"/>
            <family val="2"/>
          </rPr>
          <t xml:space="preserve"> 7,57 % </t>
        </r>
        <r>
          <rPr>
            <sz val="9"/>
            <color indexed="81"/>
            <rFont val="Tahoma"/>
            <family val="2"/>
          </rPr>
          <t xml:space="preserve">
</t>
        </r>
      </text>
    </comment>
    <comment ref="E7" authorId="0" shapeId="0" xr:uid="{DAA06B9A-BFB8-4CF3-AC63-2F4538A887B5}">
      <text>
        <r>
          <rPr>
            <sz val="9"/>
            <color indexed="81"/>
            <rFont val="Tahoma"/>
            <family val="2"/>
          </rPr>
          <t>Maksettava kuntakohtainen yhteisövero 2025 Verohallinnon ennakkotiedon mukaan.</t>
        </r>
      </text>
    </comment>
    <comment ref="F7" authorId="0" shapeId="0" xr:uid="{FC551A82-E742-4B5B-99A2-CA02171517A9}">
      <text>
        <r>
          <rPr>
            <sz val="9"/>
            <color indexed="81"/>
            <rFont val="Tahoma"/>
            <family val="2"/>
          </rPr>
          <t xml:space="preserve">Laskennalliset kiinteistöverot lasketaan kiinteistötyyppikohtaisilla verotusarvoilla 2025 sekä Manner-Suomen vuoden 2025 painotetuilla kiinteistöveroprosenteilla. Ydinvoimalaitosten osalta sovelletaan yleistä kiinteistöverorosenttia.
</t>
        </r>
        <r>
          <rPr>
            <b/>
            <sz val="9"/>
            <color indexed="81"/>
            <rFont val="Tahoma"/>
            <family val="2"/>
          </rPr>
          <t xml:space="preserve">
Keskimääräiset kiinteistöveroprosentit:</t>
        </r>
        <r>
          <rPr>
            <sz val="9"/>
            <color indexed="81"/>
            <rFont val="Tahoma"/>
            <family val="2"/>
          </rPr>
          <t xml:space="preserve">
- Yleisten rakennusten  kiinteistöveroprosentti: 1,15 %
- Yleisen maapohjan kiinteistöveroprosentti: 1,31 %
- Vakituinen asuinrakennus: 0,51 %
- Muu kuin asuinrakennus: 1,23 %
- Yleishyödylliset yhteisöt rakennukset: 0,46 %
- Yleishyödylliset yhteisöt maapohja 0,71 %
- Rakentamaton rakennuspaikka: 4,45 %</t>
        </r>
      </text>
    </comment>
    <comment ref="G7" authorId="0" shapeId="0" xr:uid="{A27B50F9-8AE8-4B67-B3D9-90BD7DD91A18}">
      <text>
        <r>
          <rPr>
            <sz val="9"/>
            <color indexed="81"/>
            <rFont val="Tahoma"/>
            <family val="2"/>
          </rPr>
          <t>Verovuoden 2025 kaikki edellä mainitut  verotulot huomioidaan tasauslaskelmassa.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Strandberg Benjamin</author>
  </authors>
  <commentList>
    <comment ref="D7" authorId="0" shapeId="0" xr:uid="{D6AC5BDA-143A-4DA5-9559-997B8F697FE8}">
      <text>
        <r>
          <rPr>
            <sz val="9"/>
            <color indexed="81"/>
            <rFont val="Tahoma"/>
            <family val="2"/>
          </rPr>
          <t>Laskennallinen kunnallisvero 2025 lasketaan painotetulla tuloveroprosentilla</t>
        </r>
        <r>
          <rPr>
            <b/>
            <sz val="9"/>
            <color indexed="81"/>
            <rFont val="Tahoma"/>
            <family val="2"/>
          </rPr>
          <t xml:space="preserve"> 7,57 % </t>
        </r>
        <r>
          <rPr>
            <sz val="9"/>
            <color indexed="81"/>
            <rFont val="Tahoma"/>
            <family val="2"/>
          </rPr>
          <t xml:space="preserve">
</t>
        </r>
      </text>
    </comment>
    <comment ref="E7" authorId="0" shapeId="0" xr:uid="{90E25942-885C-478A-A570-EDA3F86B3F7C}">
      <text>
        <r>
          <rPr>
            <sz val="9"/>
            <color indexed="81"/>
            <rFont val="Tahoma"/>
            <family val="2"/>
          </rPr>
          <t>Maksettava kuntakohtainen yhteisövero 2025 Verohallinnon ennakkotiedon mukaan.</t>
        </r>
      </text>
    </comment>
    <comment ref="F7" authorId="0" shapeId="0" xr:uid="{F5F0AA61-46C2-4EDA-AC4C-CA40F29BC326}">
      <text>
        <r>
          <rPr>
            <sz val="9"/>
            <color indexed="81"/>
            <rFont val="Tahoma"/>
            <family val="2"/>
          </rPr>
          <t xml:space="preserve">Laskennalliset kiinteistöverot lasketaan kiinteistötyyppikohtaisilla verotusarvoilla 2025 sekä Manner-Suomen vuoden 2025 painotetuilla kiinteistöveroprosenteilla. Ydinvoimalaitosten osalta sovelletaan yleistä kiinteistöverorosenttia.
</t>
        </r>
        <r>
          <rPr>
            <b/>
            <sz val="9"/>
            <color indexed="81"/>
            <rFont val="Tahoma"/>
            <family val="2"/>
          </rPr>
          <t xml:space="preserve">
Keskimääräiset kiinteistöveroprosentit:</t>
        </r>
        <r>
          <rPr>
            <sz val="9"/>
            <color indexed="81"/>
            <rFont val="Tahoma"/>
            <family val="2"/>
          </rPr>
          <t xml:space="preserve">
- Yleisten rakennusten  kiinteistöveroprosentti: 1,12 %
- Yleisen maapohjan kiinteistöveroprosentti: 1,31 %
- Vakituinen asuinrakennus: 0,51 %
- Muu kuin asuinrakennus: 1,25 %
- Yleishyödylliset yhteisöt rakennukset: 0,48 %
- Yleishyödylliset yhteisöt maapohja 0,61 %
- Rakentamaton rakennuspaikka: 4,45 %</t>
        </r>
      </text>
    </comment>
    <comment ref="G7" authorId="0" shapeId="0" xr:uid="{39F15A29-12FF-4BA8-BC42-B9F61180BAD1}">
      <text>
        <r>
          <rPr>
            <sz val="9"/>
            <color indexed="81"/>
            <rFont val="Tahoma"/>
            <family val="2"/>
          </rPr>
          <t>Verovuoden 2025 kaikki edellä mainitut  verotulot huomioidaan tasauslaskelmassa.</t>
        </r>
      </text>
    </comment>
  </commentList>
</comments>
</file>

<file path=xl/sharedStrings.xml><?xml version="1.0" encoding="utf-8"?>
<sst xmlns="http://schemas.openxmlformats.org/spreadsheetml/2006/main" count="2722" uniqueCount="925">
  <si>
    <t>Tasauslisä (%):</t>
  </si>
  <si>
    <t>Tasausvähennys (%):</t>
  </si>
  <si>
    <t>Tasausraja (%)</t>
  </si>
  <si>
    <t>Laskennallinen kunnallisvero</t>
  </si>
  <si>
    <t>Osuus yhteisöverosta</t>
  </si>
  <si>
    <t>Laskennallinen kiinteistövero</t>
  </si>
  <si>
    <t>Yhteensä</t>
  </si>
  <si>
    <t>osuus tasauksessa (%)</t>
  </si>
  <si>
    <t>Tasausraja €/asukas</t>
  </si>
  <si>
    <t>Ero tasausrajaan</t>
  </si>
  <si>
    <t>Tasaus, €/asukas</t>
  </si>
  <si>
    <t>Tasaus, €</t>
  </si>
  <si>
    <t>Manner Suomi</t>
  </si>
  <si>
    <t>504</t>
  </si>
  <si>
    <t xml:space="preserve">Myrskylä                                          </t>
  </si>
  <si>
    <t>407</t>
  </si>
  <si>
    <t xml:space="preserve">Lapinjärvi                                        </t>
  </si>
  <si>
    <t>707</t>
  </si>
  <si>
    <t xml:space="preserve">Rääkkylä                                          </t>
  </si>
  <si>
    <t>844</t>
  </si>
  <si>
    <t xml:space="preserve">Tervo                                             </t>
  </si>
  <si>
    <t>399</t>
  </si>
  <si>
    <t xml:space="preserve">Laihia                                            </t>
  </si>
  <si>
    <t>747</t>
  </si>
  <si>
    <t xml:space="preserve">Siikainen                                         </t>
  </si>
  <si>
    <t>312</t>
  </si>
  <si>
    <t xml:space="preserve">Kyyjärvi                                          </t>
  </si>
  <si>
    <t>495</t>
  </si>
  <si>
    <t xml:space="preserve">Multia                                            </t>
  </si>
  <si>
    <t>611</t>
  </si>
  <si>
    <t xml:space="preserve">Pornainen                                         </t>
  </si>
  <si>
    <t>608</t>
  </si>
  <si>
    <t xml:space="preserve">Pomarkku                                          </t>
  </si>
  <si>
    <t>981</t>
  </si>
  <si>
    <t xml:space="preserve">Ypäjä                                             </t>
  </si>
  <si>
    <t>918</t>
  </si>
  <si>
    <t xml:space="preserve">Vehmaa                                            </t>
  </si>
  <si>
    <t>480</t>
  </si>
  <si>
    <t xml:space="preserve">Marttila                                          </t>
  </si>
  <si>
    <t>018</t>
  </si>
  <si>
    <t xml:space="preserve">Askola                                            </t>
  </si>
  <si>
    <t>578</t>
  </si>
  <si>
    <t xml:space="preserve">Paltamo                                           </t>
  </si>
  <si>
    <t>216</t>
  </si>
  <si>
    <t xml:space="preserve">Kannonkoski                                       </t>
  </si>
  <si>
    <t>592</t>
  </si>
  <si>
    <t xml:space="preserve">Petäjävesi                                        </t>
  </si>
  <si>
    <t>531</t>
  </si>
  <si>
    <t xml:space="preserve">Nakkila                                           </t>
  </si>
  <si>
    <t>697</t>
  </si>
  <si>
    <t xml:space="preserve">Ristijärvi                                        </t>
  </si>
  <si>
    <t>927</t>
  </si>
  <si>
    <t xml:space="preserve">Vihti                                             </t>
  </si>
  <si>
    <t>416</t>
  </si>
  <si>
    <t xml:space="preserve">Lemi                                              </t>
  </si>
  <si>
    <t>489</t>
  </si>
  <si>
    <t xml:space="preserve">Miehikkälä                                        </t>
  </si>
  <si>
    <t>421</t>
  </si>
  <si>
    <t xml:space="preserve">Lestijärvi                                        </t>
  </si>
  <si>
    <t>444</t>
  </si>
  <si>
    <t xml:space="preserve">Lohja                                             </t>
  </si>
  <si>
    <t>230</t>
  </si>
  <si>
    <t xml:space="preserve">Karvia                                            </t>
  </si>
  <si>
    <t>935</t>
  </si>
  <si>
    <t xml:space="preserve">Virolahti                                         </t>
  </si>
  <si>
    <t>172</t>
  </si>
  <si>
    <t xml:space="preserve">Joutsa                                            </t>
  </si>
  <si>
    <t>300</t>
  </si>
  <si>
    <t xml:space="preserve">Kuortane                                          </t>
  </si>
  <si>
    <t>146</t>
  </si>
  <si>
    <t xml:space="preserve">Ilomantsi                                         </t>
  </si>
  <si>
    <t>077</t>
  </si>
  <si>
    <t xml:space="preserve">Hankasalmi                                        </t>
  </si>
  <si>
    <t>046</t>
  </si>
  <si>
    <t xml:space="preserve">Enonkoski                                         </t>
  </si>
  <si>
    <t>097</t>
  </si>
  <si>
    <t xml:space="preserve">Hirvensalmi                                       </t>
  </si>
  <si>
    <t>783</t>
  </si>
  <si>
    <t xml:space="preserve">Säkylä                                            </t>
  </si>
  <si>
    <t>402</t>
  </si>
  <si>
    <t xml:space="preserve">Lapinlahti                                        </t>
  </si>
  <si>
    <t>047</t>
  </si>
  <si>
    <t xml:space="preserve">Enontekiö                                         </t>
  </si>
  <si>
    <t>729</t>
  </si>
  <si>
    <t xml:space="preserve">Saarijärvi                                        </t>
  </si>
  <si>
    <t>241</t>
  </si>
  <si>
    <t xml:space="preserve">Keminmaa                                          </t>
  </si>
  <si>
    <t>704</t>
  </si>
  <si>
    <t xml:space="preserve">Rusko                                             </t>
  </si>
  <si>
    <t>226</t>
  </si>
  <si>
    <t xml:space="preserve">Karstula                                          </t>
  </si>
  <si>
    <t>576</t>
  </si>
  <si>
    <t xml:space="preserve">Padasjoki                                         </t>
  </si>
  <si>
    <t>892</t>
  </si>
  <si>
    <t xml:space="preserve">Uurainen                                          </t>
  </si>
  <si>
    <t>595</t>
  </si>
  <si>
    <t xml:space="preserve">Pielavesi                                         </t>
  </si>
  <si>
    <t>213</t>
  </si>
  <si>
    <t xml:space="preserve">Kangasniemi                                       </t>
  </si>
  <si>
    <t>265</t>
  </si>
  <si>
    <t xml:space="preserve">Kivijärvi                                         </t>
  </si>
  <si>
    <t>580</t>
  </si>
  <si>
    <t xml:space="preserve">Parikkala                                         </t>
  </si>
  <si>
    <t>924</t>
  </si>
  <si>
    <t xml:space="preserve">Veteli                                            </t>
  </si>
  <si>
    <t>687</t>
  </si>
  <si>
    <t xml:space="preserve">Rautavaara                                        </t>
  </si>
  <si>
    <t>102</t>
  </si>
  <si>
    <t xml:space="preserve">Huittinen                                         </t>
  </si>
  <si>
    <t>217</t>
  </si>
  <si>
    <t xml:space="preserve">Kannus                                            </t>
  </si>
  <si>
    <t>759</t>
  </si>
  <si>
    <t xml:space="preserve">Soini                                             </t>
  </si>
  <si>
    <t>848</t>
  </si>
  <si>
    <t xml:space="preserve">Tohmajärvi                                        </t>
  </si>
  <si>
    <t>244</t>
  </si>
  <si>
    <t xml:space="preserve">Kempele                                           </t>
  </si>
  <si>
    <t>090</t>
  </si>
  <si>
    <t xml:space="preserve">Heinävesi                                         </t>
  </si>
  <si>
    <t>176</t>
  </si>
  <si>
    <t xml:space="preserve">Juuka                                             </t>
  </si>
  <si>
    <t>105</t>
  </si>
  <si>
    <t xml:space="preserve">Hyrynsalmi                                        </t>
  </si>
  <si>
    <t>009</t>
  </si>
  <si>
    <t xml:space="preserve">Alavieska                                         </t>
  </si>
  <si>
    <t>142</t>
  </si>
  <si>
    <t xml:space="preserve">Iitti                                             </t>
  </si>
  <si>
    <t>420</t>
  </si>
  <si>
    <t xml:space="preserve">Leppävirta                                        </t>
  </si>
  <si>
    <t>422</t>
  </si>
  <si>
    <t xml:space="preserve">Lieksa                                            </t>
  </si>
  <si>
    <t>507</t>
  </si>
  <si>
    <t xml:space="preserve">Mäntyharju                                        </t>
  </si>
  <si>
    <t>620</t>
  </si>
  <si>
    <t xml:space="preserve">Puolanka                                          </t>
  </si>
  <si>
    <t>631</t>
  </si>
  <si>
    <t xml:space="preserve">Pyhäranta                                         </t>
  </si>
  <si>
    <t>052</t>
  </si>
  <si>
    <t xml:space="preserve">Evijärvi                                          </t>
  </si>
  <si>
    <t>322</t>
  </si>
  <si>
    <t xml:space="preserve">Kemiönsaari                                       </t>
  </si>
  <si>
    <t>762</t>
  </si>
  <si>
    <t xml:space="preserve">Sonkajärvi                                        </t>
  </si>
  <si>
    <t>850</t>
  </si>
  <si>
    <t xml:space="preserve">Toivakka                                          </t>
  </si>
  <si>
    <t>317</t>
  </si>
  <si>
    <t xml:space="preserve">Kärsämäki                                         </t>
  </si>
  <si>
    <t>098</t>
  </si>
  <si>
    <t xml:space="preserve">Hollola                                           </t>
  </si>
  <si>
    <t>626</t>
  </si>
  <si>
    <t xml:space="preserve">Pyhäjärvi                                         </t>
  </si>
  <si>
    <t>686</t>
  </si>
  <si>
    <t xml:space="preserve">Rautalampi                                        </t>
  </si>
  <si>
    <t>761</t>
  </si>
  <si>
    <t xml:space="preserve">Somero                                            </t>
  </si>
  <si>
    <t>169</t>
  </si>
  <si>
    <t xml:space="preserve">Jokioinen                                         </t>
  </si>
  <si>
    <t>425</t>
  </si>
  <si>
    <t xml:space="preserve">Liminka                                           </t>
  </si>
  <si>
    <t>019</t>
  </si>
  <si>
    <t xml:space="preserve">Aura                                              </t>
  </si>
  <si>
    <t>834</t>
  </si>
  <si>
    <t xml:space="preserve">Tammela                                           </t>
  </si>
  <si>
    <t>286</t>
  </si>
  <si>
    <t xml:space="preserve">Kouvola                                           </t>
  </si>
  <si>
    <t>560</t>
  </si>
  <si>
    <t xml:space="preserve">Orimattila                                        </t>
  </si>
  <si>
    <t>285</t>
  </si>
  <si>
    <t xml:space="preserve">Kotka                                             </t>
  </si>
  <si>
    <t>290</t>
  </si>
  <si>
    <t xml:space="preserve">Kuhmo                                             </t>
  </si>
  <si>
    <t>751</t>
  </si>
  <si>
    <t xml:space="preserve">Simo                                              </t>
  </si>
  <si>
    <t>010</t>
  </si>
  <si>
    <t xml:space="preserve">Alavus                                            </t>
  </si>
  <si>
    <t>316</t>
  </si>
  <si>
    <t xml:space="preserve">Kärkölä                                           </t>
  </si>
  <si>
    <t>691</t>
  </si>
  <si>
    <t xml:space="preserve">Reisjärvi                                         </t>
  </si>
  <si>
    <t>977</t>
  </si>
  <si>
    <t xml:space="preserve">Ylivieska                                         </t>
  </si>
  <si>
    <t>301</t>
  </si>
  <si>
    <t xml:space="preserve">Kurikka                                           </t>
  </si>
  <si>
    <t>153</t>
  </si>
  <si>
    <t xml:space="preserve">Imatra                                            </t>
  </si>
  <si>
    <t>240</t>
  </si>
  <si>
    <t xml:space="preserve">Kemi                                              </t>
  </si>
  <si>
    <t>890</t>
  </si>
  <si>
    <t xml:space="preserve">Utsjoki                                           </t>
  </si>
  <si>
    <t>946</t>
  </si>
  <si>
    <t xml:space="preserve">Vöyri                                             </t>
  </si>
  <si>
    <t>145</t>
  </si>
  <si>
    <t xml:space="preserve">Ilmajoki                                          </t>
  </si>
  <si>
    <t>263</t>
  </si>
  <si>
    <t xml:space="preserve">Kiuruvesi                                         </t>
  </si>
  <si>
    <t>785</t>
  </si>
  <si>
    <t xml:space="preserve">Vaala                                             </t>
  </si>
  <si>
    <t>151</t>
  </si>
  <si>
    <t xml:space="preserve">Isojoki                                           </t>
  </si>
  <si>
    <t>074</t>
  </si>
  <si>
    <t xml:space="preserve">Halsua                                            </t>
  </si>
  <si>
    <t>433</t>
  </si>
  <si>
    <t xml:space="preserve">Loppi                                             </t>
  </si>
  <si>
    <t>204</t>
  </si>
  <si>
    <t xml:space="preserve">Kaavi                                             </t>
  </si>
  <si>
    <t>887</t>
  </si>
  <si>
    <t xml:space="preserve">Urjala                                            </t>
  </si>
  <si>
    <t>832</t>
  </si>
  <si>
    <t xml:space="preserve">Taivalkoski                                       </t>
  </si>
  <si>
    <t>016</t>
  </si>
  <si>
    <t xml:space="preserve">Asikkala                                          </t>
  </si>
  <si>
    <t>614</t>
  </si>
  <si>
    <t xml:space="preserve">Posio                                             </t>
  </si>
  <si>
    <t>503</t>
  </si>
  <si>
    <t xml:space="preserve">Mynämäki                                          </t>
  </si>
  <si>
    <t>140</t>
  </si>
  <si>
    <t xml:space="preserve">Iisalmi                                           </t>
  </si>
  <si>
    <t>624</t>
  </si>
  <si>
    <t xml:space="preserve">Pyhtää                                            </t>
  </si>
  <si>
    <t>561</t>
  </si>
  <si>
    <t xml:space="preserve">Oripää                                            </t>
  </si>
  <si>
    <t>992</t>
  </si>
  <si>
    <t>Äänekoski</t>
  </si>
  <si>
    <t>410</t>
  </si>
  <si>
    <t xml:space="preserve">Laukaa                                            </t>
  </si>
  <si>
    <t>851</t>
  </si>
  <si>
    <t xml:space="preserve">Tornio                                            </t>
  </si>
  <si>
    <t>398</t>
  </si>
  <si>
    <t xml:space="preserve">Lahti                                             </t>
  </si>
  <si>
    <t>275</t>
  </si>
  <si>
    <t xml:space="preserve">Konnevesi                                         </t>
  </si>
  <si>
    <t>103</t>
  </si>
  <si>
    <t xml:space="preserve">Humppila                                          </t>
  </si>
  <si>
    <t>742</t>
  </si>
  <si>
    <t xml:space="preserve">Savukoski                                         </t>
  </si>
  <si>
    <t>287</t>
  </si>
  <si>
    <t xml:space="preserve">Kristiinankaupunki                                </t>
  </si>
  <si>
    <t>061</t>
  </si>
  <si>
    <t xml:space="preserve">Forssa                                            </t>
  </si>
  <si>
    <t>280</t>
  </si>
  <si>
    <t xml:space="preserve">Korsnäs                                           </t>
  </si>
  <si>
    <t>615</t>
  </si>
  <si>
    <t xml:space="preserve">Pudasjärvi                                        </t>
  </si>
  <si>
    <t>768</t>
  </si>
  <si>
    <t xml:space="preserve">Sulkava                                           </t>
  </si>
  <si>
    <t>583</t>
  </si>
  <si>
    <t xml:space="preserve">Pelkosenniemi                                     </t>
  </si>
  <si>
    <t>857</t>
  </si>
  <si>
    <t xml:space="preserve">Tuusniemi                                         </t>
  </si>
  <si>
    <t>980</t>
  </si>
  <si>
    <t xml:space="preserve">Ylöjärvi                                          </t>
  </si>
  <si>
    <t>050</t>
  </si>
  <si>
    <t xml:space="preserve">Eura                                              </t>
  </si>
  <si>
    <t>005</t>
  </si>
  <si>
    <t xml:space="preserve">Alajärvi                                          </t>
  </si>
  <si>
    <t>494</t>
  </si>
  <si>
    <t xml:space="preserve">Muhos                                             </t>
  </si>
  <si>
    <t>423</t>
  </si>
  <si>
    <t xml:space="preserve">Lieto                                             </t>
  </si>
  <si>
    <t>710</t>
  </si>
  <si>
    <t xml:space="preserve">Raasepori                                         </t>
  </si>
  <si>
    <t>581</t>
  </si>
  <si>
    <t xml:space="preserve">Parkano                                           </t>
  </si>
  <si>
    <t>889</t>
  </si>
  <si>
    <t xml:space="preserve">Utajärvi                                          </t>
  </si>
  <si>
    <t>777</t>
  </si>
  <si>
    <t xml:space="preserve">Suomussalmi                                       </t>
  </si>
  <si>
    <t>791</t>
  </si>
  <si>
    <t xml:space="preserve">Siikalatva                                        </t>
  </si>
  <si>
    <t>109</t>
  </si>
  <si>
    <t xml:space="preserve">Hämeenlinna                                       </t>
  </si>
  <si>
    <t>601</t>
  </si>
  <si>
    <t xml:space="preserve">Pihtipudas                                        </t>
  </si>
  <si>
    <t>236</t>
  </si>
  <si>
    <t xml:space="preserve">Kaustinen                                         </t>
  </si>
  <si>
    <t>619</t>
  </si>
  <si>
    <t xml:space="preserve">Punkalaidun                                       </t>
  </si>
  <si>
    <t>182</t>
  </si>
  <si>
    <t xml:space="preserve">Jämsä                                             </t>
  </si>
  <si>
    <t>562</t>
  </si>
  <si>
    <t xml:space="preserve">Orivesi                                           </t>
  </si>
  <si>
    <t>408</t>
  </si>
  <si>
    <t xml:space="preserve">Lapua                                             </t>
  </si>
  <si>
    <t>846</t>
  </si>
  <si>
    <t xml:space="preserve">Teuva                                             </t>
  </si>
  <si>
    <t>111</t>
  </si>
  <si>
    <t xml:space="preserve">Heinola                                           </t>
  </si>
  <si>
    <t>167</t>
  </si>
  <si>
    <t xml:space="preserve">Joensuu                                           </t>
  </si>
  <si>
    <t>936</t>
  </si>
  <si>
    <t xml:space="preserve">Virrat                                            </t>
  </si>
  <si>
    <t>400</t>
  </si>
  <si>
    <t xml:space="preserve">Laitila                                           </t>
  </si>
  <si>
    <t>538</t>
  </si>
  <si>
    <t xml:space="preserve">Nousiainen                                        </t>
  </si>
  <si>
    <t>790</t>
  </si>
  <si>
    <t xml:space="preserve">Sastamala                                         </t>
  </si>
  <si>
    <t>748</t>
  </si>
  <si>
    <t xml:space="preserve">Siikajoki                                         </t>
  </si>
  <si>
    <t>683</t>
  </si>
  <si>
    <t xml:space="preserve">Ranua                                             </t>
  </si>
  <si>
    <t>636</t>
  </si>
  <si>
    <t xml:space="preserve">Pöytyä                                            </t>
  </si>
  <si>
    <t>859</t>
  </si>
  <si>
    <t xml:space="preserve">Tyrnävä                                           </t>
  </si>
  <si>
    <t>430</t>
  </si>
  <si>
    <t xml:space="preserve">Loimaa                                            </t>
  </si>
  <si>
    <t>609</t>
  </si>
  <si>
    <t xml:space="preserve">Pori                                              </t>
  </si>
  <si>
    <t>249</t>
  </si>
  <si>
    <t xml:space="preserve">Keuruu                                            </t>
  </si>
  <si>
    <t>426</t>
  </si>
  <si>
    <t xml:space="preserve">Liperi                                            </t>
  </si>
  <si>
    <t>271</t>
  </si>
  <si>
    <t xml:space="preserve">Kokemäki                                          </t>
  </si>
  <si>
    <t>441</t>
  </si>
  <si>
    <t xml:space="preserve">Luumäki                                           </t>
  </si>
  <si>
    <t>106</t>
  </si>
  <si>
    <t xml:space="preserve">Hyvinkää                                          </t>
  </si>
  <si>
    <t>214</t>
  </si>
  <si>
    <t xml:space="preserve">Kankaanpää                                        </t>
  </si>
  <si>
    <t>436</t>
  </si>
  <si>
    <t xml:space="preserve">Lumijoki                                          </t>
  </si>
  <si>
    <t>086</t>
  </si>
  <si>
    <t xml:space="preserve">Hausjärvi                                         </t>
  </si>
  <si>
    <t>934</t>
  </si>
  <si>
    <t xml:space="preserve">Vimpeli                                           </t>
  </si>
  <si>
    <t>778</t>
  </si>
  <si>
    <t xml:space="preserve">Suonenjoki                                        </t>
  </si>
  <si>
    <t>698</t>
  </si>
  <si>
    <t xml:space="preserve">Rovaniemi                                         </t>
  </si>
  <si>
    <t>500</t>
  </si>
  <si>
    <t xml:space="preserve">Muurame                                           </t>
  </si>
  <si>
    <t>284</t>
  </si>
  <si>
    <t xml:space="preserve">Koski Tl                                          </t>
  </si>
  <si>
    <t>075</t>
  </si>
  <si>
    <t xml:space="preserve">Hamina                                            </t>
  </si>
  <si>
    <t>886</t>
  </si>
  <si>
    <t xml:space="preserve">Ulvila                                            </t>
  </si>
  <si>
    <t>069</t>
  </si>
  <si>
    <t xml:space="preserve">Haapajärvi                                        </t>
  </si>
  <si>
    <t>491</t>
  </si>
  <si>
    <t xml:space="preserve">Mikkeli                                           </t>
  </si>
  <si>
    <t>895</t>
  </si>
  <si>
    <t xml:space="preserve">Uusikaupunki                                      </t>
  </si>
  <si>
    <t>599</t>
  </si>
  <si>
    <t xml:space="preserve">Pedersören kunta                                  </t>
  </si>
  <si>
    <t>224</t>
  </si>
  <si>
    <t xml:space="preserve">Karkkila                                          </t>
  </si>
  <si>
    <t>915</t>
  </si>
  <si>
    <t xml:space="preserve">Varkaus                                           </t>
  </si>
  <si>
    <t>276</t>
  </si>
  <si>
    <t xml:space="preserve">Kontiolahti                                       </t>
  </si>
  <si>
    <t>616</t>
  </si>
  <si>
    <t xml:space="preserve">Pukkila                                           </t>
  </si>
  <si>
    <t>989</t>
  </si>
  <si>
    <t xml:space="preserve">Ähtäri                                            </t>
  </si>
  <si>
    <t>256</t>
  </si>
  <si>
    <t xml:space="preserve">Kinnula                                           </t>
  </si>
  <si>
    <t>051</t>
  </si>
  <si>
    <t xml:space="preserve">Eurajoki                                          </t>
  </si>
  <si>
    <t>831</t>
  </si>
  <si>
    <t xml:space="preserve">Taipalsaari                                       </t>
  </si>
  <si>
    <t>475</t>
  </si>
  <si>
    <t xml:space="preserve">Maalahti                                          </t>
  </si>
  <si>
    <t>734</t>
  </si>
  <si>
    <t xml:space="preserve">Salo                                              </t>
  </si>
  <si>
    <t>541</t>
  </si>
  <si>
    <t xml:space="preserve">Nurmes                                            </t>
  </si>
  <si>
    <t>288</t>
  </si>
  <si>
    <t xml:space="preserve">Kruunupyy                                         </t>
  </si>
  <si>
    <t>499</t>
  </si>
  <si>
    <t xml:space="preserve">Mustasaari                                        </t>
  </si>
  <si>
    <t>250</t>
  </si>
  <si>
    <t xml:space="preserve">Kihniö                                            </t>
  </si>
  <si>
    <t>625</t>
  </si>
  <si>
    <t xml:space="preserve">Pyhäjoki                                          </t>
  </si>
  <si>
    <t>607</t>
  </si>
  <si>
    <t xml:space="preserve">Polvijärvi                                        </t>
  </si>
  <si>
    <t>304</t>
  </si>
  <si>
    <t xml:space="preserve">Kustavi                                           </t>
  </si>
  <si>
    <t>178</t>
  </si>
  <si>
    <t xml:space="preserve">Juva                                              </t>
  </si>
  <si>
    <t>849</t>
  </si>
  <si>
    <t xml:space="preserve">Toholampi                                         </t>
  </si>
  <si>
    <t>245</t>
  </si>
  <si>
    <t xml:space="preserve">Kerava                                            </t>
  </si>
  <si>
    <t>179</t>
  </si>
  <si>
    <t xml:space="preserve">Jyväskylä                                         </t>
  </si>
  <si>
    <t>309</t>
  </si>
  <si>
    <t xml:space="preserve">Outokumpu                                         </t>
  </si>
  <si>
    <t>235</t>
  </si>
  <si>
    <t xml:space="preserve">Kauniainen                                        </t>
  </si>
  <si>
    <t>403</t>
  </si>
  <si>
    <t xml:space="preserve">Lappajärvi                                        </t>
  </si>
  <si>
    <t>505</t>
  </si>
  <si>
    <t xml:space="preserve">Mäntsälä                                          </t>
  </si>
  <si>
    <t>893</t>
  </si>
  <si>
    <t xml:space="preserve">Uusikaarlepyy                                     </t>
  </si>
  <si>
    <t>418</t>
  </si>
  <si>
    <t xml:space="preserve">Lempäälä                                          </t>
  </si>
  <si>
    <t>205</t>
  </si>
  <si>
    <t xml:space="preserve">Kajaani                                           </t>
  </si>
  <si>
    <t>743</t>
  </si>
  <si>
    <t xml:space="preserve">Seinäjoki                                         </t>
  </si>
  <si>
    <t>635</t>
  </si>
  <si>
    <t xml:space="preserve">Pälkäne                                           </t>
  </si>
  <si>
    <t>563</t>
  </si>
  <si>
    <t xml:space="preserve">Oulainen                                          </t>
  </si>
  <si>
    <t>272</t>
  </si>
  <si>
    <t xml:space="preserve">Kokkola                                           </t>
  </si>
  <si>
    <t>445</t>
  </si>
  <si>
    <t xml:space="preserve">Parainen                                          </t>
  </si>
  <si>
    <t>700</t>
  </si>
  <si>
    <t xml:space="preserve">Ruokolahti                                        </t>
  </si>
  <si>
    <t>483</t>
  </si>
  <si>
    <t xml:space="preserve">Merijärvi                                         </t>
  </si>
  <si>
    <t>186</t>
  </si>
  <si>
    <t xml:space="preserve">Järvenpää                                         </t>
  </si>
  <si>
    <t>273</t>
  </si>
  <si>
    <t xml:space="preserve">Kolari                                            </t>
  </si>
  <si>
    <t>405</t>
  </si>
  <si>
    <t xml:space="preserve">Lappeenranta                                      </t>
  </si>
  <si>
    <t>925</t>
  </si>
  <si>
    <t xml:space="preserve">Vieremä                                           </t>
  </si>
  <si>
    <t>755</t>
  </si>
  <si>
    <t xml:space="preserve">Siuntio                                           </t>
  </si>
  <si>
    <t>152</t>
  </si>
  <si>
    <t xml:space="preserve">Isokyrö                                           </t>
  </si>
  <si>
    <t>202</t>
  </si>
  <si>
    <t xml:space="preserve">Kaarina                                           </t>
  </si>
  <si>
    <t>564</t>
  </si>
  <si>
    <t xml:space="preserve">Oulu                                              </t>
  </si>
  <si>
    <t>139</t>
  </si>
  <si>
    <t xml:space="preserve">Ii                                                </t>
  </si>
  <si>
    <t>484</t>
  </si>
  <si>
    <t xml:space="preserve">Merikarvia                                        </t>
  </si>
  <si>
    <t>753</t>
  </si>
  <si>
    <t xml:space="preserve">Sipoo                                             </t>
  </si>
  <si>
    <t>678</t>
  </si>
  <si>
    <t xml:space="preserve">Raahe                                             </t>
  </si>
  <si>
    <t>291</t>
  </si>
  <si>
    <t xml:space="preserve">Kuhmoinen                                         </t>
  </si>
  <si>
    <t>781</t>
  </si>
  <si>
    <t xml:space="preserve">Sysmä                                             </t>
  </si>
  <si>
    <t>434</t>
  </si>
  <si>
    <t xml:space="preserve">Loviisa                                           </t>
  </si>
  <si>
    <t>305</t>
  </si>
  <si>
    <t xml:space="preserve">Kuusamo                                           </t>
  </si>
  <si>
    <t>684</t>
  </si>
  <si>
    <t xml:space="preserve">Rauma                                             </t>
  </si>
  <si>
    <t>239</t>
  </si>
  <si>
    <t xml:space="preserve">Keitele                                           </t>
  </si>
  <si>
    <t>071</t>
  </si>
  <si>
    <t xml:space="preserve">Haapavesi                                         </t>
  </si>
  <si>
    <t>177</t>
  </si>
  <si>
    <t xml:space="preserve">Juupajoki                                         </t>
  </si>
  <si>
    <t>905</t>
  </si>
  <si>
    <t xml:space="preserve">Vaasa                                             </t>
  </si>
  <si>
    <t>165</t>
  </si>
  <si>
    <t xml:space="preserve">Janakkala                                         </t>
  </si>
  <si>
    <t>231</t>
  </si>
  <si>
    <t xml:space="preserve">Kaskinen                                          </t>
  </si>
  <si>
    <t>638</t>
  </si>
  <si>
    <t xml:space="preserve">Porvoo                                            </t>
  </si>
  <si>
    <t>623</t>
  </si>
  <si>
    <t xml:space="preserve">Puumala                                           </t>
  </si>
  <si>
    <t>078</t>
  </si>
  <si>
    <t xml:space="preserve">Hanko                                             </t>
  </si>
  <si>
    <t>208</t>
  </si>
  <si>
    <t xml:space="preserve">Kalajoki                                          </t>
  </si>
  <si>
    <t>435</t>
  </si>
  <si>
    <t xml:space="preserve">Luhanka                                           </t>
  </si>
  <si>
    <t>211</t>
  </si>
  <si>
    <t xml:space="preserve">Kangasala                                         </t>
  </si>
  <si>
    <t>543</t>
  </si>
  <si>
    <t xml:space="preserve">Nurmijärvi                                        </t>
  </si>
  <si>
    <t>257</t>
  </si>
  <si>
    <t xml:space="preserve">Kirkkonummi                                       </t>
  </si>
  <si>
    <t>481</t>
  </si>
  <si>
    <t xml:space="preserve">Masku                                             </t>
  </si>
  <si>
    <t>931</t>
  </si>
  <si>
    <t xml:space="preserve">Viitasaari                                        </t>
  </si>
  <si>
    <t>694</t>
  </si>
  <si>
    <t xml:space="preserve">Riihimäki                                         </t>
  </si>
  <si>
    <t>604</t>
  </si>
  <si>
    <t xml:space="preserve">Pirkkala                                          </t>
  </si>
  <si>
    <t>577</t>
  </si>
  <si>
    <t xml:space="preserve">Paimio                                            </t>
  </si>
  <si>
    <t>529</t>
  </si>
  <si>
    <t xml:space="preserve">Naantali                                          </t>
  </si>
  <si>
    <t>149</t>
  </si>
  <si>
    <t xml:space="preserve">Inkoo                                             </t>
  </si>
  <si>
    <t>758</t>
  </si>
  <si>
    <t xml:space="preserve">Sodankylä                                         </t>
  </si>
  <si>
    <t>732</t>
  </si>
  <si>
    <t xml:space="preserve">Salla                                             </t>
  </si>
  <si>
    <t>092</t>
  </si>
  <si>
    <t xml:space="preserve">Vantaa                                            </t>
  </si>
  <si>
    <t>584</t>
  </si>
  <si>
    <t xml:space="preserve">Perho                                             </t>
  </si>
  <si>
    <t>921</t>
  </si>
  <si>
    <t xml:space="preserve">Vesanto                                           </t>
  </si>
  <si>
    <t>440</t>
  </si>
  <si>
    <t xml:space="preserve">Luoto                                             </t>
  </si>
  <si>
    <t>232</t>
  </si>
  <si>
    <t xml:space="preserve">Kauhajoki                                         </t>
  </si>
  <si>
    <t>079</t>
  </si>
  <si>
    <t xml:space="preserve">Harjavalta                                        </t>
  </si>
  <si>
    <t>908</t>
  </si>
  <si>
    <t xml:space="preserve">Valkeakoski                                       </t>
  </si>
  <si>
    <t>853</t>
  </si>
  <si>
    <t xml:space="preserve">Turku                                             </t>
  </si>
  <si>
    <t>260</t>
  </si>
  <si>
    <t xml:space="preserve">Kitee                                             </t>
  </si>
  <si>
    <t>148</t>
  </si>
  <si>
    <t xml:space="preserve">Inari                                             </t>
  </si>
  <si>
    <t>845</t>
  </si>
  <si>
    <t xml:space="preserve">Tervola                                           </t>
  </si>
  <si>
    <t>508</t>
  </si>
  <si>
    <t xml:space="preserve">Mänttä-Vilppula                                   </t>
  </si>
  <si>
    <t>233</t>
  </si>
  <si>
    <t xml:space="preserve">Kauhava                                           </t>
  </si>
  <si>
    <t>082</t>
  </si>
  <si>
    <t xml:space="preserve">Hattula                                           </t>
  </si>
  <si>
    <t>740</t>
  </si>
  <si>
    <t xml:space="preserve">Savonlinna                                        </t>
  </si>
  <si>
    <t>091</t>
  </si>
  <si>
    <t xml:space="preserve">Helsinki                                          </t>
  </si>
  <si>
    <t>297</t>
  </si>
  <si>
    <t xml:space="preserve">Kuopio                                            </t>
  </si>
  <si>
    <t>536</t>
  </si>
  <si>
    <t xml:space="preserve">Nokia                                             </t>
  </si>
  <si>
    <t>739</t>
  </si>
  <si>
    <t xml:space="preserve">Savitaipale                                       </t>
  </si>
  <si>
    <t>535</t>
  </si>
  <si>
    <t xml:space="preserve">Nivala                                            </t>
  </si>
  <si>
    <t>108</t>
  </si>
  <si>
    <t xml:space="preserve">Hämeenkyrö                                        </t>
  </si>
  <si>
    <t>261</t>
  </si>
  <si>
    <t xml:space="preserve">Kittilä                                           </t>
  </si>
  <si>
    <t>746</t>
  </si>
  <si>
    <t xml:space="preserve">Sievi                                             </t>
  </si>
  <si>
    <t>320</t>
  </si>
  <si>
    <t xml:space="preserve">Kemijärvi                                         </t>
  </si>
  <si>
    <t>049</t>
  </si>
  <si>
    <t xml:space="preserve">Espoo                                             </t>
  </si>
  <si>
    <t>545</t>
  </si>
  <si>
    <t xml:space="preserve">Närpiö                                            </t>
  </si>
  <si>
    <t>858</t>
  </si>
  <si>
    <t xml:space="preserve">Tuusula                                           </t>
  </si>
  <si>
    <t>749</t>
  </si>
  <si>
    <t xml:space="preserve">Siilinjärvi                                       </t>
  </si>
  <si>
    <t>765</t>
  </si>
  <si>
    <t xml:space="preserve">Sotkamo                                           </t>
  </si>
  <si>
    <t>833</t>
  </si>
  <si>
    <t xml:space="preserve">Taivassalo                                        </t>
  </si>
  <si>
    <t>593</t>
  </si>
  <si>
    <t xml:space="preserve">Pieksämäki                                        </t>
  </si>
  <si>
    <t>081</t>
  </si>
  <si>
    <t xml:space="preserve">Hartola                                           </t>
  </si>
  <si>
    <t>072</t>
  </si>
  <si>
    <t xml:space="preserve">Hailuoto                                          </t>
  </si>
  <si>
    <t>020</t>
  </si>
  <si>
    <t xml:space="preserve">Akaa                                              </t>
  </si>
  <si>
    <t>498</t>
  </si>
  <si>
    <t xml:space="preserve">Muonio                                            </t>
  </si>
  <si>
    <t>738</t>
  </si>
  <si>
    <t xml:space="preserve">Sauvo                                             </t>
  </si>
  <si>
    <t>837</t>
  </si>
  <si>
    <t xml:space="preserve">Tampere                                           </t>
  </si>
  <si>
    <t>976</t>
  </si>
  <si>
    <t xml:space="preserve">Ylitornio                                         </t>
  </si>
  <si>
    <t>171</t>
  </si>
  <si>
    <t xml:space="preserve">Joroinen                                          </t>
  </si>
  <si>
    <t>702</t>
  </si>
  <si>
    <t xml:space="preserve">Ruovesi                                           </t>
  </si>
  <si>
    <t>143</t>
  </si>
  <si>
    <t xml:space="preserve">Ikaalinen                                         </t>
  </si>
  <si>
    <t>854</t>
  </si>
  <si>
    <t xml:space="preserve">Pello                                             </t>
  </si>
  <si>
    <t>689</t>
  </si>
  <si>
    <t xml:space="preserve">Rautjärvi                                         </t>
  </si>
  <si>
    <t>681</t>
  </si>
  <si>
    <t xml:space="preserve">Rantasalmi                                        </t>
  </si>
  <si>
    <t>680</t>
  </si>
  <si>
    <t xml:space="preserve">Raisio                                            </t>
  </si>
  <si>
    <t>630</t>
  </si>
  <si>
    <t xml:space="preserve">Pyhäntä                                           </t>
  </si>
  <si>
    <t>922</t>
  </si>
  <si>
    <t xml:space="preserve">Vesilahti                                         </t>
  </si>
  <si>
    <t>181</t>
  </si>
  <si>
    <t xml:space="preserve">Jämijärvi                                         </t>
  </si>
  <si>
    <t>218</t>
  </si>
  <si>
    <t xml:space="preserve">Karijoki                                          </t>
  </si>
  <si>
    <t>598</t>
  </si>
  <si>
    <t xml:space="preserve">Pietarsaari                                       </t>
  </si>
  <si>
    <t>Maksettava kunnallisvero</t>
  </si>
  <si>
    <t>Verotettava tulo</t>
  </si>
  <si>
    <t>Verovuoden 2022 kiinteistöjen verotusarvot ja laskennallinen kiinteistövero</t>
  </si>
  <si>
    <r>
      <t xml:space="preserve">Lähde: Verohallinto tilastotietokanta taulukko 2.1 (Manner-Suomen keskimääräiset kiinteistöveroprosentit </t>
    </r>
    <r>
      <rPr>
        <b/>
        <sz val="9"/>
        <color rgb="FFFF0000"/>
        <rFont val="Work Sans"/>
      </rPr>
      <t>punaisella</t>
    </r>
    <r>
      <rPr>
        <sz val="9"/>
        <color theme="1"/>
        <rFont val="Work Sans"/>
        <family val="2"/>
      </rPr>
      <t>)</t>
    </r>
  </si>
  <si>
    <r>
      <t xml:space="preserve">Kiinteistöjen verotusarvot 2022 </t>
    </r>
    <r>
      <rPr>
        <sz val="9"/>
        <color theme="1"/>
        <rFont val="Work Sans"/>
      </rPr>
      <t>(1 000 €)</t>
    </r>
  </si>
  <si>
    <r>
      <t xml:space="preserve">Laskennallinen kiinteistövero </t>
    </r>
    <r>
      <rPr>
        <sz val="9"/>
        <color theme="1"/>
        <rFont val="Work Sans"/>
      </rPr>
      <t>(1000 €)</t>
    </r>
  </si>
  <si>
    <t>Yleinen rakennus</t>
  </si>
  <si>
    <t>Yleinen maapohja</t>
  </si>
  <si>
    <t>Vakituinen asuinrakennus</t>
  </si>
  <si>
    <t>Muu kuin vakituinen asuinraknnus</t>
  </si>
  <si>
    <t>Ydinvoimalaitos</t>
  </si>
  <si>
    <t>Yleishyödyllinen</t>
  </si>
  <si>
    <t>Rakentamaton rakennuspaikka</t>
  </si>
  <si>
    <t>Muut voimalaitokset</t>
  </si>
  <si>
    <t>Yleinen rak. + maapohja</t>
  </si>
  <si>
    <t>Muu kuin vakituinen asuinrakennus</t>
  </si>
  <si>
    <t>Voimalaitokset</t>
  </si>
  <si>
    <t xml:space="preserve">Alajärvi           </t>
  </si>
  <si>
    <t xml:space="preserve">Alavieska          </t>
  </si>
  <si>
    <t>Alavus</t>
  </si>
  <si>
    <t xml:space="preserve">Asikkala           </t>
  </si>
  <si>
    <t xml:space="preserve">Askola             </t>
  </si>
  <si>
    <t xml:space="preserve">Aura               </t>
  </si>
  <si>
    <t>Akaa</t>
  </si>
  <si>
    <t xml:space="preserve">Enonkoski          </t>
  </si>
  <si>
    <t xml:space="preserve">Enontekiö          </t>
  </si>
  <si>
    <t xml:space="preserve">Espoo              </t>
  </si>
  <si>
    <t xml:space="preserve">Eura               </t>
  </si>
  <si>
    <t xml:space="preserve">Eurajoki           </t>
  </si>
  <si>
    <t xml:space="preserve">Evijärvi           </t>
  </si>
  <si>
    <t xml:space="preserve">Forssa             </t>
  </si>
  <si>
    <t xml:space="preserve">Haapajärvi         </t>
  </si>
  <si>
    <t xml:space="preserve">Haapavesi          </t>
  </si>
  <si>
    <t xml:space="preserve">Hailuoto           </t>
  </si>
  <si>
    <t xml:space="preserve">Halsua             </t>
  </si>
  <si>
    <t xml:space="preserve">Hamina             </t>
  </si>
  <si>
    <t xml:space="preserve">Hankasalmi         </t>
  </si>
  <si>
    <t xml:space="preserve">Hanko              </t>
  </si>
  <si>
    <t xml:space="preserve">Harjavalta         </t>
  </si>
  <si>
    <t xml:space="preserve">Hartola            </t>
  </si>
  <si>
    <t xml:space="preserve">Hattula            </t>
  </si>
  <si>
    <t xml:space="preserve">Hausjärvi          </t>
  </si>
  <si>
    <t xml:space="preserve">Heinävesi          </t>
  </si>
  <si>
    <t xml:space="preserve">Helsinki           </t>
  </si>
  <si>
    <t xml:space="preserve">Vantaa             </t>
  </si>
  <si>
    <t xml:space="preserve">Hirvensalmi        </t>
  </si>
  <si>
    <t xml:space="preserve">Hollola            </t>
  </si>
  <si>
    <t xml:space="preserve">Huittinen          </t>
  </si>
  <si>
    <t xml:space="preserve">Humppila           </t>
  </si>
  <si>
    <t xml:space="preserve">Hyrynsalmi         </t>
  </si>
  <si>
    <t xml:space="preserve">Hyvinkää           </t>
  </si>
  <si>
    <t xml:space="preserve">Hämeenkyrö         </t>
  </si>
  <si>
    <t xml:space="preserve">Hämeenlinna        </t>
  </si>
  <si>
    <t xml:space="preserve">Heinola            </t>
  </si>
  <si>
    <t xml:space="preserve">Ii                 </t>
  </si>
  <si>
    <t xml:space="preserve">Iisalmi            </t>
  </si>
  <si>
    <t xml:space="preserve">Iitti              </t>
  </si>
  <si>
    <t xml:space="preserve">Ikaalinen          </t>
  </si>
  <si>
    <t xml:space="preserve">Ilmajoki           </t>
  </si>
  <si>
    <t xml:space="preserve">Ilomantsi          </t>
  </si>
  <si>
    <t xml:space="preserve">Inari              </t>
  </si>
  <si>
    <t xml:space="preserve">Inkoo              </t>
  </si>
  <si>
    <t xml:space="preserve">Isojoki            </t>
  </si>
  <si>
    <t xml:space="preserve">Isokyrö            </t>
  </si>
  <si>
    <t xml:space="preserve">Imatra             </t>
  </si>
  <si>
    <t xml:space="preserve">Janakkala          </t>
  </si>
  <si>
    <t xml:space="preserve">Joensuu            </t>
  </si>
  <si>
    <t xml:space="preserve">Jokioinen          </t>
  </si>
  <si>
    <t xml:space="preserve">Joroinen           </t>
  </si>
  <si>
    <t xml:space="preserve">Joutsa             </t>
  </si>
  <si>
    <t xml:space="preserve">Juuka              </t>
  </si>
  <si>
    <t xml:space="preserve">Juupajoki          </t>
  </si>
  <si>
    <t xml:space="preserve">Juva               </t>
  </si>
  <si>
    <t xml:space="preserve">Jyväskylä          </t>
  </si>
  <si>
    <t xml:space="preserve">Jämijärvi          </t>
  </si>
  <si>
    <t>Jämsä</t>
  </si>
  <si>
    <t xml:space="preserve">Järvenpää          </t>
  </si>
  <si>
    <t xml:space="preserve">Kaarina            </t>
  </si>
  <si>
    <t xml:space="preserve">Kaavi              </t>
  </si>
  <si>
    <t xml:space="preserve">Kajaani            </t>
  </si>
  <si>
    <t xml:space="preserve">Kalajoki           </t>
  </si>
  <si>
    <t xml:space="preserve">Kangasala          </t>
  </si>
  <si>
    <t xml:space="preserve">Kangasniemi        </t>
  </si>
  <si>
    <t xml:space="preserve">Kankaanpää         </t>
  </si>
  <si>
    <t xml:space="preserve">Kannonkoski        </t>
  </si>
  <si>
    <t xml:space="preserve">Kannus             </t>
  </si>
  <si>
    <t xml:space="preserve">Karijoki           </t>
  </si>
  <si>
    <t xml:space="preserve">Karkkila           </t>
  </si>
  <si>
    <t xml:space="preserve">Karstula           </t>
  </si>
  <si>
    <t xml:space="preserve">Karvia             </t>
  </si>
  <si>
    <t xml:space="preserve">Kaskinen           </t>
  </si>
  <si>
    <t xml:space="preserve">Kauhajoki          </t>
  </si>
  <si>
    <t xml:space="preserve">Kauhava            </t>
  </si>
  <si>
    <t xml:space="preserve">Kauniainen         </t>
  </si>
  <si>
    <t xml:space="preserve">Kaustinen          </t>
  </si>
  <si>
    <t xml:space="preserve">Keitele            </t>
  </si>
  <si>
    <t xml:space="preserve">Kemi               </t>
  </si>
  <si>
    <t xml:space="preserve">Keminmaa           </t>
  </si>
  <si>
    <t xml:space="preserve">Kempele            </t>
  </si>
  <si>
    <t xml:space="preserve">Kerava             </t>
  </si>
  <si>
    <t xml:space="preserve">Keuruu             </t>
  </si>
  <si>
    <t xml:space="preserve">Kihniö             </t>
  </si>
  <si>
    <t xml:space="preserve">Kinnula            </t>
  </si>
  <si>
    <t xml:space="preserve">Kirkkonummi        </t>
  </si>
  <si>
    <t>Kitee</t>
  </si>
  <si>
    <t xml:space="preserve">Kittilä            </t>
  </si>
  <si>
    <t xml:space="preserve">Kiuruvesi          </t>
  </si>
  <si>
    <t xml:space="preserve">Kivijärvi          </t>
  </si>
  <si>
    <t xml:space="preserve">Kokemäki           </t>
  </si>
  <si>
    <t xml:space="preserve">Kokkola            </t>
  </si>
  <si>
    <t xml:space="preserve">Kolari             </t>
  </si>
  <si>
    <t xml:space="preserve">Konnevesi          </t>
  </si>
  <si>
    <t xml:space="preserve">Kontiolahti        </t>
  </si>
  <si>
    <t xml:space="preserve">Korsnäs            </t>
  </si>
  <si>
    <t xml:space="preserve">Koski Tl           </t>
  </si>
  <si>
    <t xml:space="preserve">Kotka              </t>
  </si>
  <si>
    <t xml:space="preserve">Kouvola            </t>
  </si>
  <si>
    <t xml:space="preserve">Kristiinankaupunki </t>
  </si>
  <si>
    <t xml:space="preserve">Kruunupyy          </t>
  </si>
  <si>
    <t xml:space="preserve">Kuhmo              </t>
  </si>
  <si>
    <t xml:space="preserve">Kuhmoinen          </t>
  </si>
  <si>
    <t>Kuopio</t>
  </si>
  <si>
    <t xml:space="preserve">Kuortane           </t>
  </si>
  <si>
    <t xml:space="preserve">Kurikka            </t>
  </si>
  <si>
    <t xml:space="preserve">Kustavi            </t>
  </si>
  <si>
    <t xml:space="preserve">Kuusamo            </t>
  </si>
  <si>
    <t xml:space="preserve">Outokumpu          </t>
  </si>
  <si>
    <t xml:space="preserve">Kyyjärvi           </t>
  </si>
  <si>
    <t xml:space="preserve">Kärkölä            </t>
  </si>
  <si>
    <t xml:space="preserve">Kärsämäki          </t>
  </si>
  <si>
    <t xml:space="preserve">Kemijärvi          </t>
  </si>
  <si>
    <t>Kemiönsaari</t>
  </si>
  <si>
    <t xml:space="preserve">Lahti              </t>
  </si>
  <si>
    <t xml:space="preserve">Laihia             </t>
  </si>
  <si>
    <t xml:space="preserve">Laitila            </t>
  </si>
  <si>
    <t xml:space="preserve">Lapinlahti         </t>
  </si>
  <si>
    <t xml:space="preserve">Lappajärvi         </t>
  </si>
  <si>
    <t xml:space="preserve">Lappeenranta       </t>
  </si>
  <si>
    <t xml:space="preserve">Lapinjärvi         </t>
  </si>
  <si>
    <t xml:space="preserve">Lapua              </t>
  </si>
  <si>
    <t xml:space="preserve">Laukaa             </t>
  </si>
  <si>
    <t xml:space="preserve">Lemi               </t>
  </si>
  <si>
    <t xml:space="preserve">Lempäälä           </t>
  </si>
  <si>
    <t xml:space="preserve">Leppävirta         </t>
  </si>
  <si>
    <t xml:space="preserve">Lestijärvi         </t>
  </si>
  <si>
    <t xml:space="preserve">Lieksa             </t>
  </si>
  <si>
    <t>Lieto</t>
  </si>
  <si>
    <t xml:space="preserve">Liminka            </t>
  </si>
  <si>
    <t xml:space="preserve">Liperi             </t>
  </si>
  <si>
    <t xml:space="preserve">Loimaa             </t>
  </si>
  <si>
    <t xml:space="preserve">Loppi              </t>
  </si>
  <si>
    <t xml:space="preserve">Loviisa            </t>
  </si>
  <si>
    <t xml:space="preserve">Luhanka            </t>
  </si>
  <si>
    <t xml:space="preserve">Lumijoki           </t>
  </si>
  <si>
    <t xml:space="preserve">Luoto              </t>
  </si>
  <si>
    <t xml:space="preserve">Luumäki            </t>
  </si>
  <si>
    <t>Lohja</t>
  </si>
  <si>
    <t>Parainen</t>
  </si>
  <si>
    <t xml:space="preserve">Maalahti           </t>
  </si>
  <si>
    <t xml:space="preserve">Marttila           </t>
  </si>
  <si>
    <t xml:space="preserve">Masku              </t>
  </si>
  <si>
    <t xml:space="preserve">Merijärvi          </t>
  </si>
  <si>
    <t xml:space="preserve">Merikarvia         </t>
  </si>
  <si>
    <t xml:space="preserve">Miehikkälä         </t>
  </si>
  <si>
    <t>Mikkeli</t>
  </si>
  <si>
    <t xml:space="preserve">Muhos              </t>
  </si>
  <si>
    <t xml:space="preserve">Multia             </t>
  </si>
  <si>
    <t xml:space="preserve">Muonio             </t>
  </si>
  <si>
    <t xml:space="preserve">Mustasaari         </t>
  </si>
  <si>
    <t xml:space="preserve">Muurame            </t>
  </si>
  <si>
    <t xml:space="preserve">Mynämäki           </t>
  </si>
  <si>
    <t xml:space="preserve">Myrskylä           </t>
  </si>
  <si>
    <t xml:space="preserve">Mäntsälä           </t>
  </si>
  <si>
    <t xml:space="preserve">Mäntyharju         </t>
  </si>
  <si>
    <t xml:space="preserve">Mänttä-Vilppula             </t>
  </si>
  <si>
    <t xml:space="preserve">Naantali           </t>
  </si>
  <si>
    <t xml:space="preserve">Nakkila            </t>
  </si>
  <si>
    <t xml:space="preserve">Nivala             </t>
  </si>
  <si>
    <t xml:space="preserve">Nokia              </t>
  </si>
  <si>
    <t xml:space="preserve">Nousiainen         </t>
  </si>
  <si>
    <t xml:space="preserve">Nurmes             </t>
  </si>
  <si>
    <t xml:space="preserve">Nurmijärvi         </t>
  </si>
  <si>
    <t xml:space="preserve">Närpiö             </t>
  </si>
  <si>
    <t xml:space="preserve">Orimattila         </t>
  </si>
  <si>
    <t xml:space="preserve">Oripää             </t>
  </si>
  <si>
    <t>Orivesi</t>
  </si>
  <si>
    <t xml:space="preserve">Oulainen           </t>
  </si>
  <si>
    <t>Oulu</t>
  </si>
  <si>
    <t xml:space="preserve">Padasjoki          </t>
  </si>
  <si>
    <t xml:space="preserve">Paimio             </t>
  </si>
  <si>
    <t xml:space="preserve">Paltamo            </t>
  </si>
  <si>
    <t xml:space="preserve">Parikkala          </t>
  </si>
  <si>
    <t xml:space="preserve">Parkano            </t>
  </si>
  <si>
    <t xml:space="preserve">Pelkosenniemi      </t>
  </si>
  <si>
    <t xml:space="preserve">Perho              </t>
  </si>
  <si>
    <t xml:space="preserve">Petäjävesi         </t>
  </si>
  <si>
    <t xml:space="preserve">Pieksämäki         </t>
  </si>
  <si>
    <t xml:space="preserve">Pielavesi          </t>
  </si>
  <si>
    <t xml:space="preserve">Pietarsaari        </t>
  </si>
  <si>
    <t>Pedersören kunta</t>
  </si>
  <si>
    <t xml:space="preserve">Pihtipudas         </t>
  </si>
  <si>
    <t xml:space="preserve">Pirkkala           </t>
  </si>
  <si>
    <t xml:space="preserve">Polvijärvi         </t>
  </si>
  <si>
    <t xml:space="preserve">Pomarkku           </t>
  </si>
  <si>
    <t>Pori</t>
  </si>
  <si>
    <t xml:space="preserve">Pornainen          </t>
  </si>
  <si>
    <t xml:space="preserve">Posio              </t>
  </si>
  <si>
    <t xml:space="preserve">Pudasjärvi         </t>
  </si>
  <si>
    <t xml:space="preserve">Pukkila            </t>
  </si>
  <si>
    <t xml:space="preserve">Punkalaidun        </t>
  </si>
  <si>
    <t xml:space="preserve">Puolanka           </t>
  </si>
  <si>
    <t xml:space="preserve">Puumala            </t>
  </si>
  <si>
    <t>Pyhtää</t>
  </si>
  <si>
    <t xml:space="preserve">Pyhäjoki           </t>
  </si>
  <si>
    <t>Pyhäjärvi</t>
  </si>
  <si>
    <t xml:space="preserve">Pyhäntä            </t>
  </si>
  <si>
    <t xml:space="preserve">Pyhäranta          </t>
  </si>
  <si>
    <t xml:space="preserve">Pälkäne            </t>
  </si>
  <si>
    <t xml:space="preserve">Pöytyä             </t>
  </si>
  <si>
    <t xml:space="preserve">Porvoo             </t>
  </si>
  <si>
    <t>Raahe</t>
  </si>
  <si>
    <t xml:space="preserve">Raisio             </t>
  </si>
  <si>
    <t xml:space="preserve">Rantasalmi         </t>
  </si>
  <si>
    <t xml:space="preserve">Ranua              </t>
  </si>
  <si>
    <t xml:space="preserve">Rauma              </t>
  </si>
  <si>
    <t xml:space="preserve">Rautalampi         </t>
  </si>
  <si>
    <t xml:space="preserve">Rautavaara         </t>
  </si>
  <si>
    <t xml:space="preserve">Rautjärvi          </t>
  </si>
  <si>
    <t xml:space="preserve">Reisjärvi          </t>
  </si>
  <si>
    <t xml:space="preserve">Riihimäki          </t>
  </si>
  <si>
    <t xml:space="preserve">Ristijärvi         </t>
  </si>
  <si>
    <t xml:space="preserve">Rovaniemi          </t>
  </si>
  <si>
    <t xml:space="preserve">Ruokolahti         </t>
  </si>
  <si>
    <t xml:space="preserve">Ruovesi            </t>
  </si>
  <si>
    <t xml:space="preserve">Rusko              </t>
  </si>
  <si>
    <t xml:space="preserve">Rääkkylä           </t>
  </si>
  <si>
    <t>Raasepori</t>
  </si>
  <si>
    <t xml:space="preserve">Saarijärvi         </t>
  </si>
  <si>
    <t xml:space="preserve">Salla              </t>
  </si>
  <si>
    <t xml:space="preserve">Salo               </t>
  </si>
  <si>
    <t xml:space="preserve">Sauvo              </t>
  </si>
  <si>
    <t xml:space="preserve">Savitaipale        </t>
  </si>
  <si>
    <t>Savonlinna</t>
  </si>
  <si>
    <t xml:space="preserve">Savukoski          </t>
  </si>
  <si>
    <t xml:space="preserve">Seinäjoki          </t>
  </si>
  <si>
    <t xml:space="preserve">Sievi              </t>
  </si>
  <si>
    <t xml:space="preserve">Siikainen          </t>
  </si>
  <si>
    <t xml:space="preserve">Siikajoki          </t>
  </si>
  <si>
    <t xml:space="preserve">Siilinjärvi        </t>
  </si>
  <si>
    <t xml:space="preserve">Simo               </t>
  </si>
  <si>
    <t xml:space="preserve">Sipoo              </t>
  </si>
  <si>
    <t xml:space="preserve">Siuntio            </t>
  </si>
  <si>
    <t xml:space="preserve">Sodankylä          </t>
  </si>
  <si>
    <t xml:space="preserve">Soini              </t>
  </si>
  <si>
    <t xml:space="preserve">Somero             </t>
  </si>
  <si>
    <t xml:space="preserve">Sonkajärvi         </t>
  </si>
  <si>
    <t xml:space="preserve">Sotkamo            </t>
  </si>
  <si>
    <t xml:space="preserve">Sulkava            </t>
  </si>
  <si>
    <t xml:space="preserve">Suomussalmi        </t>
  </si>
  <si>
    <t xml:space="preserve">Suonenjoki         </t>
  </si>
  <si>
    <t xml:space="preserve">Sysmä              </t>
  </si>
  <si>
    <t xml:space="preserve">Säkylä             </t>
  </si>
  <si>
    <t xml:space="preserve">Vaala              </t>
  </si>
  <si>
    <t>Sastamala</t>
  </si>
  <si>
    <t>Siikalatva</t>
  </si>
  <si>
    <t xml:space="preserve">Taipalsaari        </t>
  </si>
  <si>
    <t xml:space="preserve">Taivalkoski        </t>
  </si>
  <si>
    <t xml:space="preserve">Taivassalo         </t>
  </si>
  <si>
    <t xml:space="preserve">Tammela            </t>
  </si>
  <si>
    <t xml:space="preserve">Tampere            </t>
  </si>
  <si>
    <t xml:space="preserve">Tervo              </t>
  </si>
  <si>
    <t xml:space="preserve">Tervola            </t>
  </si>
  <si>
    <t xml:space="preserve">Teuva              </t>
  </si>
  <si>
    <t xml:space="preserve">Tohmajärvi         </t>
  </si>
  <si>
    <t xml:space="preserve">Toholampi          </t>
  </si>
  <si>
    <t xml:space="preserve">Toivakka           </t>
  </si>
  <si>
    <t xml:space="preserve">Tornio             </t>
  </si>
  <si>
    <t xml:space="preserve">Turku              </t>
  </si>
  <si>
    <t xml:space="preserve">Pello              </t>
  </si>
  <si>
    <t xml:space="preserve">Tuusniemi          </t>
  </si>
  <si>
    <t xml:space="preserve">Tuusula            </t>
  </si>
  <si>
    <t xml:space="preserve">Tyrnävä            </t>
  </si>
  <si>
    <t xml:space="preserve">Ulvila             </t>
  </si>
  <si>
    <t xml:space="preserve">Urjala             </t>
  </si>
  <si>
    <t xml:space="preserve">Utajärvi           </t>
  </si>
  <si>
    <t xml:space="preserve">Utsjoki            </t>
  </si>
  <si>
    <t xml:space="preserve">Uurainen           </t>
  </si>
  <si>
    <t xml:space="preserve">Uusikaarlepyy      </t>
  </si>
  <si>
    <t xml:space="preserve">Uusikaupunki       </t>
  </si>
  <si>
    <t>Vaasa</t>
  </si>
  <si>
    <t xml:space="preserve">Valkeakoski        </t>
  </si>
  <si>
    <t xml:space="preserve">Varkaus            </t>
  </si>
  <si>
    <t xml:space="preserve">Vehmaa             </t>
  </si>
  <si>
    <t xml:space="preserve">Vesanto            </t>
  </si>
  <si>
    <t xml:space="preserve">Vesilahti          </t>
  </si>
  <si>
    <t xml:space="preserve">Veteli             </t>
  </si>
  <si>
    <t xml:space="preserve">Vieremä            </t>
  </si>
  <si>
    <t xml:space="preserve">Vihti              </t>
  </si>
  <si>
    <t xml:space="preserve">Viitasaari         </t>
  </si>
  <si>
    <t xml:space="preserve">Vimpeli            </t>
  </si>
  <si>
    <t xml:space="preserve">Virolahti          </t>
  </si>
  <si>
    <t xml:space="preserve">Virrat             </t>
  </si>
  <si>
    <t>Vöyri</t>
  </si>
  <si>
    <t xml:space="preserve">Ylitornio          </t>
  </si>
  <si>
    <t xml:space="preserve">Ylivieska          </t>
  </si>
  <si>
    <t xml:space="preserve">Ylöjärvi           </t>
  </si>
  <si>
    <t xml:space="preserve">Ypäjä              </t>
  </si>
  <si>
    <t xml:space="preserve">Ähtäri             </t>
  </si>
  <si>
    <t xml:space="preserve">Äänekoski          </t>
  </si>
  <si>
    <r>
      <t xml:space="preserve">Lähde: Verohallinto tilastotietokanta taulukko 2.1 (Manner-Suomen keskimääräiset kiinteistöveroprosentit </t>
    </r>
    <r>
      <rPr>
        <b/>
        <sz val="11"/>
        <color rgb="FFFF0000"/>
        <rFont val="Work Sans"/>
      </rPr>
      <t>punaisella</t>
    </r>
    <r>
      <rPr>
        <sz val="11"/>
        <color theme="1"/>
        <rFont val="Work Sans"/>
      </rPr>
      <t>)</t>
    </r>
  </si>
  <si>
    <r>
      <t xml:space="preserve">Laskennallinen kiinteistövero </t>
    </r>
    <r>
      <rPr>
        <sz val="11"/>
        <color theme="1"/>
        <rFont val="Work Sans"/>
      </rPr>
      <t>(1000 €)</t>
    </r>
  </si>
  <si>
    <t>Ydinvoima-laitos</t>
  </si>
  <si>
    <t>Yleishyödyllinen rakennus</t>
  </si>
  <si>
    <t>Yleishyödyllinen maapohja</t>
  </si>
  <si>
    <t>euroa/asukas</t>
  </si>
  <si>
    <t>Laskennalliset verotulot, euroa per asukas</t>
  </si>
  <si>
    <t>Maakunta-numero</t>
  </si>
  <si>
    <t>Kunta-numero</t>
  </si>
  <si>
    <t>Verovuoden 2025 kiinteistöjen verotusarvot ja laskennallinen kiinteistövero</t>
  </si>
  <si>
    <t xml:space="preserve">Verovuoden 2025 maksettava ja laskennallinen kunnallisvero </t>
  </si>
  <si>
    <t>Tuloveroprosentti 2025</t>
  </si>
  <si>
    <t>Asukasluku 31.12.2024</t>
  </si>
  <si>
    <t>Ennakollinen laskelma verotuloihin perustuvasta valtionosuuden tasauksesta vuodelle 2027</t>
  </si>
  <si>
    <r>
      <t xml:space="preserve">Kiinteistöjen verotusarvot 2025 </t>
    </r>
    <r>
      <rPr>
        <sz val="11"/>
        <color theme="1"/>
        <rFont val="Work Sans"/>
      </rPr>
      <t>(1 000 €)</t>
    </r>
  </si>
  <si>
    <r>
      <t>Lähde: Verohallinto,</t>
    </r>
    <r>
      <rPr>
        <sz val="11"/>
        <rFont val="Work Sans"/>
      </rPr>
      <t xml:space="preserve"> </t>
    </r>
    <r>
      <rPr>
        <b/>
        <sz val="11"/>
        <rFont val="Work Sans"/>
      </rPr>
      <t>17.8.2026</t>
    </r>
    <r>
      <rPr>
        <sz val="11"/>
        <color theme="1"/>
        <rFont val="Work Sans"/>
      </rPr>
      <t xml:space="preserve">, Manner-Suomen keskimääräinen tuloveroprosentti </t>
    </r>
    <r>
      <rPr>
        <b/>
        <sz val="11"/>
        <color rgb="FFFF0000"/>
        <rFont val="Work Sans"/>
      </rPr>
      <t>punaisella</t>
    </r>
  </si>
  <si>
    <r>
      <t>Lähde: Kunnallis- ja yhteisövero verovuonna 2025 ennakkotieto, Verohallinto,</t>
    </r>
    <r>
      <rPr>
        <b/>
        <sz val="10"/>
        <color theme="1"/>
        <rFont val="Work Sans"/>
      </rPr>
      <t xml:space="preserve"> 17.8.2026.</t>
    </r>
    <r>
      <rPr>
        <sz val="10"/>
        <color theme="1"/>
        <rFont val="Work Sans"/>
      </rPr>
      <t xml:space="preserve"> Kiinteistövero, valmistunut kiinteistöverotus 2025 (Verohallinnon tilastotietokanta)</t>
    </r>
  </si>
  <si>
    <r>
      <t xml:space="preserve">Lähde: Kunnallis- ja yhteisövero 2025 ennakkotieto, Verohallinto, </t>
    </r>
    <r>
      <rPr>
        <b/>
        <sz val="10"/>
        <rFont val="Work Sans"/>
      </rPr>
      <t>17.8.2026</t>
    </r>
    <r>
      <rPr>
        <sz val="10"/>
        <rFont val="Work Sans"/>
      </rPr>
      <t>. Kiinteistövero, valmistunut kiinteistöverotus 2025 (Verohallinnon tilastotietokanta).</t>
    </r>
  </si>
  <si>
    <t>Kesäkuun päivitys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</si>
</sst>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_-* #,##0.00\ _€_-;\-* #,##0.00\ _€_-;_-* &quot;-&quot;??\ _€_-;_-@_-"/>
    <numFmt numFmtId="166" formatCode="#,##0.0000"/>
  </numFmts>
  <fonts count="37">
    <font>
      <sz val="9"/>
      <color theme="1"/>
      <name val="Work Sans"/>
      <family val="2"/>
    </font>
    <font>
      <sz val="10"/>
      <name val="Arial"/>
      <family val="2"/>
    </font>
    <font>
      <b/>
      <sz val="9"/>
      <color rgb="FFFF0000"/>
      <name val="Work Sans"/>
    </font>
    <font>
      <b/>
      <sz val="9"/>
      <color theme="1"/>
      <name val="Work Sans"/>
    </font>
    <font>
      <sz val="9"/>
      <color theme="1"/>
      <name val="Work Sans"/>
    </font>
    <font>
      <sz val="9"/>
      <color theme="1"/>
      <name val="Work Sans"/>
      <family val="2"/>
    </font>
    <font>
      <sz val="9"/>
      <color indexed="81"/>
      <name val="Tahoma"/>
      <family val="2"/>
    </font>
    <font>
      <b/>
      <sz val="9"/>
      <color indexed="81"/>
      <name val="Tahoma"/>
      <family val="2"/>
    </font>
    <font>
      <b/>
      <sz val="10"/>
      <color theme="1"/>
      <name val="Work Sans"/>
    </font>
    <font>
      <b/>
      <sz val="16"/>
      <color theme="1"/>
      <name val="Work Sans"/>
    </font>
    <font>
      <b/>
      <sz val="9"/>
      <name val="Work Sans"/>
    </font>
    <font>
      <sz val="11"/>
      <color theme="1"/>
      <name val="Calibri"/>
      <family val="2"/>
    </font>
    <font>
      <sz val="10"/>
      <color theme="1"/>
      <name val="Work Sans"/>
    </font>
    <font>
      <sz val="11"/>
      <color theme="1"/>
      <name val="Calibri"/>
      <family val="2"/>
      <scheme val="minor"/>
    </font>
    <font>
      <sz val="10"/>
      <color theme="1"/>
      <name val="Roboto"/>
      <family val="2"/>
    </font>
    <font>
      <sz val="11"/>
      <color rgb="FF000000"/>
      <name val="Calibri"/>
      <family val="2"/>
    </font>
    <font>
      <b/>
      <sz val="9"/>
      <color theme="1"/>
      <name val="Work Sans"/>
      <family val="2"/>
    </font>
    <font>
      <b/>
      <sz val="11"/>
      <color theme="1"/>
      <name val="Arial"/>
      <family val="2"/>
    </font>
    <font>
      <sz val="11"/>
      <color theme="1"/>
      <name val="Arial"/>
      <family val="2"/>
    </font>
    <font>
      <sz val="11"/>
      <color theme="1"/>
      <name val="Work Sans"/>
    </font>
    <font>
      <b/>
      <sz val="11"/>
      <color theme="1"/>
      <name val="Work Sans"/>
    </font>
    <font>
      <b/>
      <sz val="11"/>
      <color rgb="FFFF0000"/>
      <name val="Work Sans"/>
    </font>
    <font>
      <b/>
      <sz val="11"/>
      <color rgb="FFFF0000"/>
      <name val="Arial"/>
      <family val="2"/>
    </font>
    <font>
      <b/>
      <sz val="10"/>
      <name val="Work Sans"/>
    </font>
    <font>
      <b/>
      <sz val="24"/>
      <color theme="1"/>
      <name val="Work Sans"/>
    </font>
    <font>
      <b/>
      <sz val="22"/>
      <color theme="1"/>
      <name val="Work Sans"/>
    </font>
    <font>
      <b/>
      <sz val="20"/>
      <color theme="1"/>
      <name val="Work Sans"/>
    </font>
    <font>
      <sz val="22"/>
      <color theme="1"/>
      <name val="Work Sans"/>
    </font>
    <font>
      <sz val="11"/>
      <color theme="1"/>
      <name val="Arial Narrow"/>
      <family val="2"/>
    </font>
    <font>
      <b/>
      <sz val="11"/>
      <color theme="1"/>
      <name val="Arial "/>
    </font>
    <font>
      <sz val="11"/>
      <color theme="1"/>
      <name val="Arial "/>
    </font>
    <font>
      <sz val="11"/>
      <name val="Arial "/>
    </font>
    <font>
      <sz val="10"/>
      <name val="Work Sans"/>
    </font>
    <font>
      <sz val="11"/>
      <name val="Arial"/>
      <family val="2"/>
    </font>
    <font>
      <b/>
      <sz val="11"/>
      <color rgb="FF00B050"/>
      <name val="Arial"/>
      <family val="2"/>
    </font>
    <font>
      <sz val="11"/>
      <name val="Work Sans"/>
    </font>
    <font>
      <b/>
      <sz val="11"/>
      <name val="Work Sans"/>
    </font>
  </fonts>
  <fills count="9">
    <fill>
      <patternFill patternType="none"/>
    </fill>
    <fill>
      <patternFill patternType="gray125"/>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s>
  <borders count="7">
    <border>
      <left/>
      <right/>
      <top/>
      <bottom/>
      <diagonal/>
    </border>
    <border>
      <left/>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17">
    <xf numFmtId="0" fontId="0" fillId="0" borderId="0"/>
    <xf numFmtId="9" fontId="1" fillId="0" borderId="0" applyFont="0" applyFill="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11" fillId="0" borderId="0"/>
    <xf numFmtId="0" fontId="13" fillId="0" borderId="0"/>
    <xf numFmtId="0" fontId="1" fillId="0" borderId="0"/>
    <xf numFmtId="165" fontId="1" fillId="0" borderId="0" applyFont="0" applyFill="0" applyBorder="0" applyAlignment="0" applyProtection="0"/>
    <xf numFmtId="0" fontId="14" fillId="0" borderId="0"/>
    <xf numFmtId="0" fontId="15" fillId="0" borderId="0" applyNumberFormat="0" applyBorder="0" applyAlignment="0"/>
    <xf numFmtId="0" fontId="15" fillId="0" borderId="0" applyNumberFormat="0" applyBorder="0" applyAlignment="0"/>
    <xf numFmtId="165"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cellStyleXfs>
  <cellXfs count="94">
    <xf numFmtId="0" fontId="0" fillId="0" borderId="0" xfId="0"/>
    <xf numFmtId="0" fontId="3" fillId="0" borderId="0" xfId="0" applyFont="1"/>
    <xf numFmtId="3" fontId="0" fillId="0" borderId="0" xfId="0" applyNumberFormat="1"/>
    <xf numFmtId="3" fontId="3" fillId="0" borderId="0" xfId="0" applyNumberFormat="1" applyFont="1"/>
    <xf numFmtId="3" fontId="0" fillId="0" borderId="0" xfId="0" applyNumberFormat="1" applyAlignment="1">
      <alignment horizontal="right"/>
    </xf>
    <xf numFmtId="0" fontId="0" fillId="0" borderId="0" xfId="0" applyAlignment="1">
      <alignment horizontal="right"/>
    </xf>
    <xf numFmtId="0" fontId="4" fillId="0" borderId="0" xfId="0" applyFont="1"/>
    <xf numFmtId="0" fontId="8" fillId="0" borderId="0" xfId="0" applyFont="1"/>
    <xf numFmtId="0" fontId="9" fillId="0" borderId="0" xfId="0" applyFont="1"/>
    <xf numFmtId="0" fontId="4" fillId="0" borderId="0" xfId="0" applyFont="1" applyAlignment="1">
      <alignment vertical="center" wrapText="1"/>
    </xf>
    <xf numFmtId="2" fontId="2" fillId="0" borderId="0" xfId="0" applyNumberFormat="1" applyFont="1"/>
    <xf numFmtId="0" fontId="3" fillId="0" borderId="3" xfId="0" applyFont="1" applyBorder="1"/>
    <xf numFmtId="0" fontId="0" fillId="0" borderId="3" xfId="0" applyBorder="1"/>
    <xf numFmtId="3" fontId="3" fillId="0" borderId="3" xfId="0" applyNumberFormat="1" applyFont="1" applyBorder="1"/>
    <xf numFmtId="3" fontId="10" fillId="2" borderId="3" xfId="0" applyNumberFormat="1" applyFont="1" applyFill="1" applyBorder="1"/>
    <xf numFmtId="0" fontId="12" fillId="0" borderId="0" xfId="0" applyFont="1"/>
    <xf numFmtId="3" fontId="3" fillId="0" borderId="0" xfId="0" applyNumberFormat="1" applyFont="1" applyAlignment="1">
      <alignment horizontal="center"/>
    </xf>
    <xf numFmtId="0" fontId="0" fillId="8" borderId="0" xfId="0" applyFill="1"/>
    <xf numFmtId="3" fontId="18" fillId="0" borderId="0" xfId="0" applyNumberFormat="1" applyFont="1" applyAlignment="1">
      <alignment horizontal="right"/>
    </xf>
    <xf numFmtId="0" fontId="19" fillId="0" borderId="0" xfId="0" applyFont="1"/>
    <xf numFmtId="0" fontId="19" fillId="0" borderId="0" xfId="0" applyFont="1" applyAlignment="1">
      <alignment vertical="center" wrapText="1"/>
    </xf>
    <xf numFmtId="0" fontId="19" fillId="0" borderId="0" xfId="0" applyFont="1" applyAlignment="1">
      <alignment vertical="center"/>
    </xf>
    <xf numFmtId="0" fontId="20" fillId="0" borderId="3" xfId="0" applyFont="1" applyBorder="1" applyAlignment="1">
      <alignment vertical="top"/>
    </xf>
    <xf numFmtId="3" fontId="17" fillId="0" borderId="3" xfId="0" applyNumberFormat="1" applyFont="1" applyBorder="1" applyAlignment="1">
      <alignment horizontal="right" vertical="top"/>
    </xf>
    <xf numFmtId="4" fontId="17" fillId="0" borderId="3" xfId="0" applyNumberFormat="1" applyFont="1" applyBorder="1" applyAlignment="1">
      <alignment horizontal="right" vertical="top"/>
    </xf>
    <xf numFmtId="0" fontId="18" fillId="0" borderId="3" xfId="0" applyFont="1" applyBorder="1" applyAlignment="1">
      <alignment horizontal="right" vertical="top"/>
    </xf>
    <xf numFmtId="0" fontId="0" fillId="0" borderId="0" xfId="0" applyAlignment="1">
      <alignment vertical="top"/>
    </xf>
    <xf numFmtId="0" fontId="19" fillId="3" borderId="0" xfId="2" applyFont="1" applyAlignment="1">
      <alignment horizontal="center" vertical="center" wrapText="1"/>
    </xf>
    <xf numFmtId="0" fontId="19" fillId="4" borderId="0" xfId="3" applyFont="1" applyAlignment="1">
      <alignment horizontal="center" vertical="center" wrapText="1"/>
    </xf>
    <xf numFmtId="0" fontId="19" fillId="7" borderId="0" xfId="6" applyFont="1" applyAlignment="1">
      <alignment horizontal="center" vertical="center" wrapText="1"/>
    </xf>
    <xf numFmtId="0" fontId="19" fillId="5" borderId="0" xfId="4" applyFont="1" applyAlignment="1">
      <alignment horizontal="center" vertical="center" wrapText="1"/>
    </xf>
    <xf numFmtId="0" fontId="20" fillId="0" borderId="0" xfId="0" applyFont="1" applyAlignment="1">
      <alignment vertical="center" wrapText="1"/>
    </xf>
    <xf numFmtId="0" fontId="19" fillId="0" borderId="0" xfId="0" applyFont="1" applyAlignment="1">
      <alignment horizontal="center" vertical="center" wrapText="1"/>
    </xf>
    <xf numFmtId="0" fontId="20" fillId="0" borderId="0" xfId="0" applyFont="1"/>
    <xf numFmtId="2" fontId="18" fillId="0" borderId="0" xfId="0" applyNumberFormat="1" applyFont="1" applyAlignment="1">
      <alignment horizontal="right"/>
    </xf>
    <xf numFmtId="0" fontId="19" fillId="8" borderId="0" xfId="0" applyFont="1" applyFill="1"/>
    <xf numFmtId="3" fontId="18" fillId="8" borderId="0" xfId="0" applyNumberFormat="1" applyFont="1" applyFill="1" applyAlignment="1">
      <alignment horizontal="right"/>
    </xf>
    <xf numFmtId="2" fontId="18" fillId="8" borderId="0" xfId="0" applyNumberFormat="1" applyFont="1" applyFill="1" applyAlignment="1">
      <alignment horizontal="right"/>
    </xf>
    <xf numFmtId="3" fontId="19" fillId="0" borderId="0" xfId="0" applyNumberFormat="1" applyFont="1"/>
    <xf numFmtId="3" fontId="20" fillId="0" borderId="0" xfId="0" applyNumberFormat="1" applyFont="1"/>
    <xf numFmtId="2" fontId="21" fillId="0" borderId="0" xfId="0" applyNumberFormat="1" applyFont="1"/>
    <xf numFmtId="0" fontId="19" fillId="0" borderId="0" xfId="0" applyFont="1" applyAlignment="1">
      <alignment wrapText="1"/>
    </xf>
    <xf numFmtId="0" fontId="20" fillId="0" borderId="0" xfId="0" applyFont="1" applyAlignment="1">
      <alignment horizontal="center" wrapText="1"/>
    </xf>
    <xf numFmtId="0" fontId="20" fillId="0" borderId="3" xfId="0" applyFont="1" applyBorder="1" applyAlignment="1">
      <alignment horizontal="center"/>
    </xf>
    <xf numFmtId="0" fontId="16" fillId="0" borderId="0" xfId="0" applyFont="1"/>
    <xf numFmtId="164" fontId="17" fillId="0" borderId="0" xfId="0" applyNumberFormat="1" applyFont="1" applyAlignment="1">
      <alignment horizontal="right"/>
    </xf>
    <xf numFmtId="0" fontId="8" fillId="6" borderId="0" xfId="5" applyFont="1" applyAlignment="1">
      <alignment horizontal="center"/>
    </xf>
    <xf numFmtId="0" fontId="8" fillId="6" borderId="0" xfId="5" applyFont="1" applyBorder="1" applyAlignment="1">
      <alignment horizontal="center"/>
    </xf>
    <xf numFmtId="0" fontId="8" fillId="6" borderId="2" xfId="5" applyFont="1" applyBorder="1" applyAlignment="1">
      <alignment horizontal="center"/>
    </xf>
    <xf numFmtId="3" fontId="17" fillId="0" borderId="1" xfId="0" applyNumberFormat="1" applyFont="1" applyBorder="1" applyAlignment="1">
      <alignment horizontal="right" vertical="top"/>
    </xf>
    <xf numFmtId="0" fontId="22" fillId="0" borderId="1" xfId="0" applyFont="1" applyBorder="1" applyAlignment="1">
      <alignment horizontal="right" vertical="top"/>
    </xf>
    <xf numFmtId="0" fontId="19" fillId="0" borderId="0" xfId="0" applyFont="1" applyAlignment="1">
      <alignment vertical="top"/>
    </xf>
    <xf numFmtId="0" fontId="24" fillId="0" borderId="0" xfId="0" applyFont="1"/>
    <xf numFmtId="0" fontId="25" fillId="0" borderId="0" xfId="0" applyFont="1"/>
    <xf numFmtId="0" fontId="26" fillId="0" borderId="0" xfId="0" applyFont="1" applyAlignment="1">
      <alignment vertical="center"/>
    </xf>
    <xf numFmtId="0" fontId="19" fillId="0" borderId="3" xfId="0" applyFont="1" applyBorder="1" applyAlignment="1">
      <alignment vertical="center"/>
    </xf>
    <xf numFmtId="3" fontId="20" fillId="0" borderId="3" xfId="0" applyNumberFormat="1" applyFont="1" applyBorder="1" applyAlignment="1">
      <alignment horizontal="center"/>
    </xf>
    <xf numFmtId="0" fontId="3" fillId="0" borderId="3" xfId="4" applyFont="1" applyFill="1" applyBorder="1" applyAlignment="1">
      <alignment horizontal="left"/>
    </xf>
    <xf numFmtId="0" fontId="3" fillId="0" borderId="3" xfId="0" applyFont="1" applyBorder="1" applyAlignment="1">
      <alignment horizontal="left"/>
    </xf>
    <xf numFmtId="3" fontId="20" fillId="0" borderId="3" xfId="0" applyNumberFormat="1" applyFont="1" applyBorder="1" applyAlignment="1">
      <alignment horizontal="center" vertical="center"/>
    </xf>
    <xf numFmtId="0" fontId="0" fillId="0" borderId="0" xfId="0" applyAlignment="1">
      <alignment horizontal="center"/>
    </xf>
    <xf numFmtId="0" fontId="4" fillId="8" borderId="0" xfId="0" applyFont="1" applyFill="1"/>
    <xf numFmtId="0" fontId="4" fillId="0" borderId="0" xfId="0" applyFont="1" applyAlignment="1">
      <alignment horizontal="center"/>
    </xf>
    <xf numFmtId="0" fontId="4" fillId="8" borderId="0" xfId="0" applyFont="1" applyFill="1" applyAlignment="1">
      <alignment horizontal="center"/>
    </xf>
    <xf numFmtId="0" fontId="20" fillId="0" borderId="6" xfId="0" applyFont="1" applyBorder="1" applyAlignment="1">
      <alignment vertical="top"/>
    </xf>
    <xf numFmtId="4" fontId="17" fillId="0" borderId="0" xfId="0" applyNumberFormat="1" applyFont="1" applyAlignment="1">
      <alignment horizontal="center" vertical="top"/>
    </xf>
    <xf numFmtId="4" fontId="17" fillId="0" borderId="3" xfId="0" applyNumberFormat="1" applyFont="1" applyBorder="1" applyAlignment="1">
      <alignment horizontal="center" vertical="top"/>
    </xf>
    <xf numFmtId="3" fontId="18" fillId="0" borderId="0" xfId="0" applyNumberFormat="1" applyFont="1" applyAlignment="1">
      <alignment horizontal="center" vertical="top"/>
    </xf>
    <xf numFmtId="0" fontId="27" fillId="0" borderId="0" xfId="0" applyFont="1"/>
    <xf numFmtId="0" fontId="28" fillId="0" borderId="0" xfId="0" applyFont="1"/>
    <xf numFmtId="0" fontId="23" fillId="5" borderId="0" xfId="4" applyFont="1" applyAlignment="1">
      <alignment horizontal="left"/>
    </xf>
    <xf numFmtId="3" fontId="29" fillId="0" borderId="3" xfId="0" applyNumberFormat="1" applyFont="1" applyBorder="1" applyAlignment="1">
      <alignment vertical="top"/>
    </xf>
    <xf numFmtId="0" fontId="30" fillId="0" borderId="3" xfId="0" applyFont="1" applyBorder="1" applyAlignment="1">
      <alignment vertical="top"/>
    </xf>
    <xf numFmtId="3" fontId="31" fillId="0" borderId="0" xfId="0" applyNumberFormat="1" applyFont="1" applyAlignment="1">
      <alignment horizontal="right"/>
    </xf>
    <xf numFmtId="3" fontId="30" fillId="0" borderId="0" xfId="0" applyNumberFormat="1" applyFont="1" applyAlignment="1">
      <alignment horizontal="right"/>
    </xf>
    <xf numFmtId="0" fontId="30" fillId="0" borderId="0" xfId="0" applyFont="1" applyAlignment="1">
      <alignment horizontal="right"/>
    </xf>
    <xf numFmtId="0" fontId="30" fillId="0" borderId="0" xfId="0" applyFont="1"/>
    <xf numFmtId="3" fontId="30" fillId="0" borderId="0" xfId="0" applyNumberFormat="1" applyFont="1"/>
    <xf numFmtId="164" fontId="0" fillId="0" borderId="0" xfId="0" applyNumberFormat="1"/>
    <xf numFmtId="166" fontId="0" fillId="0" borderId="0" xfId="0" applyNumberFormat="1" applyAlignment="1">
      <alignment vertical="top"/>
    </xf>
    <xf numFmtId="3" fontId="19" fillId="0" borderId="3" xfId="0" applyNumberFormat="1" applyFont="1" applyBorder="1" applyAlignment="1">
      <alignment vertical="center"/>
    </xf>
    <xf numFmtId="0" fontId="3" fillId="0" borderId="4"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vertical="top" wrapText="1"/>
    </xf>
    <xf numFmtId="0" fontId="3" fillId="0" borderId="5" xfId="0" applyFont="1" applyBorder="1" applyAlignment="1">
      <alignment vertical="top" wrapText="1"/>
    </xf>
    <xf numFmtId="3" fontId="22" fillId="0" borderId="0" xfId="0" applyNumberFormat="1" applyFont="1" applyAlignment="1">
      <alignment horizontal="center" vertical="top"/>
    </xf>
    <xf numFmtId="0" fontId="32" fillId="0" borderId="0" xfId="0" applyFont="1"/>
    <xf numFmtId="3" fontId="33" fillId="0" borderId="0" xfId="0" applyNumberFormat="1" applyFont="1" applyAlignment="1">
      <alignment horizontal="right"/>
    </xf>
    <xf numFmtId="164" fontId="33" fillId="0" borderId="0" xfId="0" applyNumberFormat="1" applyFont="1" applyAlignment="1">
      <alignment horizontal="right"/>
    </xf>
    <xf numFmtId="3" fontId="34" fillId="0" borderId="0" xfId="0" applyNumberFormat="1" applyFont="1" applyAlignment="1">
      <alignment horizontal="center" vertical="top"/>
    </xf>
    <xf numFmtId="4" fontId="0" fillId="0" borderId="0" xfId="0" applyNumberFormat="1"/>
    <xf numFmtId="164" fontId="0" fillId="2" borderId="0" xfId="0" applyNumberFormat="1" applyFill="1"/>
    <xf numFmtId="0" fontId="0" fillId="2" borderId="0" xfId="0" applyFill="1" applyAlignment="1">
      <alignment vertical="top"/>
    </xf>
    <xf numFmtId="0" fontId="2" fillId="2" borderId="0" xfId="0" applyFont="1" applyFill="1" applyAlignment="1">
      <alignment vertical="top"/>
    </xf>
  </cellXfs>
  <cellStyles count="17">
    <cellStyle name="20 % - Aksentti1" xfId="2" builtinId="30"/>
    <cellStyle name="20 % - Aksentti2" xfId="3" builtinId="34"/>
    <cellStyle name="20 % - Aksentti4" xfId="4" builtinId="42"/>
    <cellStyle name="20 % - Aksentti5" xfId="5" builtinId="46"/>
    <cellStyle name="20 % - Aksentti6" xfId="6" builtinId="50"/>
    <cellStyle name="Erotin 2" xfId="14" xr:uid="{8351599F-6CD4-454A-B43D-EC3A1A00E2DD}"/>
    <cellStyle name="Normaali" xfId="0" builtinId="0"/>
    <cellStyle name="Normaali 2" xfId="9" xr:uid="{6B342695-28C1-46FF-95E5-33ECA52C01DA}"/>
    <cellStyle name="Normaali 2 2" xfId="13" xr:uid="{D7A08609-E256-49A7-B69C-34C4E547EBC8}"/>
    <cellStyle name="Normaali 3" xfId="11" xr:uid="{89741D09-E2CD-41E9-A288-C5A1786E2484}"/>
    <cellStyle name="Normaali 4" xfId="7" xr:uid="{FDC97960-C8D7-4170-A97D-2C114AA35ADC}"/>
    <cellStyle name="Normaali 5" xfId="8" xr:uid="{2DC759D6-5300-4432-80C1-8381DE7118D3}"/>
    <cellStyle name="Normaali 7" xfId="12" xr:uid="{7D08CEBA-BB3D-4390-B41E-B519240E2605}"/>
    <cellStyle name="Pilkku 2" xfId="10" xr:uid="{AD71D151-D978-4FDC-9063-27F948CD6333}"/>
    <cellStyle name="Pilkku 3" xfId="15" xr:uid="{89B2C3A1-2209-4D57-ABE7-CE62FD607AB6}"/>
    <cellStyle name="Prosenttia 2" xfId="1" xr:uid="{B240C9BD-204C-49C4-997F-157B90C4F371}"/>
    <cellStyle name="Prosenttia 3" xfId="16" xr:uid="{D458D253-B358-49D4-A438-527469F535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13</xdr:col>
      <xdr:colOff>9525</xdr:colOff>
      <xdr:row>60</xdr:row>
      <xdr:rowOff>133350</xdr:rowOff>
    </xdr:to>
    <xdr:sp macro="" textlink="">
      <xdr:nvSpPr>
        <xdr:cNvPr id="3" name="Tekstiruutu 2">
          <a:extLst>
            <a:ext uri="{FF2B5EF4-FFF2-40B4-BE49-F238E27FC236}">
              <a16:creationId xmlns:a16="http://schemas.microsoft.com/office/drawing/2014/main" id="{979CAED6-6AEE-480B-BD41-21AE913C659C}"/>
            </a:ext>
          </a:extLst>
        </xdr:cNvPr>
        <xdr:cNvSpPr txBox="1"/>
      </xdr:nvSpPr>
      <xdr:spPr>
        <a:xfrm>
          <a:off x="19050" y="19049"/>
          <a:ext cx="7915275" cy="9258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0">
              <a:latin typeface="Work Sans" panose="00000500000000000000" pitchFamily="2" charset="0"/>
            </a:rPr>
            <a:t>							</a:t>
          </a:r>
          <a:r>
            <a:rPr lang="fi-FI" sz="1100" b="0" baseline="0">
              <a:latin typeface="Work Sans" panose="00000500000000000000" pitchFamily="2" charset="0"/>
            </a:rPr>
            <a:t>         25.8.2026</a:t>
          </a:r>
          <a:endParaRPr lang="fi-FI" sz="1400" b="1">
            <a:latin typeface="Work Sans" panose="00000500000000000000" pitchFamily="2" charset="0"/>
          </a:endParaRPr>
        </a:p>
        <a:p>
          <a:endParaRPr lang="fi-FI" sz="1400" b="1">
            <a:latin typeface="Work Sans" panose="00000500000000000000" pitchFamily="2" charset="0"/>
          </a:endParaRPr>
        </a:p>
        <a:p>
          <a:r>
            <a:rPr lang="fi-FI" sz="1400" b="1">
              <a:latin typeface="Work Sans" panose="00000500000000000000" pitchFamily="2" charset="0"/>
            </a:rPr>
            <a:t>Laskennallisiin</a:t>
          </a:r>
          <a:r>
            <a:rPr lang="fi-FI" sz="1400" b="1" baseline="0">
              <a:latin typeface="Work Sans" panose="00000500000000000000" pitchFamily="2" charset="0"/>
            </a:rPr>
            <a:t> verotuloihin perustuva valtionosuuden tasaus vuodelle 2027</a:t>
          </a:r>
          <a:endParaRPr lang="fi-FI" sz="1400" b="1">
            <a:latin typeface="Work Sans" panose="00000500000000000000" pitchFamily="2" charset="0"/>
          </a:endParaRPr>
        </a:p>
        <a:p>
          <a:endParaRPr lang="fi-FI" sz="1100">
            <a:latin typeface="Work Sans" panose="00000500000000000000" pitchFamily="2" charset="0"/>
          </a:endParaRPr>
        </a:p>
        <a:p>
          <a:r>
            <a:rPr lang="fi-FI" sz="1100">
              <a:latin typeface="Work Sans" panose="00000500000000000000" pitchFamily="2" charset="0"/>
            </a:rPr>
            <a:t>Verotuloihin perustuva valtionosuuden tasaus joko vähentää tai lisää kunnalle myönnettävää peruspalvelujen valtionosuutta. Laskelmassa käytetyt verotulot ovat </a:t>
          </a:r>
          <a:r>
            <a:rPr lang="fi-FI" sz="1100" b="0">
              <a:latin typeface="Work Sans" panose="00000500000000000000" pitchFamily="2" charset="0"/>
            </a:rPr>
            <a:t>pääosin laskennallisia, </a:t>
          </a:r>
          <a:r>
            <a:rPr lang="fi-FI" sz="1100" b="1">
              <a:latin typeface="Work Sans" panose="00000500000000000000" pitchFamily="2" charset="0"/>
            </a:rPr>
            <a:t>eikä kunnille jo kertyneitä verotuloja missään vaiheessa tasata kuntien kesken.</a:t>
          </a:r>
          <a:r>
            <a:rPr lang="fi-FI" sz="1100">
              <a:latin typeface="Work Sans" panose="00000500000000000000" pitchFamily="2" charset="0"/>
            </a:rPr>
            <a:t> </a:t>
          </a:r>
        </a:p>
        <a:p>
          <a:endParaRPr lang="fi-FI" sz="1100">
            <a:latin typeface="Work Sans" panose="00000500000000000000" pitchFamily="2" charset="0"/>
          </a:endParaRPr>
        </a:p>
        <a:p>
          <a:r>
            <a:rPr lang="fi-FI" sz="1100">
              <a:latin typeface="Work Sans" panose="00000500000000000000" pitchFamily="2" charset="0"/>
            </a:rPr>
            <a:t>Tasauslaskelmassa käytetään laskennallisia kunnallis- ja kiinteistöveroja, mutta yhteisöveron osalta maksettavaa yhteisöveroa sellaisenaan. Päivitetyssä laskelmassa on hyödynnetty Verohallinnon kuntakohtaista viimeisintä ennakkotietoa (17.8.2026) verovuoden 2025 maksettavista kunnallis- ja yhteisöveroista. Kiinteistöverotuksen osalta olemme hyödyntäneet kuntakohtaisia tilastotietoja valmistuneesta kiinteistöverotuksesta 2025. </a:t>
          </a:r>
        </a:p>
        <a:p>
          <a:endParaRPr lang="fi-FI" sz="1100">
            <a:latin typeface="Work Sans" panose="00000500000000000000" pitchFamily="2" charset="0"/>
          </a:endParaRPr>
        </a:p>
        <a:p>
          <a:r>
            <a:rPr lang="fi-FI" sz="1100">
              <a:latin typeface="Work Sans" panose="00000500000000000000" pitchFamily="2" charset="0"/>
            </a:rPr>
            <a:t>Tasauksen kuntakohtainen euromäärä perustuu siihen, miten paljon kunnan laskennallinen verotulo asukasta kohden eroaa Manner-Suomen keskiarvoon (tasausraja). Jos kunnan laskennallinen verotulo asukasta kohden on pienempi kuin tasausraja, kunta saa tasauslisää 90 prosentin tasoon kunnan laskennallisen verotulon ja tasausrajan erotuksesta. Kunnan valtionosuuksiin tehdään puolestaan tasausvähennys, mikäli kunnan laskennalliset verotulot asukasta kohden ovat suuremmat kuin tasausraja. Tasausvähennys on 10 prosenttia tasausrajan ylittävältä osalta. </a:t>
          </a:r>
        </a:p>
        <a:p>
          <a:endParaRPr lang="fi-FI" sz="1100">
            <a:latin typeface="Work Sans" panose="00000500000000000000" pitchFamily="2" charset="0"/>
          </a:endParaRPr>
        </a:p>
        <a:p>
          <a:r>
            <a:rPr lang="fi-FI" sz="1100">
              <a:latin typeface="Work Sans" panose="00000500000000000000" pitchFamily="2" charset="0"/>
            </a:rPr>
            <a:t>Kunnallisveron laskennallisuus tulee siitä, että kuntakohtainen kunnallisvero lasketaan verovuoden kuntakohtaisilla verotettavilla tuloilla ja Manner-Suomen keskimääräisellä (verotettavilla tuloilla painotetulla) verovuoden 2025 tuloveroprosentilla (7,54). Näin ollen kunnallisvero on vertailukelpoinen kuntien kesken eikä kunta myöskään itse pysty vaikuttamaan tasaukseen muuttamalla tuloveroprosenttiaan. Laskennallisen kunnallisveron osuus tasauksessa on 100.</a:t>
          </a:r>
        </a:p>
        <a:p>
          <a:endParaRPr lang="fi-FI" sz="1100">
            <a:latin typeface="Work Sans" panose="00000500000000000000" pitchFamily="2" charset="0"/>
          </a:endParaRPr>
        </a:p>
        <a:p>
          <a:r>
            <a:rPr lang="fi-FI" sz="1100">
              <a:latin typeface="Work Sans" panose="00000500000000000000" pitchFamily="2" charset="0"/>
            </a:rPr>
            <a:t>Kiinteistöveron laskennallisuus tulee siitä, että kuntakohtainen kiinteistövero lasketaan eri kiinteistötyyppien verovuoden kuntakohtaisilla verotusarvoilla ja Manner-Suomen keskimääräisillä (verotusarvoilla painotetuilla) kiinteistöveroprosenteilla. Näin ollen myös kiinteistövero on vertailukelpoinen kuntien kesken eikä kunta itse voi vaikuttaa tasaukseen muuttamalla omia kiinteistöveroprosenttejaan. Laskennallisen kiinteistöveron osuus tasauksessa on 50 %. Voimalaitokset eivät ole mukana tasauksessa, poikkeuksena vain ydinvoimalaitokset. Ne huomioidaan tasauksessa yleisen rakennuksen keskimääräisellä kiinteistöveroprosentilla.</a:t>
          </a:r>
        </a:p>
        <a:p>
          <a:endParaRPr lang="fi-FI" sz="1100">
            <a:latin typeface="Work Sans" panose="00000500000000000000" pitchFamily="2" charset="0"/>
          </a:endParaRPr>
        </a:p>
        <a:p>
          <a:r>
            <a:rPr lang="fi-FI" sz="1100">
              <a:latin typeface="Work Sans" panose="00000500000000000000" pitchFamily="2" charset="0"/>
            </a:rPr>
            <a:t>Laskennallisten</a:t>
          </a:r>
          <a:r>
            <a:rPr lang="fi-FI" sz="1100" baseline="0">
              <a:latin typeface="Work Sans" panose="00000500000000000000" pitchFamily="2" charset="0"/>
            </a:rPr>
            <a:t> kunnallis- ja kiinteistäverojen yksityiskohtaiset laskelmat löytyvät omissa t</a:t>
          </a:r>
          <a:r>
            <a:rPr lang="fi-FI" sz="1100">
              <a:latin typeface="Work Sans" panose="00000500000000000000" pitchFamily="2" charset="0"/>
            </a:rPr>
            <a:t>aulukoissa. Lisäksi taulukossa löytyvät myös eri verolajien asukaskohtaiset verotulot. Vertailemalla Manner-Suomen keskimääräisiin asukaskohtaisiin lukuihin pystyy paremmin hahmottamaan mitkä verolajit pääsääntöisesti vaikuttavat oman kunnan tasaukseen.</a:t>
          </a:r>
          <a:r>
            <a:rPr lang="fi-FI" sz="1100" baseline="0">
              <a:latin typeface="Work Sans" panose="00000500000000000000" pitchFamily="2" charset="0"/>
            </a:rPr>
            <a:t> Kuntia voi lajitella myös maakunnittain, jolloin vertailu oman alueen kuntien kesken onnistuu.</a:t>
          </a:r>
          <a:endParaRPr lang="fi-FI" sz="1100">
            <a:latin typeface="Work Sans" panose="00000500000000000000" pitchFamily="2" charset="0"/>
          </a:endParaRPr>
        </a:p>
        <a:p>
          <a:endParaRPr lang="fi-FI" sz="1100">
            <a:latin typeface="Work Sans" panose="00000500000000000000" pitchFamily="2" charset="0"/>
          </a:endParaRPr>
        </a:p>
        <a:p>
          <a:endParaRPr lang="fi-FI" sz="1100">
            <a:latin typeface="Work Sans" panose="00000500000000000000" pitchFamily="2" charset="0"/>
          </a:endParaRPr>
        </a:p>
        <a:p>
          <a:endParaRPr lang="fi-FI" sz="1100">
            <a:latin typeface="Work Sans" panose="00000500000000000000" pitchFamily="2" charset="0"/>
          </a:endParaRPr>
        </a:p>
        <a:p>
          <a:r>
            <a:rPr lang="fi-FI" sz="1100" b="1">
              <a:latin typeface="Work Sans" panose="00000500000000000000" pitchFamily="2" charset="0"/>
            </a:rPr>
            <a:t>Lisätietoja Kuntaliitossa antavat: </a:t>
          </a:r>
        </a:p>
        <a:p>
          <a:r>
            <a:rPr lang="fi-FI" sz="1100">
              <a:latin typeface="Work Sans" panose="00000500000000000000" pitchFamily="2" charset="0"/>
            </a:rPr>
            <a:t>   </a:t>
          </a:r>
        </a:p>
        <a:p>
          <a:r>
            <a:rPr lang="fi-FI" sz="1100">
              <a:latin typeface="Work Sans" panose="00000500000000000000" pitchFamily="2" charset="0"/>
            </a:rPr>
            <a:t>Benjamin Strandberg </a:t>
          </a:r>
        </a:p>
        <a:p>
          <a:r>
            <a:rPr lang="fi-FI" sz="1100">
              <a:latin typeface="Work Sans" panose="00000500000000000000" pitchFamily="2" charset="0"/>
            </a:rPr>
            <a:t>Asiantuntija, verotus </a:t>
          </a:r>
        </a:p>
        <a:p>
          <a:r>
            <a:rPr lang="fi-FI" sz="1100">
              <a:latin typeface="Work Sans" panose="00000500000000000000" pitchFamily="2" charset="0"/>
            </a:rPr>
            <a:t>Puh. 09 771 2082, 050 594 0603 </a:t>
          </a:r>
        </a:p>
        <a:p>
          <a:r>
            <a:rPr lang="fi-FI" sz="1100">
              <a:latin typeface="Work Sans" panose="00000500000000000000" pitchFamily="2" charset="0"/>
            </a:rPr>
            <a:t>Benjamin.Strandberg@kuntaliitto.fi  </a:t>
          </a:r>
        </a:p>
        <a:p>
          <a:r>
            <a:rPr lang="fi-FI" sz="1100">
              <a:latin typeface="Work Sans" panose="00000500000000000000" pitchFamily="2" charset="0"/>
            </a:rPr>
            <a:t> </a:t>
          </a:r>
        </a:p>
        <a:p>
          <a:r>
            <a:rPr lang="fi-FI" sz="1100">
              <a:latin typeface="Work Sans" panose="00000500000000000000" pitchFamily="2" charset="0"/>
            </a:rPr>
            <a:t> </a:t>
          </a:r>
        </a:p>
        <a:p>
          <a:r>
            <a:rPr lang="fi-FI" sz="1100">
              <a:latin typeface="Work Sans" panose="00000500000000000000" pitchFamily="2" charset="0"/>
            </a:rPr>
            <a:t>Olli Riikonen</a:t>
          </a:r>
          <a:br>
            <a:rPr lang="fi-FI" sz="1100">
              <a:latin typeface="Work Sans" panose="00000500000000000000" pitchFamily="2" charset="0"/>
            </a:rPr>
          </a:br>
          <a:r>
            <a:rPr lang="fi-FI" sz="1100">
              <a:latin typeface="Work Sans" panose="00000500000000000000" pitchFamily="2" charset="0"/>
            </a:rPr>
            <a:t>Erityisasiantuntija, valtionosuudet</a:t>
          </a:r>
          <a:br>
            <a:rPr lang="fi-FI" sz="1100">
              <a:latin typeface="Work Sans" panose="00000500000000000000" pitchFamily="2" charset="0"/>
            </a:rPr>
          </a:br>
          <a:r>
            <a:rPr lang="fi-FI" sz="1100">
              <a:latin typeface="Work Sans" panose="00000500000000000000" pitchFamily="2" charset="0"/>
            </a:rPr>
            <a:t>Puh. 09 771 2258, 050 477 5619, </a:t>
          </a:r>
        </a:p>
        <a:p>
          <a:r>
            <a:rPr lang="fi-FI" sz="1100">
              <a:latin typeface="Work Sans" panose="00000500000000000000" pitchFamily="2" charset="0"/>
            </a:rPr>
            <a:t>Olli.Riikonen@kuntaliitto.fi </a:t>
          </a:r>
        </a:p>
        <a:p>
          <a:r>
            <a:rPr lang="fi-FI" sz="1100">
              <a:latin typeface="Work Sans" panose="00000500000000000000" pitchFamily="2" charset="0"/>
            </a:rPr>
            <a:t> </a:t>
          </a:r>
        </a:p>
        <a:p>
          <a:endParaRPr lang="fi-FI" sz="1100">
            <a:latin typeface="Work Sans" panose="00000500000000000000" pitchFamily="2" charset="0"/>
          </a:endParaRPr>
        </a:p>
        <a:p>
          <a:endParaRPr lang="fi-FI" sz="1100">
            <a:latin typeface="Work Sans" panose="000005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64188</xdr:colOff>
      <xdr:row>2</xdr:row>
      <xdr:rowOff>48339</xdr:rowOff>
    </xdr:from>
    <xdr:to>
      <xdr:col>8</xdr:col>
      <xdr:colOff>1073840</xdr:colOff>
      <xdr:row>5</xdr:row>
      <xdr:rowOff>115956</xdr:rowOff>
    </xdr:to>
    <xdr:sp macro="" textlink="">
      <xdr:nvSpPr>
        <xdr:cNvPr id="2" name="Tekstiruutu 1">
          <a:extLst>
            <a:ext uri="{FF2B5EF4-FFF2-40B4-BE49-F238E27FC236}">
              <a16:creationId xmlns:a16="http://schemas.microsoft.com/office/drawing/2014/main" id="{D8EA0138-31C2-B7A2-6071-5116AE6883A4}"/>
            </a:ext>
          </a:extLst>
        </xdr:cNvPr>
        <xdr:cNvSpPr txBox="1"/>
      </xdr:nvSpPr>
      <xdr:spPr>
        <a:xfrm>
          <a:off x="64188" y="572904"/>
          <a:ext cx="9584913" cy="58666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i-FI" sz="1000">
              <a:latin typeface="Work Sans" panose="00000500000000000000" pitchFamily="2" charset="0"/>
            </a:rPr>
            <a:t>Alla</a:t>
          </a:r>
          <a:r>
            <a:rPr lang="fi-FI" sz="1000" baseline="0">
              <a:latin typeface="Work Sans" panose="00000500000000000000" pitchFamily="2" charset="0"/>
            </a:rPr>
            <a:t> olevassa t</a:t>
          </a:r>
          <a:r>
            <a:rPr lang="fi-FI" sz="1000">
              <a:latin typeface="Work Sans" panose="00000500000000000000" pitchFamily="2" charset="0"/>
            </a:rPr>
            <a:t>aulukossa</a:t>
          </a:r>
          <a:r>
            <a:rPr lang="fi-FI" sz="1000" baseline="0">
              <a:latin typeface="Work Sans" panose="00000500000000000000" pitchFamily="2" charset="0"/>
            </a:rPr>
            <a:t> esitetään </a:t>
          </a:r>
          <a:r>
            <a:rPr lang="fi-FI" sz="1000" b="1" baseline="0">
              <a:latin typeface="Work Sans" panose="00000500000000000000" pitchFamily="2" charset="0"/>
            </a:rPr>
            <a:t>ennakollinen</a:t>
          </a:r>
          <a:r>
            <a:rPr lang="fi-FI" sz="1000" baseline="0">
              <a:latin typeface="Work Sans" panose="00000500000000000000" pitchFamily="2" charset="0"/>
            </a:rPr>
            <a:t> </a:t>
          </a:r>
          <a:r>
            <a:rPr lang="fi-FI" sz="1000" b="1" baseline="0">
              <a:latin typeface="Work Sans" panose="00000500000000000000" pitchFamily="2" charset="0"/>
            </a:rPr>
            <a:t>laskelma</a:t>
          </a:r>
          <a:r>
            <a:rPr lang="fi-FI" sz="1000" baseline="0">
              <a:latin typeface="Work Sans" panose="00000500000000000000" pitchFamily="2" charset="0"/>
            </a:rPr>
            <a:t> verotuloihin perustuvasta valtionosuuden tasauksesta </a:t>
          </a:r>
          <a:r>
            <a:rPr lang="fi-FI" sz="1000" b="1" baseline="0">
              <a:latin typeface="Work Sans" panose="00000500000000000000" pitchFamily="2" charset="0"/>
            </a:rPr>
            <a:t>vuodelle 2027</a:t>
          </a:r>
          <a:r>
            <a:rPr lang="fi-FI" sz="1000" baseline="0">
              <a:latin typeface="Work Sans" panose="00000500000000000000" pitchFamily="2" charset="0"/>
            </a:rPr>
            <a:t>. </a:t>
          </a:r>
        </a:p>
        <a:p>
          <a:pPr algn="ctr"/>
          <a:r>
            <a:rPr lang="fi-FI" sz="1000" baseline="0">
              <a:latin typeface="Work Sans" panose="00000500000000000000" pitchFamily="2" charset="0"/>
            </a:rPr>
            <a:t>Lisätietoa laskennallisten verotulojen laskennasta omissa taulukoissa (</a:t>
          </a:r>
          <a:r>
            <a:rPr lang="fi-FI" sz="1000" baseline="0">
              <a:solidFill>
                <a:schemeClr val="dk1"/>
              </a:solidFill>
              <a:effectLst/>
              <a:latin typeface="Work Sans" panose="00000500000000000000" pitchFamily="2" charset="0"/>
              <a:ea typeface="+mn-ea"/>
              <a:cs typeface="+mn-cs"/>
            </a:rPr>
            <a:t>sinisessä ja vihreässä) sekä </a:t>
          </a:r>
          <a:r>
            <a:rPr lang="fi-FI" sz="1000" baseline="0">
              <a:latin typeface="Work Sans" panose="00000500000000000000" pitchFamily="2" charset="0"/>
            </a:rPr>
            <a:t>solukommenteissa rivillä 10 alla.  </a:t>
          </a:r>
          <a:endParaRPr lang="fi-FI" sz="1000">
            <a:latin typeface="Work Sans" panose="00000500000000000000" pitchFamily="2" charset="0"/>
          </a:endParaRPr>
        </a:p>
      </xdr:txBody>
    </xdr:sp>
    <xdr:clientData/>
  </xdr:twoCellAnchor>
</xdr:wsDr>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9F4D-87B7-406C-BC17-C042356F81EB}">
  <sheetPr>
    <tabColor theme="3" tint="0.79998168889431442"/>
  </sheetPr>
  <dimension ref="A1"/>
  <sheetViews>
    <sheetView tabSelected="1" workbookViewId="0"/>
  </sheetViews>
  <sheetFormatPr defaultRowHeight="12"/>
  <sheetData/>
  <pageMargins left="0.7" right="0.7" top="0.75" bottom="0.75" header="0.3" footer="0.3"/>
  <pageSetup paperSize="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75DEA-CB7A-46A7-A065-581220F6FDF7}">
  <sheetPr>
    <tabColor theme="7"/>
  </sheetPr>
  <dimension ref="A1:S302"/>
  <sheetViews>
    <sheetView zoomScaleNormal="100" workbookViewId="0">
      <pane xSplit="3" ySplit="10" topLeftCell="D11" activePane="bottomRight" state="frozen"/>
      <selection pane="topRight" activeCell="C1" sqref="C1"/>
      <selection pane="bottomLeft" activeCell="A12" sqref="A12"/>
      <selection pane="bottomRight" activeCell="C10" sqref="C10"/>
    </sheetView>
  </sheetViews>
  <sheetFormatPr defaultRowHeight="15"/>
  <cols>
    <col min="1" max="2" width="10.7109375" customWidth="1"/>
    <col min="3" max="3" width="27.85546875" style="19" customWidth="1"/>
    <col min="4" max="4" width="17.42578125" customWidth="1"/>
    <col min="5" max="5" width="17" customWidth="1"/>
    <col min="6" max="6" width="17.5703125" customWidth="1"/>
    <col min="7" max="7" width="18.140625" customWidth="1"/>
    <col min="8" max="8" width="18.7109375" bestFit="1" customWidth="1"/>
    <col min="9" max="9" width="15.85546875" bestFit="1" customWidth="1"/>
    <col min="10" max="10" width="19.85546875" customWidth="1"/>
    <col min="11" max="11" width="17.140625" style="44" customWidth="1"/>
    <col min="12" max="13" width="3.85546875" customWidth="1"/>
    <col min="14" max="14" width="9.140625" customWidth="1"/>
    <col min="16" max="16" width="12.5703125" bestFit="1" customWidth="1"/>
    <col min="17" max="17" width="2.85546875" customWidth="1"/>
  </cols>
  <sheetData>
    <row r="1" spans="1:19" ht="26.25">
      <c r="A1" s="54" t="s">
        <v>919</v>
      </c>
      <c r="B1" s="54"/>
      <c r="D1" s="7"/>
    </row>
    <row r="2" spans="1:19" ht="15.75" customHeight="1">
      <c r="A2" s="86" t="s">
        <v>923</v>
      </c>
      <c r="B2" s="15"/>
      <c r="D2" s="7"/>
      <c r="K2" s="1"/>
    </row>
    <row r="3" spans="1:19">
      <c r="A3" s="6"/>
      <c r="B3" s="6"/>
      <c r="D3" s="7"/>
    </row>
    <row r="4" spans="1:19">
      <c r="A4" s="6"/>
      <c r="B4" s="6"/>
      <c r="D4" s="7"/>
      <c r="J4" s="6" t="s">
        <v>0</v>
      </c>
      <c r="K4" s="16">
        <v>90</v>
      </c>
    </row>
    <row r="5" spans="1:19" ht="24.75" customHeight="1">
      <c r="A5" s="6"/>
      <c r="B5" s="6"/>
      <c r="D5" s="7"/>
      <c r="J5" s="9" t="s">
        <v>1</v>
      </c>
      <c r="K5" s="16">
        <v>10</v>
      </c>
    </row>
    <row r="6" spans="1:19" ht="13.15" customHeight="1">
      <c r="A6" s="6"/>
      <c r="B6" s="6"/>
      <c r="D6" s="7"/>
      <c r="J6" s="6" t="s">
        <v>2</v>
      </c>
      <c r="K6" s="16">
        <v>100</v>
      </c>
    </row>
    <row r="7" spans="1:19" ht="30">
      <c r="A7" s="6"/>
      <c r="B7" s="6"/>
      <c r="D7" s="27" t="s">
        <v>3</v>
      </c>
      <c r="E7" s="28" t="s">
        <v>4</v>
      </c>
      <c r="F7" s="29" t="s">
        <v>5</v>
      </c>
      <c r="G7" s="30" t="s">
        <v>6</v>
      </c>
      <c r="J7" s="16"/>
    </row>
    <row r="8" spans="1:19" s="20" customFormat="1" ht="45">
      <c r="D8" s="32" t="s">
        <v>7</v>
      </c>
      <c r="E8" s="32" t="s">
        <v>7</v>
      </c>
      <c r="F8" s="32" t="s">
        <v>7</v>
      </c>
      <c r="I8" s="31"/>
      <c r="K8" s="31"/>
    </row>
    <row r="9" spans="1:19" s="21" customFormat="1" ht="21" customHeight="1">
      <c r="A9" s="55"/>
      <c r="B9" s="55"/>
      <c r="C9" s="55"/>
      <c r="D9" s="59">
        <v>100</v>
      </c>
      <c r="E9" s="59">
        <v>100</v>
      </c>
      <c r="F9" s="59">
        <v>50</v>
      </c>
      <c r="G9" s="80"/>
      <c r="H9" s="57" t="s">
        <v>8</v>
      </c>
      <c r="I9" s="58" t="s">
        <v>9</v>
      </c>
      <c r="J9" s="58" t="s">
        <v>10</v>
      </c>
      <c r="K9" s="43" t="s">
        <v>11</v>
      </c>
    </row>
    <row r="10" spans="1:19" s="26" customFormat="1" ht="32.25" customHeight="1">
      <c r="A10" s="81" t="s">
        <v>914</v>
      </c>
      <c r="B10" s="82" t="s">
        <v>913</v>
      </c>
      <c r="C10" s="22" t="s">
        <v>12</v>
      </c>
      <c r="D10" s="23">
        <f>SUM(D11:D302)</f>
        <v>10132823733.12311</v>
      </c>
      <c r="E10" s="23">
        <f>SUM(E11:E302)</f>
        <v>1787689845.7081375</v>
      </c>
      <c r="F10" s="23">
        <v>1148665719.5780494</v>
      </c>
      <c r="G10" s="23">
        <f>D10+E10+F10</f>
        <v>13069179298.409296</v>
      </c>
      <c r="H10" s="24">
        <f>G10/'Lask. kunnallisvero 2025'!D10</f>
        <v>2331.5682767645962</v>
      </c>
      <c r="I10" s="25"/>
      <c r="J10" s="25"/>
      <c r="K10" s="23">
        <f>SUM(K11:K302)</f>
        <v>804562880.08114982</v>
      </c>
      <c r="O10" s="93" t="s">
        <v>924</v>
      </c>
      <c r="P10" s="92"/>
    </row>
    <row r="11" spans="1:19" ht="15" customHeight="1">
      <c r="A11" t="s">
        <v>563</v>
      </c>
      <c r="B11" s="60">
        <v>6</v>
      </c>
      <c r="C11" s="19" t="s">
        <v>564</v>
      </c>
      <c r="D11" s="18">
        <f>'Lask. kunnallisvero 2025'!H11</f>
        <v>27220055.896222223</v>
      </c>
      <c r="E11" s="18">
        <v>1565459.7969913594</v>
      </c>
      <c r="F11" s="18">
        <v>1868450.4223499999</v>
      </c>
      <c r="G11" s="18">
        <f>SUM(D11:F11)</f>
        <v>30653966.115563583</v>
      </c>
      <c r="H11" s="87">
        <f>G11/'Lask. kunnallisvero 2025'!D11</f>
        <v>1870.6270894955503</v>
      </c>
      <c r="I11" s="88">
        <f>$H$10-H11</f>
        <v>460.94118726904594</v>
      </c>
      <c r="J11" s="88">
        <f>IF(I11&gt;0,I11*$K$4/100,IF(I11&lt;0,I11*$K$5/100))</f>
        <v>414.84706854214136</v>
      </c>
      <c r="K11" s="45">
        <f>J11*'Lask. kunnallisvero 2025'!D11</f>
        <v>6798098.91220007</v>
      </c>
      <c r="L11" s="90"/>
      <c r="O11" s="88">
        <v>413.69732522287677</v>
      </c>
      <c r="P11" s="45">
        <v>6779258.0684272815</v>
      </c>
      <c r="R11" s="78">
        <f>J11-O11</f>
        <v>1.1497433192645872</v>
      </c>
      <c r="S11" s="78"/>
    </row>
    <row r="12" spans="1:19" ht="15" customHeight="1">
      <c r="A12" t="s">
        <v>253</v>
      </c>
      <c r="B12" s="60">
        <v>14</v>
      </c>
      <c r="C12" s="19" t="s">
        <v>254</v>
      </c>
      <c r="D12" s="18">
        <f>'Lask. kunnallisvero 2025'!H12</f>
        <v>11528199.065714289</v>
      </c>
      <c r="E12" s="18">
        <v>2283758.224990488</v>
      </c>
      <c r="F12" s="18">
        <v>1422452.5765500003</v>
      </c>
      <c r="G12" s="18">
        <f>SUM(D12:F12)</f>
        <v>15234409.867254775</v>
      </c>
      <c r="H12" s="87">
        <f>G12/'Lask. kunnallisvero 2025'!D12</f>
        <v>1678.1680840774152</v>
      </c>
      <c r="I12" s="88">
        <f>$H$10-H12</f>
        <v>653.40019268718106</v>
      </c>
      <c r="J12" s="88">
        <f>IF(I12&gt;0,I12*$K$4/100,IF(I12&lt;0,I12*$K$5/100))</f>
        <v>588.06017341846291</v>
      </c>
      <c r="K12" s="45">
        <f>J12*'Lask. kunnallisvero 2025'!D12</f>
        <v>5338410.2542928066</v>
      </c>
      <c r="L12" s="90"/>
      <c r="O12" s="88">
        <v>588.7431675575184</v>
      </c>
      <c r="P12" s="45">
        <v>5344610.4750871519</v>
      </c>
      <c r="R12" s="78">
        <f t="shared" ref="R12:R75" si="0">J12-O12</f>
        <v>-0.682994139055495</v>
      </c>
      <c r="S12" s="78"/>
    </row>
    <row r="13" spans="1:19" ht="15" customHeight="1">
      <c r="A13" t="s">
        <v>123</v>
      </c>
      <c r="B13" s="60">
        <v>17</v>
      </c>
      <c r="C13" s="19" t="s">
        <v>124</v>
      </c>
      <c r="D13" s="18">
        <f>'Lask. kunnallisvero 2025'!H13</f>
        <v>3166754.1924731177</v>
      </c>
      <c r="E13" s="18">
        <v>265714.35283073643</v>
      </c>
      <c r="F13" s="18">
        <v>223379.42585000003</v>
      </c>
      <c r="G13" s="18">
        <f>SUM(D13:F13)</f>
        <v>3655847.9711538544</v>
      </c>
      <c r="H13" s="87">
        <f>G13/'Lask. kunnallisvero 2025'!D13</f>
        <v>1516.9493656240061</v>
      </c>
      <c r="I13" s="88">
        <f>$H$10-H13</f>
        <v>814.61891114059017</v>
      </c>
      <c r="J13" s="88">
        <f>IF(I13&gt;0,I13*$K$4/100,IF(I13&lt;0,I13*$K$5/100))</f>
        <v>733.15702002653109</v>
      </c>
      <c r="K13" s="45">
        <f>J13*'Lask. kunnallisvero 2025'!D13</f>
        <v>1766908.4182639399</v>
      </c>
      <c r="L13" s="90"/>
      <c r="O13" s="88">
        <v>731.19353161332037</v>
      </c>
      <c r="P13" s="45">
        <v>1762176.4111881021</v>
      </c>
      <c r="R13" s="78">
        <f t="shared" si="0"/>
        <v>1.9634884132107118</v>
      </c>
      <c r="S13" s="78"/>
    </row>
    <row r="14" spans="1:19" ht="15" customHeight="1">
      <c r="A14" t="s">
        <v>173</v>
      </c>
      <c r="B14" s="60">
        <v>14</v>
      </c>
      <c r="C14" s="19" t="s">
        <v>174</v>
      </c>
      <c r="D14" s="18">
        <f>'Lask. kunnallisvero 2025'!H14</f>
        <v>13667460.421333335</v>
      </c>
      <c r="E14" s="18">
        <v>2243177.8442618977</v>
      </c>
      <c r="F14" s="18">
        <v>1798220.4181000004</v>
      </c>
      <c r="G14" s="18">
        <f>SUM(D14:F14)</f>
        <v>17708858.683695234</v>
      </c>
      <c r="H14" s="87">
        <f>G14/'Lask. kunnallisvero 2025'!D14</f>
        <v>1642.7512693594838</v>
      </c>
      <c r="I14" s="88">
        <f>$H$10-H14</f>
        <v>688.81700740511246</v>
      </c>
      <c r="J14" s="88">
        <f>IF(I14&gt;0,I14*$K$4/100,IF(I14&lt;0,I14*$K$5/100))</f>
        <v>619.93530666460128</v>
      </c>
      <c r="K14" s="45">
        <f>J14*'Lask. kunnallisvero 2025'!D14</f>
        <v>6682902.6058444018</v>
      </c>
      <c r="L14" s="90"/>
      <c r="O14" s="88">
        <v>618.82815179924648</v>
      </c>
      <c r="P14" s="45">
        <v>6670967.4763958771</v>
      </c>
      <c r="R14" s="78">
        <f t="shared" si="0"/>
        <v>1.1071548653548007</v>
      </c>
      <c r="S14" s="78"/>
    </row>
    <row r="15" spans="1:19" ht="15" customHeight="1">
      <c r="A15" t="s">
        <v>209</v>
      </c>
      <c r="B15" s="60">
        <v>7</v>
      </c>
      <c r="C15" s="19" t="s">
        <v>210</v>
      </c>
      <c r="D15" s="18">
        <f>'Lask. kunnallisvero 2025'!H15</f>
        <v>12254179.455876544</v>
      </c>
      <c r="E15" s="18">
        <v>1567577.4943825852</v>
      </c>
      <c r="F15" s="18">
        <v>1944224.6663000006</v>
      </c>
      <c r="G15" s="18">
        <f>SUM(D15:F15)</f>
        <v>15765981.616559129</v>
      </c>
      <c r="H15" s="87">
        <f>G15/'Lask. kunnallisvero 2025'!D15</f>
        <v>1998.4765644009544</v>
      </c>
      <c r="I15" s="88">
        <f>$H$10-H15</f>
        <v>333.09171236364182</v>
      </c>
      <c r="J15" s="88">
        <f>IF(I15&gt;0,I15*$K$4/100,IF(I15&lt;0,I15*$K$5/100))</f>
        <v>299.78254112727768</v>
      </c>
      <c r="K15" s="45">
        <f>J15*'Lask. kunnallisvero 2025'!D15</f>
        <v>2364984.4669530937</v>
      </c>
      <c r="L15" s="90"/>
      <c r="O15" s="88">
        <v>299.7648943150341</v>
      </c>
      <c r="P15" s="45">
        <v>2364845.2512513041</v>
      </c>
      <c r="R15" s="78">
        <f t="shared" si="0"/>
        <v>1.7646812243583554E-2</v>
      </c>
      <c r="S15" s="78"/>
    </row>
    <row r="16" spans="1:19" ht="15" customHeight="1">
      <c r="A16" t="s">
        <v>39</v>
      </c>
      <c r="B16" s="60">
        <v>1</v>
      </c>
      <c r="C16" s="19" t="s">
        <v>40</v>
      </c>
      <c r="D16" s="18">
        <f>'Lask. kunnallisvero 2025'!H16</f>
        <v>8365429.1819347851</v>
      </c>
      <c r="E16" s="18">
        <v>789834.62486498524</v>
      </c>
      <c r="F16" s="18">
        <v>557240.52145000012</v>
      </c>
      <c r="G16" s="18">
        <f>SUM(D16:F16)</f>
        <v>9712504.3282497693</v>
      </c>
      <c r="H16" s="87">
        <f>G16/'Lask. kunnallisvero 2025'!D16</f>
        <v>2088.261519726891</v>
      </c>
      <c r="I16" s="88">
        <f>$H$10-H16</f>
        <v>243.30675703770521</v>
      </c>
      <c r="J16" s="88">
        <f>IF(I16&gt;0,I16*$K$4/100,IF(I16&lt;0,I16*$K$5/100))</f>
        <v>218.9760813339347</v>
      </c>
      <c r="K16" s="45">
        <f>J16*'Lask. kunnallisvero 2025'!D16</f>
        <v>1018457.7542841303</v>
      </c>
      <c r="L16" s="90"/>
      <c r="O16" s="88">
        <v>217.80880504367192</v>
      </c>
      <c r="P16" s="45">
        <v>1013028.7522581181</v>
      </c>
      <c r="R16" s="78">
        <f t="shared" si="0"/>
        <v>1.1672762902627767</v>
      </c>
      <c r="S16" s="78"/>
    </row>
    <row r="17" spans="1:19" ht="15" customHeight="1">
      <c r="A17" t="s">
        <v>159</v>
      </c>
      <c r="B17" s="60">
        <v>2</v>
      </c>
      <c r="C17" s="19" t="s">
        <v>160</v>
      </c>
      <c r="D17" s="18">
        <f>'Lask. kunnallisvero 2025'!H17</f>
        <v>6624204.7822921351</v>
      </c>
      <c r="E17" s="18">
        <v>656646.36829019187</v>
      </c>
      <c r="F17" s="18">
        <v>437483.10244999995</v>
      </c>
      <c r="G17" s="18">
        <f>SUM(D17:F17)</f>
        <v>7718334.2530323267</v>
      </c>
      <c r="H17" s="87">
        <f>G17/'Lask. kunnallisvero 2025'!D17</f>
        <v>1946.1256311226239</v>
      </c>
      <c r="I17" s="88">
        <f>$H$10-H17</f>
        <v>385.44264564197238</v>
      </c>
      <c r="J17" s="88">
        <f>IF(I17&gt;0,I17*$K$4/100,IF(I17&lt;0,I17*$K$5/100))</f>
        <v>346.89838107777513</v>
      </c>
      <c r="K17" s="45">
        <f>J17*'Lask. kunnallisvero 2025'!D17</f>
        <v>1375798.9793544561</v>
      </c>
      <c r="L17" s="90"/>
      <c r="O17" s="88">
        <v>349.83276509802329</v>
      </c>
      <c r="P17" s="45">
        <v>1387436.7463787603</v>
      </c>
      <c r="R17" s="78">
        <f t="shared" si="0"/>
        <v>-2.9343840202481601</v>
      </c>
      <c r="S17" s="78"/>
    </row>
    <row r="18" spans="1:19" ht="15" customHeight="1">
      <c r="A18" t="s">
        <v>73</v>
      </c>
      <c r="B18" s="60">
        <v>10</v>
      </c>
      <c r="C18" s="19" t="s">
        <v>74</v>
      </c>
      <c r="D18" s="18">
        <f>'Lask. kunnallisvero 2025'!H18</f>
        <v>1709980.5056904764</v>
      </c>
      <c r="E18" s="18">
        <v>496811.87948918046</v>
      </c>
      <c r="F18" s="18">
        <v>284095.42095</v>
      </c>
      <c r="G18" s="18">
        <f>SUM(D18:F18)</f>
        <v>2490887.8061296572</v>
      </c>
      <c r="H18" s="87">
        <f>G18/'Lask. kunnallisvero 2025'!D18</f>
        <v>1933.9191041379327</v>
      </c>
      <c r="I18" s="88">
        <f>$H$10-H18</f>
        <v>397.64917262666359</v>
      </c>
      <c r="J18" s="88">
        <f>IF(I18&gt;0,I18*$K$4/100,IF(I18&lt;0,I18*$K$5/100))</f>
        <v>357.88425536399723</v>
      </c>
      <c r="K18" s="45">
        <f>J18*'Lask. kunnallisvero 2025'!D18</f>
        <v>460954.92090882844</v>
      </c>
      <c r="L18" s="90"/>
      <c r="O18" s="88">
        <v>357.20590997119058</v>
      </c>
      <c r="P18" s="45">
        <v>460081.21204289346</v>
      </c>
      <c r="R18" s="78">
        <f t="shared" si="0"/>
        <v>0.67834539280664785</v>
      </c>
      <c r="S18" s="78"/>
    </row>
    <row r="19" spans="1:19" ht="15" customHeight="1">
      <c r="A19" t="s">
        <v>81</v>
      </c>
      <c r="B19" s="60">
        <v>19</v>
      </c>
      <c r="C19" s="19" t="s">
        <v>82</v>
      </c>
      <c r="D19" s="18">
        <f>'Lask. kunnallisvero 2025'!H19</f>
        <v>2659078.8271162794</v>
      </c>
      <c r="E19" s="18">
        <v>550080.38889768405</v>
      </c>
      <c r="F19" s="18">
        <v>571111.01210000005</v>
      </c>
      <c r="G19" s="18">
        <f>SUM(D19:F19)</f>
        <v>3780270.2281139633</v>
      </c>
      <c r="H19" s="87">
        <f>G19/'Lask. kunnallisvero 2025'!D19</f>
        <v>2145.4428082372096</v>
      </c>
      <c r="I19" s="88">
        <f>$H$10-H19</f>
        <v>186.1254685273866</v>
      </c>
      <c r="J19" s="88">
        <f>IF(I19&gt;0,I19*$K$4/100,IF(I19&lt;0,I19*$K$5/100))</f>
        <v>167.51292167464794</v>
      </c>
      <c r="K19" s="45">
        <f>J19*'Lask. kunnallisvero 2025'!D19</f>
        <v>295157.76799072966</v>
      </c>
      <c r="L19" s="90"/>
      <c r="O19" s="88">
        <v>166.41601286974773</v>
      </c>
      <c r="P19" s="45">
        <v>293225.01467649551</v>
      </c>
      <c r="R19" s="78">
        <f t="shared" si="0"/>
        <v>1.0969088049002096</v>
      </c>
      <c r="S19" s="78"/>
    </row>
    <row r="20" spans="1:19" ht="15" customHeight="1">
      <c r="A20" t="s">
        <v>545</v>
      </c>
      <c r="B20" s="60">
        <v>1</v>
      </c>
      <c r="C20" s="19" t="s">
        <v>546</v>
      </c>
      <c r="D20" s="18">
        <f>'Lask. kunnallisvero 2025'!H20</f>
        <v>762973480.51550949</v>
      </c>
      <c r="E20" s="18">
        <v>149802527.92828751</v>
      </c>
      <c r="F20" s="18">
        <v>94085336.610650018</v>
      </c>
      <c r="G20" s="18">
        <f>SUM(D20:F20)</f>
        <v>1006861345.0544471</v>
      </c>
      <c r="H20" s="87">
        <f>G20/'Lask. kunnallisvero 2025'!D20</f>
        <v>3137.3140801432305</v>
      </c>
      <c r="I20" s="88">
        <f>$H$10-H20</f>
        <v>-805.74580337863426</v>
      </c>
      <c r="J20" s="88">
        <f>IF(I20&gt;0,I20*$K$4/100,IF(I20&lt;0,I20*$K$5/100))</f>
        <v>-80.574580337863424</v>
      </c>
      <c r="K20" s="45">
        <f>J20*'Lask. kunnallisvero 2025'!D20</f>
        <v>-25858880.642410845</v>
      </c>
      <c r="L20" s="90"/>
      <c r="O20" s="88">
        <v>-80.440215995653674</v>
      </c>
      <c r="P20" s="45">
        <v>-25815758.959701128</v>
      </c>
      <c r="R20" s="78">
        <f t="shared" si="0"/>
        <v>-0.13436434220975002</v>
      </c>
      <c r="S20" s="78"/>
    </row>
    <row r="21" spans="1:19" ht="15" customHeight="1">
      <c r="A21" t="s">
        <v>251</v>
      </c>
      <c r="B21" s="60">
        <v>4</v>
      </c>
      <c r="C21" s="19" t="s">
        <v>252</v>
      </c>
      <c r="D21" s="18">
        <f>'Lask. kunnallisvero 2025'!H21</f>
        <v>18600620.018638294</v>
      </c>
      <c r="E21" s="18">
        <v>2255674.6901283204</v>
      </c>
      <c r="F21" s="18">
        <v>1734567.5755500004</v>
      </c>
      <c r="G21" s="18">
        <f>SUM(D21:F21)</f>
        <v>22590862.284316614</v>
      </c>
      <c r="H21" s="87">
        <f>G21/'Lask. kunnallisvero 2025'!D21</f>
        <v>2038.1506932800987</v>
      </c>
      <c r="I21" s="88">
        <f>$H$10-H21</f>
        <v>293.41758348449753</v>
      </c>
      <c r="J21" s="88">
        <f>IF(I21&gt;0,I21*$K$4/100,IF(I21&lt;0,I21*$K$5/100))</f>
        <v>264.0758251360478</v>
      </c>
      <c r="K21" s="45">
        <f>J21*'Lask. kunnallisvero 2025'!D21</f>
        <v>2927016.4458079538</v>
      </c>
      <c r="L21" s="90"/>
      <c r="O21" s="88">
        <v>264.12783901616081</v>
      </c>
      <c r="P21" s="45">
        <v>2927592.9676551265</v>
      </c>
      <c r="R21" s="78">
        <f t="shared" si="0"/>
        <v>-5.2013880113008781E-2</v>
      </c>
      <c r="S21" s="78"/>
    </row>
    <row r="22" spans="1:19" ht="15" customHeight="1">
      <c r="A22" t="s">
        <v>359</v>
      </c>
      <c r="B22" s="60">
        <v>4</v>
      </c>
      <c r="C22" s="19" t="s">
        <v>360</v>
      </c>
      <c r="D22" s="18">
        <f>'Lask. kunnallisvero 2025'!H22</f>
        <v>16033831.724625001</v>
      </c>
      <c r="E22" s="18">
        <v>2236266.4565494056</v>
      </c>
      <c r="F22" s="18">
        <v>5504074.7106500007</v>
      </c>
      <c r="G22" s="18">
        <f>SUM(D22:F22)</f>
        <v>23774172.891824406</v>
      </c>
      <c r="H22" s="87">
        <f>G22/'Lask. kunnallisvero 2025'!D22</f>
        <v>2626.4000101441015</v>
      </c>
      <c r="I22" s="88">
        <f>$H$10-H22</f>
        <v>-294.83173337950529</v>
      </c>
      <c r="J22" s="88">
        <f>IF(I22&gt;0,I22*$K$4/100,IF(I22&lt;0,I22*$K$5/100))</f>
        <v>-29.483173337950529</v>
      </c>
      <c r="K22" s="45">
        <f>J22*'Lask. kunnallisvero 2025'!D22</f>
        <v>-266881.68505512818</v>
      </c>
      <c r="L22" s="90"/>
      <c r="O22" s="88">
        <v>-29.674471557280505</v>
      </c>
      <c r="P22" s="45">
        <v>-268613.31653650315</v>
      </c>
      <c r="R22" s="78">
        <f t="shared" si="0"/>
        <v>0.19129821932997615</v>
      </c>
      <c r="S22" s="78"/>
    </row>
    <row r="23" spans="1:19" ht="15" customHeight="1">
      <c r="A23" t="s">
        <v>137</v>
      </c>
      <c r="B23" s="60">
        <v>14</v>
      </c>
      <c r="C23" s="19" t="s">
        <v>138</v>
      </c>
      <c r="D23" s="18">
        <f>'Lask. kunnallisvero 2025'!H23</f>
        <v>3122484.3963061217</v>
      </c>
      <c r="E23" s="18">
        <v>670125.54972683126</v>
      </c>
      <c r="F23" s="18">
        <v>424870.27855000005</v>
      </c>
      <c r="G23" s="18">
        <f>SUM(D23:F23)</f>
        <v>4217480.2245829534</v>
      </c>
      <c r="H23" s="87">
        <f>G23/'Lask. kunnallisvero 2025'!D23</f>
        <v>1856.2853101157366</v>
      </c>
      <c r="I23" s="88">
        <f>$H$10-H23</f>
        <v>475.28296664885966</v>
      </c>
      <c r="J23" s="88">
        <f>IF(I23&gt;0,I23*$K$4/100,IF(I23&lt;0,I23*$K$5/100))</f>
        <v>427.75466998397371</v>
      </c>
      <c r="K23" s="45">
        <f>J23*'Lask. kunnallisvero 2025'!D23</f>
        <v>971858.61020358826</v>
      </c>
      <c r="L23" s="90"/>
      <c r="O23" s="88">
        <v>430.94862742636002</v>
      </c>
      <c r="P23" s="45">
        <v>979115.28151269001</v>
      </c>
      <c r="R23" s="78">
        <f t="shared" si="0"/>
        <v>-3.1939574423863064</v>
      </c>
      <c r="S23" s="78"/>
    </row>
    <row r="24" spans="1:19" ht="15" customHeight="1">
      <c r="A24" t="s">
        <v>237</v>
      </c>
      <c r="B24" s="60">
        <v>5</v>
      </c>
      <c r="C24" s="19" t="s">
        <v>238</v>
      </c>
      <c r="D24" s="18">
        <f>'Lask. kunnallisvero 2025'!H24</f>
        <v>24692876.397647057</v>
      </c>
      <c r="E24" s="18">
        <v>3522358.0619754628</v>
      </c>
      <c r="F24" s="18">
        <v>2688783.7485000007</v>
      </c>
      <c r="G24" s="18">
        <f>SUM(D24:F24)</f>
        <v>30904018.208122522</v>
      </c>
      <c r="H24" s="87">
        <f>G24/'Lask. kunnallisvero 2025'!D24</f>
        <v>1875.4714290643599</v>
      </c>
      <c r="I24" s="88">
        <f>$H$10-H24</f>
        <v>456.09684770023637</v>
      </c>
      <c r="J24" s="88">
        <f>IF(I24&gt;0,I24*$K$4/100,IF(I24&lt;0,I24*$K$5/100))</f>
        <v>410.48716293021272</v>
      </c>
      <c r="K24" s="45">
        <f>J24*'Lask. kunnallisvero 2025'!D24</f>
        <v>6764007.4707640456</v>
      </c>
      <c r="L24" s="90"/>
      <c r="O24" s="88">
        <v>409.94210015571656</v>
      </c>
      <c r="P24" s="45">
        <v>6755025.9263658971</v>
      </c>
      <c r="R24" s="78">
        <f t="shared" si="0"/>
        <v>0.54506277449615936</v>
      </c>
      <c r="S24" s="78"/>
    </row>
    <row r="25" spans="1:19" ht="15" customHeight="1">
      <c r="A25" t="s">
        <v>339</v>
      </c>
      <c r="B25" s="60">
        <v>17</v>
      </c>
      <c r="C25" s="19" t="s">
        <v>340</v>
      </c>
      <c r="D25" s="18">
        <f>'Lask. kunnallisvero 2025'!H25</f>
        <v>8714830.5522352941</v>
      </c>
      <c r="E25" s="18">
        <v>1570794.7997979061</v>
      </c>
      <c r="F25" s="18">
        <v>837738.5125500001</v>
      </c>
      <c r="G25" s="18">
        <f>SUM(D25:F25)</f>
        <v>11123363.8645832</v>
      </c>
      <c r="H25" s="87">
        <f>G25/'Lask. kunnallisvero 2025'!D25</f>
        <v>1713.3955429117684</v>
      </c>
      <c r="I25" s="88">
        <f>$H$10-H25</f>
        <v>618.17273385282783</v>
      </c>
      <c r="J25" s="88">
        <f>IF(I25&gt;0,I25*$K$4/100,IF(I25&lt;0,I25*$K$5/100))</f>
        <v>556.35546046754507</v>
      </c>
      <c r="K25" s="45">
        <f>J25*'Lask. kunnallisvero 2025'!D25</f>
        <v>3611859.6493553026</v>
      </c>
      <c r="L25" s="90"/>
      <c r="O25" s="88">
        <v>554.70903738755533</v>
      </c>
      <c r="P25" s="45">
        <v>3601171.070720009</v>
      </c>
      <c r="R25" s="78">
        <f t="shared" si="0"/>
        <v>1.646423079989745</v>
      </c>
      <c r="S25" s="78"/>
    </row>
    <row r="26" spans="1:19" ht="15" customHeight="1">
      <c r="A26" t="s">
        <v>453</v>
      </c>
      <c r="B26" s="60">
        <v>17</v>
      </c>
      <c r="C26" s="19" t="s">
        <v>454</v>
      </c>
      <c r="D26" s="18">
        <f>'Lask. kunnallisvero 2025'!H26</f>
        <v>8543264.0097446796</v>
      </c>
      <c r="E26" s="18">
        <v>1105847.0616565966</v>
      </c>
      <c r="F26" s="18">
        <v>849639.72725</v>
      </c>
      <c r="G26" s="18">
        <f>SUM(D26:F26)</f>
        <v>10498750.798651276</v>
      </c>
      <c r="H26" s="87">
        <f>G26/'Lask. kunnallisvero 2025'!D26</f>
        <v>1649.450243307349</v>
      </c>
      <c r="I26" s="88">
        <f>$H$10-H26</f>
        <v>682.11803345724729</v>
      </c>
      <c r="J26" s="88">
        <f>IF(I26&gt;0,I26*$K$4/100,IF(I26&lt;0,I26*$K$5/100))</f>
        <v>613.90623011152263</v>
      </c>
      <c r="K26" s="45">
        <f>J26*'Lask. kunnallisvero 2025'!D26</f>
        <v>3907513.1546598417</v>
      </c>
      <c r="L26" s="90"/>
      <c r="O26" s="88">
        <v>612.11930354544984</v>
      </c>
      <c r="P26" s="45">
        <v>3896139.367066788</v>
      </c>
      <c r="R26" s="78">
        <f t="shared" si="0"/>
        <v>1.7869265660727933</v>
      </c>
      <c r="S26" s="78"/>
    </row>
    <row r="27" spans="1:19" ht="15" customHeight="1">
      <c r="A27" t="s">
        <v>561</v>
      </c>
      <c r="B27" s="60">
        <v>17</v>
      </c>
      <c r="C27" s="19" t="s">
        <v>562</v>
      </c>
      <c r="D27" s="18">
        <f>'Lask. kunnallisvero 2025'!H27</f>
        <v>1509548.2585168537</v>
      </c>
      <c r="E27" s="18">
        <v>119809.36453849822</v>
      </c>
      <c r="F27" s="18">
        <v>192891.9792</v>
      </c>
      <c r="G27" s="18">
        <f>SUM(D27:F27)</f>
        <v>1822249.6022553518</v>
      </c>
      <c r="H27" s="87">
        <f>G27/'Lask. kunnallisvero 2025'!D27</f>
        <v>1965.7493012463342</v>
      </c>
      <c r="I27" s="88">
        <f>$H$10-H27</f>
        <v>365.81897551826205</v>
      </c>
      <c r="J27" s="88">
        <f>IF(I27&gt;0,I27*$K$4/100,IF(I27&lt;0,I27*$K$5/100))</f>
        <v>329.23707796643583</v>
      </c>
      <c r="K27" s="45">
        <f>J27*'Lask. kunnallisvero 2025'!D27</f>
        <v>305202.77127488604</v>
      </c>
      <c r="L27" s="90"/>
      <c r="O27" s="88">
        <v>327.72490544479069</v>
      </c>
      <c r="P27" s="45">
        <v>303800.98734732094</v>
      </c>
      <c r="R27" s="78">
        <f t="shared" si="0"/>
        <v>1.5121725216451409</v>
      </c>
      <c r="S27" s="78"/>
    </row>
    <row r="28" spans="1:19" ht="15" customHeight="1">
      <c r="A28" t="s">
        <v>199</v>
      </c>
      <c r="B28" s="60">
        <v>16</v>
      </c>
      <c r="C28" s="19" t="s">
        <v>200</v>
      </c>
      <c r="D28" s="18">
        <f>'Lask. kunnallisvero 2025'!H28</f>
        <v>1254787.4473333331</v>
      </c>
      <c r="E28" s="18">
        <v>321071.59905496542</v>
      </c>
      <c r="F28" s="18">
        <v>171508.10455000005</v>
      </c>
      <c r="G28" s="18">
        <f>SUM(D28:F28)</f>
        <v>1747367.1509382986</v>
      </c>
      <c r="H28" s="87">
        <f>G28/'Lask. kunnallisvero 2025'!D28</f>
        <v>1773.9768029830443</v>
      </c>
      <c r="I28" s="88">
        <f>$H$10-H28</f>
        <v>557.59147378155194</v>
      </c>
      <c r="J28" s="88">
        <f>IF(I28&gt;0,I28*$K$4/100,IF(I28&lt;0,I28*$K$5/100))</f>
        <v>501.83232640339673</v>
      </c>
      <c r="K28" s="45">
        <f>J28*'Lask. kunnallisvero 2025'!D28</f>
        <v>494304.84150734579</v>
      </c>
      <c r="L28" s="90"/>
      <c r="O28" s="88">
        <v>501.319597034651</v>
      </c>
      <c r="P28" s="45">
        <v>493799.80307913123</v>
      </c>
      <c r="R28" s="78">
        <f t="shared" si="0"/>
        <v>0.51272936874573816</v>
      </c>
      <c r="S28" s="78"/>
    </row>
    <row r="29" spans="1:19" ht="15" customHeight="1">
      <c r="A29" t="s">
        <v>335</v>
      </c>
      <c r="B29" s="60">
        <v>8</v>
      </c>
      <c r="C29" s="19" t="s">
        <v>336</v>
      </c>
      <c r="D29" s="18">
        <f>'Lask. kunnallisvero 2025'!H29</f>
        <v>33657944.976638295</v>
      </c>
      <c r="E29" s="18">
        <v>4903466.455314816</v>
      </c>
      <c r="F29" s="18">
        <v>3646141.7833500006</v>
      </c>
      <c r="G29" s="18">
        <f>SUM(D29:F29)</f>
        <v>42207553.215303108</v>
      </c>
      <c r="H29" s="87">
        <f>G29/'Lask. kunnallisvero 2025'!D29</f>
        <v>2185.6741347057691</v>
      </c>
      <c r="I29" s="88">
        <f>$H$10-H29</f>
        <v>145.89414205882713</v>
      </c>
      <c r="J29" s="88">
        <f>IF(I29&gt;0,I29*$K$4/100,IF(I29&lt;0,I29*$K$5/100))</f>
        <v>131.30472785294441</v>
      </c>
      <c r="K29" s="45">
        <f>J29*'Lask. kunnallisvero 2025'!D29</f>
        <v>2535625.5995682096</v>
      </c>
      <c r="L29" s="90"/>
      <c r="O29" s="88">
        <v>131.8943334797836</v>
      </c>
      <c r="P29" s="45">
        <v>2547011.4738281011</v>
      </c>
      <c r="R29" s="78">
        <f t="shared" si="0"/>
        <v>-0.58960562683918738</v>
      </c>
      <c r="S29" s="78"/>
    </row>
    <row r="30" spans="1:19" ht="15" customHeight="1">
      <c r="A30" t="s">
        <v>71</v>
      </c>
      <c r="B30" s="60">
        <v>13</v>
      </c>
      <c r="C30" s="19" t="s">
        <v>72</v>
      </c>
      <c r="D30" s="18">
        <f>'Lask. kunnallisvero 2025'!H30</f>
        <v>6049103.3750425531</v>
      </c>
      <c r="E30" s="18">
        <v>1227494.1713564827</v>
      </c>
      <c r="F30" s="18">
        <v>754804.54509999987</v>
      </c>
      <c r="G30" s="18">
        <f>SUM(D30:F30)</f>
        <v>8031402.0914990352</v>
      </c>
      <c r="H30" s="87">
        <f>G30/'Lask. kunnallisvero 2025'!D30</f>
        <v>1781.1936330669851</v>
      </c>
      <c r="I30" s="88">
        <f>$H$10-H30</f>
        <v>550.37464369761119</v>
      </c>
      <c r="J30" s="88">
        <f>IF(I30&gt;0,I30*$K$4/100,IF(I30&lt;0,I30*$K$5/100))</f>
        <v>495.33717932785009</v>
      </c>
      <c r="K30" s="45">
        <f>J30*'Lask. kunnallisvero 2025'!D30</f>
        <v>2233475.3415892762</v>
      </c>
      <c r="L30" s="90"/>
      <c r="O30" s="88">
        <v>497.02470380253976</v>
      </c>
      <c r="P30" s="45">
        <v>2241084.3894456518</v>
      </c>
      <c r="R30" s="78">
        <f t="shared" si="0"/>
        <v>-1.6875244746896669</v>
      </c>
      <c r="S30" s="78"/>
    </row>
    <row r="31" spans="1:19" ht="15" customHeight="1">
      <c r="A31" t="s">
        <v>467</v>
      </c>
      <c r="B31" s="60">
        <v>1</v>
      </c>
      <c r="C31" s="19" t="s">
        <v>468</v>
      </c>
      <c r="D31" s="18">
        <f>'Lask. kunnallisvero 2025'!H31</f>
        <v>14834101.385428572</v>
      </c>
      <c r="E31" s="18">
        <v>2284606.3050532918</v>
      </c>
      <c r="F31" s="18">
        <v>1563959.7457500002</v>
      </c>
      <c r="G31" s="18">
        <f>SUM(D31:F31)</f>
        <v>18682667.436231863</v>
      </c>
      <c r="H31" s="87">
        <f>G31/'Lask. kunnallisvero 2025'!D31</f>
        <v>2425.6903968101615</v>
      </c>
      <c r="I31" s="88">
        <f>$H$10-H31</f>
        <v>-94.122120045565225</v>
      </c>
      <c r="J31" s="88">
        <f>IF(I31&gt;0,I31*$K$4/100,IF(I31&lt;0,I31*$K$5/100))</f>
        <v>-9.4122120045565225</v>
      </c>
      <c r="K31" s="45">
        <f>J31*'Lask. kunnallisvero 2025'!D31</f>
        <v>-72492.856859094332</v>
      </c>
      <c r="L31" s="90"/>
      <c r="O31" s="88">
        <v>-9.1547153053939834</v>
      </c>
      <c r="P31" s="45">
        <v>-70509.617282144463</v>
      </c>
      <c r="R31" s="78">
        <f t="shared" si="0"/>
        <v>-0.25749669916253914</v>
      </c>
      <c r="S31" s="78"/>
    </row>
    <row r="32" spans="1:19" ht="15" customHeight="1">
      <c r="A32" t="s">
        <v>507</v>
      </c>
      <c r="B32" s="60">
        <v>4</v>
      </c>
      <c r="C32" s="19" t="s">
        <v>508</v>
      </c>
      <c r="D32" s="18">
        <f>'Lask. kunnallisvero 2025'!H32</f>
        <v>10988321.903438203</v>
      </c>
      <c r="E32" s="18">
        <v>7397491.6873435872</v>
      </c>
      <c r="F32" s="18">
        <v>1334977.8157499998</v>
      </c>
      <c r="G32" s="18">
        <f>SUM(D32:F32)</f>
        <v>19720791.406531788</v>
      </c>
      <c r="H32" s="87">
        <f>G32/'Lask. kunnallisvero 2025'!D32</f>
        <v>2966.8709803718652</v>
      </c>
      <c r="I32" s="88">
        <f>$H$10-H32</f>
        <v>-635.302703607269</v>
      </c>
      <c r="J32" s="88">
        <f>IF(I32&gt;0,I32*$K$4/100,IF(I32&lt;0,I32*$K$5/100))</f>
        <v>-63.530270360726902</v>
      </c>
      <c r="K32" s="45">
        <f>J32*'Lask. kunnallisvero 2025'!D32</f>
        <v>-422285.70708775171</v>
      </c>
      <c r="L32" s="90"/>
      <c r="O32" s="88">
        <v>-63.158269168724338</v>
      </c>
      <c r="P32" s="45">
        <v>-419813.0151645107</v>
      </c>
      <c r="R32" s="78">
        <f t="shared" si="0"/>
        <v>-0.3720011920025641</v>
      </c>
      <c r="S32" s="78"/>
    </row>
    <row r="33" spans="1:19" ht="15" customHeight="1">
      <c r="A33" t="s">
        <v>559</v>
      </c>
      <c r="B33" s="60">
        <v>7</v>
      </c>
      <c r="C33" s="19" t="s">
        <v>560</v>
      </c>
      <c r="D33" s="18">
        <f>'Lask. kunnallisvero 2025'!H33</f>
        <v>3211088.9847173919</v>
      </c>
      <c r="E33" s="18">
        <v>1381460.5682389573</v>
      </c>
      <c r="F33" s="18">
        <v>898501.76705000014</v>
      </c>
      <c r="G33" s="18">
        <f>SUM(D33:F33)</f>
        <v>5491051.3200063491</v>
      </c>
      <c r="H33" s="87">
        <f>G33/'Lask. kunnallisvero 2025'!D33</f>
        <v>2212.3494439993347</v>
      </c>
      <c r="I33" s="88">
        <f>$H$10-H33</f>
        <v>119.2188327652616</v>
      </c>
      <c r="J33" s="88">
        <f>IF(I33&gt;0,I33*$K$4/100,IF(I33&lt;0,I33*$K$5/100))</f>
        <v>107.29694948873545</v>
      </c>
      <c r="K33" s="45">
        <f>J33*'Lask. kunnallisvero 2025'!D33</f>
        <v>266311.02863104141</v>
      </c>
      <c r="L33" s="90"/>
      <c r="O33" s="88">
        <v>109.2028755989907</v>
      </c>
      <c r="P33" s="45">
        <v>271041.53723669495</v>
      </c>
      <c r="R33" s="78">
        <f t="shared" si="0"/>
        <v>-1.9059261102552512</v>
      </c>
      <c r="S33" s="78"/>
    </row>
    <row r="34" spans="1:19" ht="15" customHeight="1">
      <c r="A34" t="s">
        <v>523</v>
      </c>
      <c r="B34" s="60">
        <v>5</v>
      </c>
      <c r="C34" s="19" t="s">
        <v>524</v>
      </c>
      <c r="D34" s="18">
        <f>'Lask. kunnallisvero 2025'!H34</f>
        <v>17279511.70245238</v>
      </c>
      <c r="E34" s="18">
        <v>1134837.1340395226</v>
      </c>
      <c r="F34" s="18">
        <v>1580780.98325</v>
      </c>
      <c r="G34" s="18">
        <f>SUM(D34:F34)</f>
        <v>19995129.819741901</v>
      </c>
      <c r="H34" s="87">
        <f>G34/'Lask. kunnallisvero 2025'!D34</f>
        <v>2136.0036128343022</v>
      </c>
      <c r="I34" s="88">
        <f>$H$10-H34</f>
        <v>195.56466393029405</v>
      </c>
      <c r="J34" s="88">
        <f>IF(I34&gt;0,I34*$K$4/100,IF(I34&lt;0,I34*$K$5/100))</f>
        <v>176.00819753726464</v>
      </c>
      <c r="K34" s="45">
        <f>J34*'Lask. kunnallisvero 2025'!D34</f>
        <v>1647612.7371463343</v>
      </c>
      <c r="L34" s="90"/>
      <c r="O34" s="88">
        <v>175.47316417794158</v>
      </c>
      <c r="P34" s="45">
        <v>1642604.2898697113</v>
      </c>
      <c r="R34" s="78">
        <f t="shared" si="0"/>
        <v>0.53503335932305163</v>
      </c>
      <c r="S34" s="78"/>
    </row>
    <row r="35" spans="1:19" ht="15" customHeight="1">
      <c r="A35" t="s">
        <v>323</v>
      </c>
      <c r="B35" s="60">
        <v>5</v>
      </c>
      <c r="C35" s="19" t="s">
        <v>324</v>
      </c>
      <c r="D35" s="18">
        <f>'Lask. kunnallisvero 2025'!H35</f>
        <v>13781751.190021504</v>
      </c>
      <c r="E35" s="18">
        <v>960129.06572221953</v>
      </c>
      <c r="F35" s="18">
        <v>988476.55020000006</v>
      </c>
      <c r="G35" s="18">
        <f>SUM(D35:F35)</f>
        <v>15730356.805943724</v>
      </c>
      <c r="H35" s="87">
        <f>G35/'Lask. kunnallisvero 2025'!D35</f>
        <v>1990.9323890575527</v>
      </c>
      <c r="I35" s="88">
        <f>$H$10-H35</f>
        <v>340.63588770704359</v>
      </c>
      <c r="J35" s="88">
        <f>IF(I35&gt;0,I35*$K$4/100,IF(I35&lt;0,I35*$K$5/100))</f>
        <v>306.57229893633922</v>
      </c>
      <c r="K35" s="45">
        <f>J35*'Lask. kunnallisvero 2025'!D35</f>
        <v>2422227.7338960161</v>
      </c>
      <c r="L35" s="90"/>
      <c r="O35" s="88">
        <v>304.04282570311824</v>
      </c>
      <c r="P35" s="45">
        <v>2402242.3658803371</v>
      </c>
      <c r="R35" s="78">
        <f t="shared" si="0"/>
        <v>2.5294732332209833</v>
      </c>
      <c r="S35" s="78"/>
    </row>
    <row r="36" spans="1:19" ht="15" customHeight="1">
      <c r="A36" t="s">
        <v>285</v>
      </c>
      <c r="B36" s="60">
        <v>7</v>
      </c>
      <c r="C36" s="19" t="s">
        <v>286</v>
      </c>
      <c r="D36" s="18">
        <f>'Lask. kunnallisvero 2025'!H36</f>
        <v>28060937.974756099</v>
      </c>
      <c r="E36" s="18">
        <v>4515718.851777521</v>
      </c>
      <c r="F36" s="18">
        <v>3961049.4364499999</v>
      </c>
      <c r="G36" s="18">
        <f>SUM(D36:F36)</f>
        <v>36537706.26298362</v>
      </c>
      <c r="H36" s="87">
        <f>G36/'Lask. kunnallisvero 2025'!D36</f>
        <v>2049.3413126357968</v>
      </c>
      <c r="I36" s="88">
        <f>$H$10-H36</f>
        <v>282.22696412879941</v>
      </c>
      <c r="J36" s="88">
        <f>IF(I36&gt;0,I36*$K$4/100,IF(I36&lt;0,I36*$K$5/100))</f>
        <v>254.0042677159195</v>
      </c>
      <c r="K36" s="45">
        <f>J36*'Lask. kunnallisvero 2025'!D36</f>
        <v>4528642.0891071288</v>
      </c>
      <c r="L36" s="90"/>
      <c r="O36" s="88">
        <v>252.42146725161118</v>
      </c>
      <c r="P36" s="45">
        <v>4500422.3396289758</v>
      </c>
      <c r="R36" s="78">
        <f t="shared" si="0"/>
        <v>1.5828004643083204</v>
      </c>
      <c r="S36" s="78"/>
    </row>
    <row r="37" spans="1:19" ht="15" customHeight="1">
      <c r="A37" t="s">
        <v>117</v>
      </c>
      <c r="B37" s="60">
        <v>12</v>
      </c>
      <c r="C37" s="19" t="s">
        <v>118</v>
      </c>
      <c r="D37" s="18">
        <f>'Lask. kunnallisvero 2025'!H37</f>
        <v>3889485.3004090907</v>
      </c>
      <c r="E37" s="18">
        <v>1629545.6176562428</v>
      </c>
      <c r="F37" s="18">
        <v>681407.45200000016</v>
      </c>
      <c r="G37" s="18">
        <f>SUM(D37:F37)</f>
        <v>6200438.3700653343</v>
      </c>
      <c r="H37" s="87">
        <f>G37/'Lask. kunnallisvero 2025'!D37</f>
        <v>2116.9130659151024</v>
      </c>
      <c r="I37" s="88">
        <f>$H$10-H37</f>
        <v>214.65521084949387</v>
      </c>
      <c r="J37" s="88">
        <f>IF(I37&gt;0,I37*$K$4/100,IF(I37&lt;0,I37*$K$5/100))</f>
        <v>193.18968976454448</v>
      </c>
      <c r="K37" s="45">
        <f>J37*'Lask. kunnallisvero 2025'!D37</f>
        <v>565852.60132035078</v>
      </c>
      <c r="L37" s="90"/>
      <c r="O37" s="88">
        <v>192.70680735906427</v>
      </c>
      <c r="P37" s="45">
        <v>564438.23875469924</v>
      </c>
      <c r="R37" s="78">
        <f t="shared" si="0"/>
        <v>0.48288240548021122</v>
      </c>
      <c r="S37" s="78"/>
    </row>
    <row r="38" spans="1:19" ht="15" customHeight="1">
      <c r="A38" t="s">
        <v>527</v>
      </c>
      <c r="B38" s="60">
        <v>1</v>
      </c>
      <c r="C38" s="19" t="s">
        <v>528</v>
      </c>
      <c r="D38" s="18">
        <f>'Lask. kunnallisvero 2025'!H38</f>
        <v>1532038890.501698</v>
      </c>
      <c r="E38" s="18">
        <v>459825768.97060615</v>
      </c>
      <c r="F38" s="18">
        <v>204539153.40654996</v>
      </c>
      <c r="G38" s="18">
        <f>SUM(D38:F38)</f>
        <v>2196403812.8788543</v>
      </c>
      <c r="H38" s="87">
        <f>G38/'Lask. kunnallisvero 2025'!D38</f>
        <v>3211.0321846484367</v>
      </c>
      <c r="I38" s="88">
        <f>$H$10-H38</f>
        <v>-879.46390788384042</v>
      </c>
      <c r="J38" s="88">
        <f>IF(I38&gt;0,I38*$K$4/100,IF(I38&lt;0,I38*$K$5/100))</f>
        <v>-87.946390788384051</v>
      </c>
      <c r="K38" s="45">
        <f>J38*'Lask. kunnallisvero 2025'!D38</f>
        <v>-60156914.33428888</v>
      </c>
      <c r="L38" s="90"/>
      <c r="O38" s="88">
        <v>-87.796750073851854</v>
      </c>
      <c r="P38" s="45">
        <v>-60054557.392016001</v>
      </c>
      <c r="R38" s="78">
        <f t="shared" si="0"/>
        <v>-0.14964071453219674</v>
      </c>
      <c r="S38" s="78"/>
    </row>
    <row r="39" spans="1:19" ht="15" customHeight="1">
      <c r="A39" t="s">
        <v>75</v>
      </c>
      <c r="B39" s="60">
        <v>10</v>
      </c>
      <c r="C39" s="19" t="s">
        <v>76</v>
      </c>
      <c r="D39" s="18">
        <f>'Lask. kunnallisvero 2025'!H39</f>
        <v>2966887.5986486478</v>
      </c>
      <c r="E39" s="18">
        <v>784846.4338885058</v>
      </c>
      <c r="F39" s="18">
        <v>903642.63634999993</v>
      </c>
      <c r="G39" s="18">
        <f>SUM(D39:F39)</f>
        <v>4655376.6688871533</v>
      </c>
      <c r="H39" s="87">
        <f>G39/'Lask. kunnallisvero 2025'!D39</f>
        <v>2260.9891543890981</v>
      </c>
      <c r="I39" s="88">
        <f>$H$10-H39</f>
        <v>70.579122375498173</v>
      </c>
      <c r="J39" s="88">
        <f>IF(I39&gt;0,I39*$K$4/100,IF(I39&lt;0,I39*$K$5/100))</f>
        <v>63.521210137948358</v>
      </c>
      <c r="K39" s="45">
        <f>J39*'Lask. kunnallisvero 2025'!D39</f>
        <v>130790.17167403566</v>
      </c>
      <c r="L39" s="90"/>
      <c r="O39" s="88">
        <v>67.417651797520833</v>
      </c>
      <c r="P39" s="45">
        <v>138812.94505109539</v>
      </c>
      <c r="R39" s="78">
        <f t="shared" si="0"/>
        <v>-3.8964416595724742</v>
      </c>
      <c r="S39" s="78"/>
    </row>
    <row r="40" spans="1:19" ht="15" customHeight="1">
      <c r="A40" t="s">
        <v>147</v>
      </c>
      <c r="B40" s="60">
        <v>7</v>
      </c>
      <c r="C40" s="19" t="s">
        <v>148</v>
      </c>
      <c r="D40" s="18">
        <f>'Lask. kunnallisvero 2025'!H40</f>
        <v>40415806.228168681</v>
      </c>
      <c r="E40" s="18">
        <v>2645379.8140466665</v>
      </c>
      <c r="F40" s="18">
        <v>3211401.6557499995</v>
      </c>
      <c r="G40" s="18">
        <f>SUM(D40:F40)</f>
        <v>46272587.697965346</v>
      </c>
      <c r="H40" s="87">
        <f>G40/'Lask. kunnallisvero 2025'!D40</f>
        <v>2025.1471704654623</v>
      </c>
      <c r="I40" s="88">
        <f>$H$10-H40</f>
        <v>306.42110629913395</v>
      </c>
      <c r="J40" s="88">
        <f>IF(I40&gt;0,I40*$K$4/100,IF(I40&lt;0,I40*$K$5/100))</f>
        <v>275.77899566922059</v>
      </c>
      <c r="K40" s="45">
        <f>J40*'Lask. kunnallisvero 2025'!D40</f>
        <v>6301274.2720460212</v>
      </c>
      <c r="L40" s="90"/>
      <c r="O40" s="88">
        <v>274.95252557133398</v>
      </c>
      <c r="P40" s="45">
        <v>6282390.2567794099</v>
      </c>
      <c r="R40" s="78">
        <f t="shared" si="0"/>
        <v>0.82647009788661308</v>
      </c>
      <c r="S40" s="78"/>
    </row>
    <row r="41" spans="1:19" ht="15" customHeight="1">
      <c r="A41" t="s">
        <v>107</v>
      </c>
      <c r="B41" s="60">
        <v>4</v>
      </c>
      <c r="C41" s="19" t="s">
        <v>108</v>
      </c>
      <c r="D41" s="18">
        <f>'Lask. kunnallisvero 2025'!H41</f>
        <v>14461753.921622222</v>
      </c>
      <c r="E41" s="18">
        <v>2254714.7006811751</v>
      </c>
      <c r="F41" s="18">
        <v>1591533.3076500001</v>
      </c>
      <c r="G41" s="18">
        <f>SUM(D41:F41)</f>
        <v>18308001.929953396</v>
      </c>
      <c r="H41" s="87">
        <f>G41/'Lask. kunnallisvero 2025'!D41</f>
        <v>1916.0650894770693</v>
      </c>
      <c r="I41" s="88">
        <f>$H$10-H41</f>
        <v>415.503187287527</v>
      </c>
      <c r="J41" s="88">
        <f>IF(I41&gt;0,I41*$K$4/100,IF(I41&lt;0,I41*$K$5/100))</f>
        <v>373.9528685587743</v>
      </c>
      <c r="K41" s="45">
        <f>J41*'Lask. kunnallisvero 2025'!D41</f>
        <v>3573119.6590790884</v>
      </c>
      <c r="L41" s="90"/>
      <c r="O41" s="88">
        <v>372.75534155219168</v>
      </c>
      <c r="P41" s="45">
        <v>3561677.2885311916</v>
      </c>
      <c r="R41" s="78">
        <f t="shared" si="0"/>
        <v>1.197527006582618</v>
      </c>
      <c r="S41" s="78"/>
    </row>
    <row r="42" spans="1:19" ht="15" customHeight="1">
      <c r="A42" t="s">
        <v>231</v>
      </c>
      <c r="B42" s="60">
        <v>5</v>
      </c>
      <c r="C42" s="19" t="s">
        <v>232</v>
      </c>
      <c r="D42" s="18">
        <f>'Lask. kunnallisvero 2025'!H42</f>
        <v>3085995.4252903224</v>
      </c>
      <c r="E42" s="18">
        <v>320854.75227668101</v>
      </c>
      <c r="F42" s="18">
        <v>284091.18925</v>
      </c>
      <c r="G42" s="18">
        <f>SUM(D42:F42)</f>
        <v>3690941.3668170031</v>
      </c>
      <c r="H42" s="87">
        <f>G42/'Lask. kunnallisvero 2025'!D42</f>
        <v>1762.6272047836692</v>
      </c>
      <c r="I42" s="88">
        <f>$H$10-H42</f>
        <v>568.94107198092706</v>
      </c>
      <c r="J42" s="88">
        <f>IF(I42&gt;0,I42*$K$4/100,IF(I42&lt;0,I42*$K$5/100))</f>
        <v>512.04696478283438</v>
      </c>
      <c r="K42" s="45">
        <f>J42*'Lask. kunnallisvero 2025'!D42</f>
        <v>1072226.3442552553</v>
      </c>
      <c r="L42" s="90"/>
      <c r="O42" s="88">
        <v>510.65311833555307</v>
      </c>
      <c r="P42" s="45">
        <v>1069307.6297946481</v>
      </c>
      <c r="R42" s="78">
        <f t="shared" si="0"/>
        <v>1.3938464472813052</v>
      </c>
      <c r="S42" s="78"/>
    </row>
    <row r="43" spans="1:19" ht="15" customHeight="1">
      <c r="A43" t="s">
        <v>121</v>
      </c>
      <c r="B43" s="60">
        <v>18</v>
      </c>
      <c r="C43" s="19" t="s">
        <v>122</v>
      </c>
      <c r="D43" s="18">
        <f>'Lask. kunnallisvero 2025'!H43</f>
        <v>2584154.3834888889</v>
      </c>
      <c r="E43" s="18">
        <v>662877.89755436126</v>
      </c>
      <c r="F43" s="18">
        <v>466097.99719999993</v>
      </c>
      <c r="G43" s="18">
        <f>SUM(D43:F43)</f>
        <v>3713130.2782432502</v>
      </c>
      <c r="H43" s="87">
        <f>G43/'Lask. kunnallisvero 2025'!D43</f>
        <v>1854.7104286929323</v>
      </c>
      <c r="I43" s="88">
        <f>$H$10-H43</f>
        <v>476.85784807166397</v>
      </c>
      <c r="J43" s="88">
        <f>IF(I43&gt;0,I43*$K$4/100,IF(I43&lt;0,I43*$K$5/100))</f>
        <v>429.17206326449758</v>
      </c>
      <c r="K43" s="45">
        <f>J43*'Lask. kunnallisvero 2025'!D43</f>
        <v>859202.47065552417</v>
      </c>
      <c r="L43" s="90"/>
      <c r="O43" s="88">
        <v>428.27988369870366</v>
      </c>
      <c r="P43" s="45">
        <v>857416.32716480468</v>
      </c>
      <c r="R43" s="78">
        <f t="shared" si="0"/>
        <v>0.89217956579392421</v>
      </c>
      <c r="S43" s="78"/>
    </row>
    <row r="44" spans="1:19" ht="15" customHeight="1">
      <c r="A44" t="s">
        <v>317</v>
      </c>
      <c r="B44" s="60">
        <v>1</v>
      </c>
      <c r="C44" s="19" t="s">
        <v>318</v>
      </c>
      <c r="D44" s="18">
        <f>'Lask. kunnallisvero 2025'!H44</f>
        <v>91454579.439194813</v>
      </c>
      <c r="E44" s="18">
        <v>10411015.11931053</v>
      </c>
      <c r="F44" s="18">
        <v>8352831.2228999967</v>
      </c>
      <c r="G44" s="18">
        <f>SUM(D44:F44)</f>
        <v>110218425.78140534</v>
      </c>
      <c r="H44" s="87">
        <f>G44/'Lask. kunnallisvero 2025'!D44</f>
        <v>2343.527158287201</v>
      </c>
      <c r="I44" s="88">
        <f>$H$10-H44</f>
        <v>-11.95888152260477</v>
      </c>
      <c r="J44" s="88">
        <f>IF(I44&gt;0,I44*$K$4/100,IF(I44&lt;0,I44*$K$5/100))</f>
        <v>-1.195888152260477</v>
      </c>
      <c r="K44" s="45">
        <f>J44*'Lask. kunnallisvero 2025'!D44</f>
        <v>-56243.815688962495</v>
      </c>
      <c r="L44" s="90"/>
      <c r="O44" s="88">
        <v>-1.3400134332293419</v>
      </c>
      <c r="P44" s="45">
        <v>-63022.17177820918</v>
      </c>
      <c r="R44" s="78">
        <f t="shared" si="0"/>
        <v>0.1441252809688649</v>
      </c>
      <c r="S44" s="78"/>
    </row>
    <row r="45" spans="1:19" ht="15" customHeight="1">
      <c r="A45" t="s">
        <v>537</v>
      </c>
      <c r="B45" s="60">
        <v>6</v>
      </c>
      <c r="C45" s="19" t="s">
        <v>538</v>
      </c>
      <c r="D45" s="18">
        <f>'Lask. kunnallisvero 2025'!H45</f>
        <v>16457353.890595745</v>
      </c>
      <c r="E45" s="18">
        <v>1222176.1516034703</v>
      </c>
      <c r="F45" s="18">
        <v>1299356.7855500001</v>
      </c>
      <c r="G45" s="18">
        <f>SUM(D45:F45)</f>
        <v>18978886.827749215</v>
      </c>
      <c r="H45" s="87">
        <f>G45/'Lask. kunnallisvero 2025'!D45</f>
        <v>1834.0632806097037</v>
      </c>
      <c r="I45" s="88">
        <f>$H$10-H45</f>
        <v>497.50499615489252</v>
      </c>
      <c r="J45" s="88">
        <f>IF(I45&gt;0,I45*$K$4/100,IF(I45&lt;0,I45*$K$5/100))</f>
        <v>447.75449653940325</v>
      </c>
      <c r="K45" s="45">
        <f>J45*'Lask. kunnallisvero 2025'!D45</f>
        <v>4633363.5301897451</v>
      </c>
      <c r="L45" s="90"/>
      <c r="O45" s="88">
        <v>447.11270823772281</v>
      </c>
      <c r="P45" s="45">
        <v>4626722.3048439557</v>
      </c>
      <c r="R45" s="78">
        <f t="shared" si="0"/>
        <v>0.64178830168043532</v>
      </c>
      <c r="S45" s="78"/>
    </row>
    <row r="46" spans="1:19" ht="15" customHeight="1">
      <c r="A46" t="s">
        <v>269</v>
      </c>
      <c r="B46" s="60">
        <v>5</v>
      </c>
      <c r="C46" s="19" t="s">
        <v>270</v>
      </c>
      <c r="D46" s="18">
        <f>'Lask. kunnallisvero 2025'!H46</f>
        <v>121663000.38811904</v>
      </c>
      <c r="E46" s="18">
        <v>17178223.321749598</v>
      </c>
      <c r="F46" s="18">
        <v>13473218.839200001</v>
      </c>
      <c r="G46" s="18">
        <f>SUM(D46:F46)</f>
        <v>152314442.54906863</v>
      </c>
      <c r="H46" s="87">
        <f>G46/'Lask. kunnallisvero 2025'!D46</f>
        <v>2225.7455109240955</v>
      </c>
      <c r="I46" s="88">
        <f>$H$10-H46</f>
        <v>105.82276584050078</v>
      </c>
      <c r="J46" s="88">
        <f>IF(I46&gt;0,I46*$K$4/100,IF(I46&lt;0,I46*$K$5/100))</f>
        <v>95.240489256450715</v>
      </c>
      <c r="K46" s="45">
        <f>J46*'Lask. kunnallisvero 2025'!D46</f>
        <v>6517592.4012866914</v>
      </c>
      <c r="L46" s="90"/>
      <c r="O46" s="88">
        <v>95.410321565938133</v>
      </c>
      <c r="P46" s="45">
        <v>6529214.5357218441</v>
      </c>
      <c r="R46" s="78">
        <f t="shared" si="0"/>
        <v>-0.16983230948741834</v>
      </c>
      <c r="S46" s="78"/>
    </row>
    <row r="47" spans="1:19" ht="15" customHeight="1">
      <c r="A47" t="s">
        <v>433</v>
      </c>
      <c r="B47" s="60">
        <v>17</v>
      </c>
      <c r="C47" s="19" t="s">
        <v>434</v>
      </c>
      <c r="D47" s="18">
        <f>'Lask. kunnallisvero 2025'!H47</f>
        <v>14216287.891438203</v>
      </c>
      <c r="E47" s="18">
        <v>1293707.7004757284</v>
      </c>
      <c r="F47" s="18">
        <v>1326361.3051499999</v>
      </c>
      <c r="G47" s="18">
        <f>SUM(D47:F47)</f>
        <v>16836356.89706393</v>
      </c>
      <c r="H47" s="87">
        <f>G47/'Lask. kunnallisvero 2025'!D47</f>
        <v>1716.9444112853282</v>
      </c>
      <c r="I47" s="88">
        <f>$H$10-H47</f>
        <v>614.62386547926803</v>
      </c>
      <c r="J47" s="88">
        <f>IF(I47&gt;0,I47*$K$4/100,IF(I47&lt;0,I47*$K$5/100))</f>
        <v>553.16147893134121</v>
      </c>
      <c r="K47" s="45">
        <f>J47*'Lask. kunnallisvero 2025'!D47</f>
        <v>5424301.4624007316</v>
      </c>
      <c r="L47" s="90"/>
      <c r="O47" s="88">
        <v>550.85442333402216</v>
      </c>
      <c r="P47" s="45">
        <v>5401678.4752134215</v>
      </c>
      <c r="R47" s="78">
        <f t="shared" si="0"/>
        <v>2.3070555973190494</v>
      </c>
      <c r="S47" s="78"/>
    </row>
    <row r="48" spans="1:19" ht="15" customHeight="1">
      <c r="A48" t="s">
        <v>215</v>
      </c>
      <c r="B48" s="60">
        <v>11</v>
      </c>
      <c r="C48" s="19" t="s">
        <v>216</v>
      </c>
      <c r="D48" s="18">
        <f>'Lask. kunnallisvero 2025'!H48</f>
        <v>31185146.617645569</v>
      </c>
      <c r="E48" s="18">
        <v>5109961.2580096703</v>
      </c>
      <c r="F48" s="18">
        <v>3073543.6819499996</v>
      </c>
      <c r="G48" s="18">
        <f>SUM(D48:F48)</f>
        <v>39368651.557605244</v>
      </c>
      <c r="H48" s="87">
        <f>G48/'Lask. kunnallisvero 2025'!D48</f>
        <v>1923.8944220107142</v>
      </c>
      <c r="I48" s="88">
        <f>$H$10-H48</f>
        <v>407.6738547538821</v>
      </c>
      <c r="J48" s="88">
        <f>IF(I48&gt;0,I48*$K$4/100,IF(I48&lt;0,I48*$K$5/100))</f>
        <v>366.90646927849389</v>
      </c>
      <c r="K48" s="45">
        <f>J48*'Lask. kunnallisvero 2025'!D48</f>
        <v>7508007.0808458207</v>
      </c>
      <c r="L48" s="90"/>
      <c r="O48" s="88">
        <v>366.70497338953663</v>
      </c>
      <c r="P48" s="45">
        <v>7503883.870470088</v>
      </c>
      <c r="R48" s="78">
        <f t="shared" si="0"/>
        <v>0.20149588895725401</v>
      </c>
      <c r="S48" s="78"/>
    </row>
    <row r="49" spans="1:19" ht="15" customHeight="1">
      <c r="A49" t="s">
        <v>125</v>
      </c>
      <c r="B49" s="60">
        <v>7</v>
      </c>
      <c r="C49" s="19" t="s">
        <v>126</v>
      </c>
      <c r="D49" s="18">
        <f>'Lask. kunnallisvero 2025'!H49</f>
        <v>9627997.5437674429</v>
      </c>
      <c r="E49" s="18">
        <v>1000353.8749404983</v>
      </c>
      <c r="F49" s="18">
        <v>1362985.2291000001</v>
      </c>
      <c r="G49" s="18">
        <f>SUM(D49:F49)</f>
        <v>11991336.647807941</v>
      </c>
      <c r="H49" s="87">
        <f>G49/'Lask. kunnallisvero 2025'!D49</f>
        <v>1873.3536397137855</v>
      </c>
      <c r="I49" s="88">
        <f>$H$10-H49</f>
        <v>458.21463705081078</v>
      </c>
      <c r="J49" s="88">
        <f>IF(I49&gt;0,I49*$K$4/100,IF(I49&lt;0,I49*$K$5/100))</f>
        <v>412.39317334572974</v>
      </c>
      <c r="K49" s="45">
        <f>J49*'Lask. kunnallisvero 2025'!D49</f>
        <v>2639728.7025860162</v>
      </c>
      <c r="L49" s="90"/>
      <c r="O49" s="88">
        <v>412.66541836858465</v>
      </c>
      <c r="P49" s="45">
        <v>2641471.3429773105</v>
      </c>
      <c r="R49" s="78">
        <f t="shared" si="0"/>
        <v>-0.27224502285491781</v>
      </c>
      <c r="S49" s="78"/>
    </row>
    <row r="50" spans="1:19" ht="15" customHeight="1">
      <c r="A50" t="s">
        <v>577</v>
      </c>
      <c r="B50" s="60">
        <v>6</v>
      </c>
      <c r="C50" s="19" t="s">
        <v>578</v>
      </c>
      <c r="D50" s="18">
        <f>'Lask. kunnallisvero 2025'!H50</f>
        <v>9482166.0256161615</v>
      </c>
      <c r="E50" s="18">
        <v>1926460.5213641236</v>
      </c>
      <c r="F50" s="18">
        <v>1443061.1734500001</v>
      </c>
      <c r="G50" s="18">
        <f>SUM(D50:F50)</f>
        <v>12851687.720430285</v>
      </c>
      <c r="H50" s="87">
        <f>G50/'Lask. kunnallisvero 2025'!D50</f>
        <v>1901.6998698476302</v>
      </c>
      <c r="I50" s="88">
        <f>$H$10-H50</f>
        <v>429.86840691696602</v>
      </c>
      <c r="J50" s="88">
        <f>IF(I50&gt;0,I50*$K$4/100,IF(I50&lt;0,I50*$K$5/100))</f>
        <v>386.88156622526941</v>
      </c>
      <c r="K50" s="45">
        <f>J50*'Lask. kunnallisvero 2025'!D50</f>
        <v>2614545.6245503705</v>
      </c>
      <c r="L50" s="90"/>
      <c r="O50" s="88">
        <v>386.51806872436669</v>
      </c>
      <c r="P50" s="45">
        <v>2612089.1084392699</v>
      </c>
      <c r="R50" s="78">
        <f t="shared" si="0"/>
        <v>0.36349750090272437</v>
      </c>
      <c r="S50" s="78"/>
    </row>
    <row r="51" spans="1:19" ht="15" customHeight="1">
      <c r="A51" t="s">
        <v>191</v>
      </c>
      <c r="B51" s="60">
        <v>14</v>
      </c>
      <c r="C51" s="19" t="s">
        <v>192</v>
      </c>
      <c r="D51" s="18">
        <f>'Lask. kunnallisvero 2025'!H51</f>
        <v>19482755.382152177</v>
      </c>
      <c r="E51" s="18">
        <v>1547034.7928275838</v>
      </c>
      <c r="F51" s="18">
        <v>1459143.7780000002</v>
      </c>
      <c r="G51" s="18">
        <f>SUM(D51:F51)</f>
        <v>22488933.952979762</v>
      </c>
      <c r="H51" s="87">
        <f>G51/'Lask. kunnallisvero 2025'!D51</f>
        <v>1809.3920631571134</v>
      </c>
      <c r="I51" s="88">
        <f>$H$10-H51</f>
        <v>522.17621360748285</v>
      </c>
      <c r="J51" s="88">
        <f>IF(I51&gt;0,I51*$K$4/100,IF(I51&lt;0,I51*$K$5/100))</f>
        <v>469.95859224673455</v>
      </c>
      <c r="K51" s="45">
        <f>J51*'Lask. kunnallisvero 2025'!D51</f>
        <v>5841115.3430346642</v>
      </c>
      <c r="L51" s="90"/>
      <c r="O51" s="88">
        <v>468.40716016697269</v>
      </c>
      <c r="P51" s="45">
        <v>5821832.5937153036</v>
      </c>
      <c r="R51" s="78">
        <f t="shared" si="0"/>
        <v>1.5514320797618666</v>
      </c>
      <c r="S51" s="78"/>
    </row>
    <row r="52" spans="1:19" ht="15" customHeight="1">
      <c r="A52" t="s">
        <v>69</v>
      </c>
      <c r="B52" s="60">
        <v>12</v>
      </c>
      <c r="C52" s="19" t="s">
        <v>70</v>
      </c>
      <c r="D52" s="18">
        <f>'Lask. kunnallisvero 2025'!H52</f>
        <v>5696783.8305813959</v>
      </c>
      <c r="E52" s="18">
        <v>3086464.395513556</v>
      </c>
      <c r="F52" s="18">
        <v>876719.01640000008</v>
      </c>
      <c r="G52" s="18">
        <f>SUM(D52:F52)</f>
        <v>9659967.2424949519</v>
      </c>
      <c r="H52" s="87">
        <f>G52/'Lask. kunnallisvero 2025'!D52</f>
        <v>2204.4653679815042</v>
      </c>
      <c r="I52" s="88">
        <f>$H$10-H52</f>
        <v>127.10290878309206</v>
      </c>
      <c r="J52" s="88">
        <f>IF(I52&gt;0,I52*$K$4/100,IF(I52&lt;0,I52*$K$5/100))</f>
        <v>114.39261790478285</v>
      </c>
      <c r="K52" s="45">
        <f>J52*'Lask. kunnallisvero 2025'!D52</f>
        <v>501268.45165875845</v>
      </c>
      <c r="L52" s="90"/>
      <c r="O52" s="88">
        <v>114.41104934786978</v>
      </c>
      <c r="P52" s="45">
        <v>501349.21824236534</v>
      </c>
      <c r="R52" s="78">
        <f t="shared" si="0"/>
        <v>-1.8431443086925015E-2</v>
      </c>
      <c r="S52" s="78"/>
    </row>
    <row r="53" spans="1:19" ht="15" customHeight="1">
      <c r="A53" t="s">
        <v>183</v>
      </c>
      <c r="B53" s="60">
        <v>9</v>
      </c>
      <c r="C53" s="19" t="s">
        <v>184</v>
      </c>
      <c r="D53" s="18">
        <f>'Lask. kunnallisvero 2025'!H53</f>
        <v>40812686.287976749</v>
      </c>
      <c r="E53" s="18">
        <v>4983295.7453749124</v>
      </c>
      <c r="F53" s="18">
        <v>4070313.8558999998</v>
      </c>
      <c r="G53" s="18">
        <f>SUM(D53:F53)</f>
        <v>49866295.889251657</v>
      </c>
      <c r="H53" s="87">
        <f>G53/'Lask. kunnallisvero 2025'!D53</f>
        <v>2016.9186171028821</v>
      </c>
      <c r="I53" s="88">
        <f>$H$10-H53</f>
        <v>314.64965966171417</v>
      </c>
      <c r="J53" s="88">
        <f>IF(I53&gt;0,I53*$K$4/100,IF(I53&lt;0,I53*$K$5/100))</f>
        <v>283.18469369554276</v>
      </c>
      <c r="K53" s="45">
        <f>J53*'Lask. kunnallisvero 2025'!D53</f>
        <v>7001458.3669285988</v>
      </c>
      <c r="L53" s="90"/>
      <c r="O53" s="88">
        <v>281.39737057890045</v>
      </c>
      <c r="P53" s="45">
        <v>6957268.5901927343</v>
      </c>
      <c r="R53" s="78">
        <f t="shared" si="0"/>
        <v>1.7873231166423125</v>
      </c>
      <c r="S53" s="78"/>
    </row>
    <row r="54" spans="1:19" ht="15" customHeight="1">
      <c r="A54" t="s">
        <v>515</v>
      </c>
      <c r="B54" s="60">
        <v>19</v>
      </c>
      <c r="C54" s="19" t="s">
        <v>516</v>
      </c>
      <c r="D54" s="18">
        <f>'Lask. kunnallisvero 2025'!H54</f>
        <v>12815416.489687501</v>
      </c>
      <c r="E54" s="18">
        <v>2608780.9761424372</v>
      </c>
      <c r="F54" s="18">
        <v>2674692.5999999996</v>
      </c>
      <c r="G54" s="18">
        <f>SUM(D54:F54)</f>
        <v>18098890.06582994</v>
      </c>
      <c r="H54" s="87">
        <f>G54/'Lask. kunnallisvero 2025'!D54</f>
        <v>2505.3834531879761</v>
      </c>
      <c r="I54" s="88">
        <f>$H$10-H54</f>
        <v>-173.81517642337985</v>
      </c>
      <c r="J54" s="88">
        <f>IF(I54&gt;0,I54*$K$4/100,IF(I54&lt;0,I54*$K$5/100))</f>
        <v>-17.381517642337986</v>
      </c>
      <c r="K54" s="45">
        <f>J54*'Lask. kunnallisvero 2025'!D54</f>
        <v>-125564.08344824961</v>
      </c>
      <c r="L54" s="90"/>
      <c r="O54" s="88">
        <v>-17.313038534902489</v>
      </c>
      <c r="P54" s="45">
        <v>-125069.39037613558</v>
      </c>
      <c r="R54" s="78">
        <f t="shared" si="0"/>
        <v>-6.84791074354969E-2</v>
      </c>
      <c r="S54" s="78"/>
    </row>
    <row r="55" spans="1:19" ht="15" customHeight="1">
      <c r="A55" t="s">
        <v>491</v>
      </c>
      <c r="B55" s="60">
        <v>1</v>
      </c>
      <c r="C55" s="19" t="s">
        <v>492</v>
      </c>
      <c r="D55" s="18">
        <f>'Lask. kunnallisvero 2025'!H55</f>
        <v>10968532.976074075</v>
      </c>
      <c r="E55" s="18">
        <v>810735.40069608192</v>
      </c>
      <c r="F55" s="18">
        <v>1587265.1416000004</v>
      </c>
      <c r="G55" s="18">
        <f>SUM(D55:F55)</f>
        <v>13366533.518370157</v>
      </c>
      <c r="H55" s="87">
        <f>G55/'Lask. kunnallisvero 2025'!D55</f>
        <v>2474.3675524565265</v>
      </c>
      <c r="I55" s="88">
        <f>$H$10-H55</f>
        <v>-142.79927569193023</v>
      </c>
      <c r="J55" s="88">
        <f>IF(I55&gt;0,I55*$K$4/100,IF(I55&lt;0,I55*$K$5/100))</f>
        <v>-14.279927569193024</v>
      </c>
      <c r="K55" s="45">
        <f>J55*'Lask. kunnallisvero 2025'!D55</f>
        <v>-77140.168728780714</v>
      </c>
      <c r="L55" s="90"/>
      <c r="O55" s="88">
        <v>-13.871194193755718</v>
      </c>
      <c r="P55" s="45">
        <v>-74932.191034668387</v>
      </c>
      <c r="R55" s="78">
        <f t="shared" si="0"/>
        <v>-0.40873337543730592</v>
      </c>
      <c r="S55" s="78"/>
    </row>
    <row r="56" spans="1:19" ht="15" customHeight="1">
      <c r="A56" t="s">
        <v>197</v>
      </c>
      <c r="B56" s="60">
        <v>14</v>
      </c>
      <c r="C56" s="19" t="s">
        <v>198</v>
      </c>
      <c r="D56" s="18">
        <f>'Lask. kunnallisvero 2025'!H56</f>
        <v>2419375.4878163263</v>
      </c>
      <c r="E56" s="18">
        <v>1007124.9290001023</v>
      </c>
      <c r="F56" s="18">
        <v>331676.62340000004</v>
      </c>
      <c r="G56" s="18">
        <f>SUM(D56:F56)</f>
        <v>3758177.0402164287</v>
      </c>
      <c r="H56" s="87">
        <f>G56/'Lask. kunnallisvero 2025'!D56</f>
        <v>2094.8589967761586</v>
      </c>
      <c r="I56" s="88">
        <f>$H$10-H56</f>
        <v>236.70927998843763</v>
      </c>
      <c r="J56" s="88">
        <f>IF(I56&gt;0,I56*$K$4/100,IF(I56&lt;0,I56*$K$5/100))</f>
        <v>213.03835198959388</v>
      </c>
      <c r="K56" s="45">
        <f>J56*'Lask. kunnallisvero 2025'!D56</f>
        <v>382190.80346933141</v>
      </c>
      <c r="L56" s="90"/>
      <c r="O56" s="88">
        <v>215.6732254981946</v>
      </c>
      <c r="P56" s="45">
        <v>386917.76654376113</v>
      </c>
      <c r="R56" s="78">
        <f t="shared" si="0"/>
        <v>-2.6348735086007196</v>
      </c>
      <c r="S56" s="78"/>
    </row>
    <row r="57" spans="1:19" ht="15" customHeight="1">
      <c r="A57" t="s">
        <v>427</v>
      </c>
      <c r="B57" s="60">
        <v>14</v>
      </c>
      <c r="C57" s="19" t="s">
        <v>428</v>
      </c>
      <c r="D57" s="18">
        <f>'Lask. kunnallisvero 2025'!H57</f>
        <v>6612856.0513052633</v>
      </c>
      <c r="E57" s="18">
        <v>738291.95123352821</v>
      </c>
      <c r="F57" s="18">
        <v>543461.65749999986</v>
      </c>
      <c r="G57" s="18">
        <f>SUM(D57:F57)</f>
        <v>7894609.6600387916</v>
      </c>
      <c r="H57" s="87">
        <f>G57/'Lask. kunnallisvero 2025'!D57</f>
        <v>1827.8790599765666</v>
      </c>
      <c r="I57" s="88">
        <f>$H$10-H57</f>
        <v>503.68921678802963</v>
      </c>
      <c r="J57" s="88">
        <f>IF(I57&gt;0,I57*$K$4/100,IF(I57&lt;0,I57*$K$5/100))</f>
        <v>453.32029510922666</v>
      </c>
      <c r="K57" s="45">
        <f>J57*'Lask. kunnallisvero 2025'!D57</f>
        <v>1957890.35457675</v>
      </c>
      <c r="L57" s="90"/>
      <c r="O57" s="88">
        <v>458.49976489030263</v>
      </c>
      <c r="P57" s="45">
        <v>1980260.484561217</v>
      </c>
      <c r="R57" s="91">
        <f t="shared" si="0"/>
        <v>-5.1794697810759658</v>
      </c>
      <c r="S57" s="78"/>
    </row>
    <row r="58" spans="1:19" ht="15" customHeight="1">
      <c r="A58" t="s">
        <v>459</v>
      </c>
      <c r="B58" s="60">
        <v>5</v>
      </c>
      <c r="C58" s="19" t="s">
        <v>460</v>
      </c>
      <c r="D58" s="18">
        <f>'Lask. kunnallisvero 2025'!H58</f>
        <v>28262358.860666666</v>
      </c>
      <c r="E58" s="18">
        <v>3094586.5855585462</v>
      </c>
      <c r="F58" s="18">
        <v>2491394.0917000002</v>
      </c>
      <c r="G58" s="18">
        <f>SUM(D58:F58)</f>
        <v>33848339.537925214</v>
      </c>
      <c r="H58" s="87">
        <f>G58/'Lask. kunnallisvero 2025'!D58</f>
        <v>2113.5397775788456</v>
      </c>
      <c r="I58" s="88">
        <f>$H$10-H58</f>
        <v>218.02849918575066</v>
      </c>
      <c r="J58" s="88">
        <f>IF(I58&gt;0,I58*$K$4/100,IF(I58&lt;0,I58*$K$5/100))</f>
        <v>196.22564926717561</v>
      </c>
      <c r="K58" s="45">
        <f>J58*'Lask. kunnallisvero 2025'!D58</f>
        <v>3142553.7730138176</v>
      </c>
      <c r="L58" s="90"/>
      <c r="O58" s="88">
        <v>193.8627180910396</v>
      </c>
      <c r="P58" s="45">
        <v>3104711.4302279991</v>
      </c>
      <c r="R58" s="78">
        <f t="shared" si="0"/>
        <v>2.3629311761360157</v>
      </c>
      <c r="S58" s="78"/>
    </row>
    <row r="59" spans="1:19" ht="15" customHeight="1">
      <c r="A59" t="s">
        <v>287</v>
      </c>
      <c r="B59" s="60">
        <v>12</v>
      </c>
      <c r="C59" s="19" t="s">
        <v>288</v>
      </c>
      <c r="D59" s="18">
        <f>'Lask. kunnallisvero 2025'!H59</f>
        <v>118034448.27777779</v>
      </c>
      <c r="E59" s="18">
        <v>21414727.544519562</v>
      </c>
      <c r="F59" s="18">
        <v>12960502.658399999</v>
      </c>
      <c r="G59" s="18">
        <f>SUM(D59:F59)</f>
        <v>152409678.48069736</v>
      </c>
      <c r="H59" s="87">
        <f>G59/'Lask. kunnallisvero 2025'!D59</f>
        <v>1935.5822059752527</v>
      </c>
      <c r="I59" s="88">
        <f>$H$10-H59</f>
        <v>395.98607078934356</v>
      </c>
      <c r="J59" s="88">
        <f>IF(I59&gt;0,I59*$K$4/100,IF(I59&lt;0,I59*$K$5/100))</f>
        <v>356.38746371040924</v>
      </c>
      <c r="K59" s="45">
        <f>J59*'Lask. kunnallisvero 2025'!D59</f>
        <v>28062305.280021332</v>
      </c>
      <c r="L59" s="90"/>
      <c r="O59" s="88">
        <v>355.20862956347742</v>
      </c>
      <c r="P59" s="45">
        <v>27969482.700457774</v>
      </c>
      <c r="R59" s="78">
        <f t="shared" si="0"/>
        <v>1.1788341469318198</v>
      </c>
      <c r="S59" s="78"/>
    </row>
    <row r="60" spans="1:19" ht="15" customHeight="1">
      <c r="A60" t="s">
        <v>155</v>
      </c>
      <c r="B60" s="60">
        <v>5</v>
      </c>
      <c r="C60" s="19" t="s">
        <v>156</v>
      </c>
      <c r="D60" s="18">
        <f>'Lask. kunnallisvero 2025'!H60</f>
        <v>7969714.9549333323</v>
      </c>
      <c r="E60" s="18">
        <v>512923.25545464043</v>
      </c>
      <c r="F60" s="18">
        <v>621503.51965000003</v>
      </c>
      <c r="G60" s="18">
        <f>SUM(D60:F60)</f>
        <v>9104141.7300379723</v>
      </c>
      <c r="H60" s="87">
        <f>G60/'Lask. kunnallisvero 2025'!D60</f>
        <v>1877.9170235226841</v>
      </c>
      <c r="I60" s="88">
        <f>$H$10-H60</f>
        <v>453.65125324191217</v>
      </c>
      <c r="J60" s="88">
        <f>IF(I60&gt;0,I60*$K$4/100,IF(I60&lt;0,I60*$K$5/100))</f>
        <v>408.28612791772093</v>
      </c>
      <c r="K60" s="45">
        <f>J60*'Lask. kunnallisvero 2025'!D60</f>
        <v>1979371.148145111</v>
      </c>
      <c r="L60" s="90"/>
      <c r="O60" s="88">
        <v>407.03695677664803</v>
      </c>
      <c r="P60" s="45">
        <v>1973315.1664531897</v>
      </c>
      <c r="R60" s="78">
        <f t="shared" si="0"/>
        <v>1.2491711410729067</v>
      </c>
      <c r="S60" s="78"/>
    </row>
    <row r="61" spans="1:19" ht="15" customHeight="1">
      <c r="A61" t="s">
        <v>573</v>
      </c>
      <c r="B61" s="60">
        <v>11</v>
      </c>
      <c r="C61" s="19" t="s">
        <v>574</v>
      </c>
      <c r="D61" s="18">
        <f>'Lask. kunnallisvero 2025'!H61</f>
        <v>6980768.9664186053</v>
      </c>
      <c r="E61" s="18">
        <v>1314291.8764351499</v>
      </c>
      <c r="F61" s="18">
        <v>701911.61375000002</v>
      </c>
      <c r="G61" s="18">
        <f>SUM(D61:F61)</f>
        <v>8996972.4566037543</v>
      </c>
      <c r="H61" s="87">
        <f>G61/'Lask. kunnallisvero 2025'!D61</f>
        <v>1976.4877980236718</v>
      </c>
      <c r="I61" s="88">
        <f>$H$10-H61</f>
        <v>355.08047874092449</v>
      </c>
      <c r="J61" s="88">
        <f>IF(I61&gt;0,I61*$K$4/100,IF(I61&lt;0,I61*$K$5/100))</f>
        <v>319.57243086683206</v>
      </c>
      <c r="K61" s="45">
        <f>J61*'Lask. kunnallisvero 2025'!D61</f>
        <v>1454693.7053058196</v>
      </c>
      <c r="L61" s="90"/>
      <c r="O61" s="88">
        <v>319.35390560684425</v>
      </c>
      <c r="P61" s="45">
        <v>1453698.9783223551</v>
      </c>
      <c r="R61" s="78">
        <f t="shared" si="0"/>
        <v>0.21852525998781402</v>
      </c>
      <c r="S61" s="78"/>
    </row>
    <row r="62" spans="1:19" ht="15" customHeight="1">
      <c r="A62" t="s">
        <v>65</v>
      </c>
      <c r="B62" s="60">
        <v>13</v>
      </c>
      <c r="C62" s="19" t="s">
        <v>66</v>
      </c>
      <c r="D62" s="18">
        <f>'Lask. kunnallisvero 2025'!H62</f>
        <v>5366857.3082222231</v>
      </c>
      <c r="E62" s="18">
        <v>1241709.881009554</v>
      </c>
      <c r="F62" s="18">
        <v>946936.92680000013</v>
      </c>
      <c r="G62" s="18">
        <f>SUM(D62:F62)</f>
        <v>7555504.116031778</v>
      </c>
      <c r="H62" s="87">
        <f>G62/'Lask. kunnallisvero 2025'!D62</f>
        <v>1843.2554564605459</v>
      </c>
      <c r="I62" s="88">
        <f>$H$10-H62</f>
        <v>488.31282030405032</v>
      </c>
      <c r="J62" s="88">
        <f>IF(I62&gt;0,I62*$K$4/100,IF(I62&lt;0,I62*$K$5/100))</f>
        <v>439.4815382736453</v>
      </c>
      <c r="K62" s="45">
        <f>J62*'Lask. kunnallisvero 2025'!D62</f>
        <v>1801434.825383672</v>
      </c>
      <c r="L62" s="90"/>
      <c r="O62" s="88">
        <v>444.38518605703234</v>
      </c>
      <c r="P62" s="45">
        <v>1821534.8776477755</v>
      </c>
      <c r="R62" s="91">
        <f t="shared" si="0"/>
        <v>-4.9036477833870435</v>
      </c>
      <c r="S62" s="78"/>
    </row>
    <row r="63" spans="1:19" ht="15" customHeight="1">
      <c r="A63" t="s">
        <v>119</v>
      </c>
      <c r="B63" s="60">
        <v>12</v>
      </c>
      <c r="C63" s="19" t="s">
        <v>120</v>
      </c>
      <c r="D63" s="18">
        <f>'Lask. kunnallisvero 2025'!H63</f>
        <v>5191272.4717176463</v>
      </c>
      <c r="E63" s="18">
        <v>1686804.9658763055</v>
      </c>
      <c r="F63" s="18">
        <v>818036.77405000024</v>
      </c>
      <c r="G63" s="18">
        <f>SUM(D63:F63)</f>
        <v>7696114.2116439519</v>
      </c>
      <c r="H63" s="87">
        <f>G63/'Lask. kunnallisvero 2025'!D63</f>
        <v>1850.0274547221038</v>
      </c>
      <c r="I63" s="88">
        <f>$H$10-H63</f>
        <v>481.54082204249244</v>
      </c>
      <c r="J63" s="88">
        <f>IF(I63&gt;0,I63*$K$4/100,IF(I63&lt;0,I63*$K$5/100))</f>
        <v>433.38673983824322</v>
      </c>
      <c r="K63" s="45">
        <f>J63*'Lask. kunnallisvero 2025'!D63</f>
        <v>1802888.8377270917</v>
      </c>
      <c r="L63" s="90"/>
      <c r="O63" s="88">
        <v>437.41526010739153</v>
      </c>
      <c r="P63" s="45">
        <v>1819647.4820467487</v>
      </c>
      <c r="R63" s="78">
        <f t="shared" si="0"/>
        <v>-4.0285202691483164</v>
      </c>
      <c r="S63" s="78"/>
    </row>
    <row r="64" spans="1:19" ht="15" customHeight="1">
      <c r="A64" t="s">
        <v>455</v>
      </c>
      <c r="B64" s="60">
        <v>6</v>
      </c>
      <c r="C64" s="19" t="s">
        <v>456</v>
      </c>
      <c r="D64" s="18">
        <f>'Lask. kunnallisvero 2025'!H64</f>
        <v>2486195.0780952377</v>
      </c>
      <c r="E64" s="18">
        <v>1308309.9086734415</v>
      </c>
      <c r="F64" s="18">
        <v>321316.53274999995</v>
      </c>
      <c r="G64" s="18">
        <f>SUM(D64:F64)</f>
        <v>4115821.519518679</v>
      </c>
      <c r="H64" s="87">
        <f>G64/'Lask. kunnallisvero 2025'!D64</f>
        <v>2467.5188965939324</v>
      </c>
      <c r="I64" s="88">
        <f>$H$10-H64</f>
        <v>-135.95061982933612</v>
      </c>
      <c r="J64" s="88">
        <f>IF(I64&gt;0,I64*$K$4/100,IF(I64&lt;0,I64*$K$5/100))</f>
        <v>-13.595061982933611</v>
      </c>
      <c r="K64" s="45">
        <f>J64*'Lask. kunnallisvero 2025'!D64</f>
        <v>-22676.563387533264</v>
      </c>
      <c r="L64" s="90"/>
      <c r="O64" s="88">
        <v>-13.626982521556737</v>
      </c>
      <c r="P64" s="45">
        <v>-22729.806845956638</v>
      </c>
      <c r="R64" s="78">
        <f t="shared" si="0"/>
        <v>3.1920538623126049E-2</v>
      </c>
      <c r="S64" s="78"/>
    </row>
    <row r="65" spans="1:19" ht="15" customHeight="1">
      <c r="A65" t="s">
        <v>381</v>
      </c>
      <c r="B65" s="60">
        <v>10</v>
      </c>
      <c r="C65" s="19" t="s">
        <v>382</v>
      </c>
      <c r="D65" s="18">
        <f>'Lask. kunnallisvero 2025'!H65</f>
        <v>7836374.7965714298</v>
      </c>
      <c r="E65" s="18">
        <v>1966469.9139559944</v>
      </c>
      <c r="F65" s="18">
        <v>1090227.9840500001</v>
      </c>
      <c r="G65" s="18">
        <f>SUM(D65:F65)</f>
        <v>10893072.694577424</v>
      </c>
      <c r="H65" s="87">
        <f>G65/'Lask. kunnallisvero 2025'!D65</f>
        <v>1919.8224699642974</v>
      </c>
      <c r="I65" s="88">
        <f>$H$10-H65</f>
        <v>411.74580680029885</v>
      </c>
      <c r="J65" s="88">
        <f>IF(I65&gt;0,I65*$K$4/100,IF(I65&lt;0,I65*$K$5/100))</f>
        <v>370.57122612026899</v>
      </c>
      <c r="K65" s="45">
        <f>J65*'Lask. kunnallisvero 2025'!D65</f>
        <v>2102621.1370064062</v>
      </c>
      <c r="L65" s="90"/>
      <c r="O65" s="88">
        <v>380.04181371074532</v>
      </c>
      <c r="P65" s="45">
        <v>2156357.2509947689</v>
      </c>
      <c r="R65" s="91">
        <f t="shared" si="0"/>
        <v>-9.4705875904763275</v>
      </c>
      <c r="S65" s="78"/>
    </row>
    <row r="66" spans="1:19" ht="15" customHeight="1">
      <c r="A66" t="s">
        <v>387</v>
      </c>
      <c r="B66" s="60">
        <v>13</v>
      </c>
      <c r="C66" s="19" t="s">
        <v>388</v>
      </c>
      <c r="D66" s="18">
        <f>'Lask. kunnallisvero 2025'!H66</f>
        <v>244516836.26740742</v>
      </c>
      <c r="E66" s="18">
        <v>28143377.958521478</v>
      </c>
      <c r="F66" s="18">
        <v>27170351.710850004</v>
      </c>
      <c r="G66" s="18">
        <f>SUM(D66:F66)</f>
        <v>299830565.9367789</v>
      </c>
      <c r="H66" s="87">
        <f>G66/'Lask. kunnallisvero 2025'!D66</f>
        <v>2009.6690613347648</v>
      </c>
      <c r="I66" s="88">
        <f>$H$10-H66</f>
        <v>321.89921542983143</v>
      </c>
      <c r="J66" s="88">
        <f>IF(I66&gt;0,I66*$K$4/100,IF(I66&lt;0,I66*$K$5/100))</f>
        <v>289.70929388684829</v>
      </c>
      <c r="K66" s="45">
        <f>J66*'Lask. kunnallisvero 2025'!D66</f>
        <v>43222888.39215444</v>
      </c>
      <c r="L66" s="90"/>
      <c r="O66" s="88">
        <v>288.94403494503314</v>
      </c>
      <c r="P66" s="45">
        <v>43108716.349589273</v>
      </c>
      <c r="R66" s="78">
        <f t="shared" si="0"/>
        <v>0.76525894181514786</v>
      </c>
      <c r="S66" s="78"/>
    </row>
    <row r="67" spans="1:19" ht="15" customHeight="1">
      <c r="A67" t="s">
        <v>591</v>
      </c>
      <c r="B67" s="60">
        <v>4</v>
      </c>
      <c r="C67" s="19" t="s">
        <v>592</v>
      </c>
      <c r="D67" s="18">
        <f>'Lask. kunnallisvero 2025'!H67</f>
        <v>2261722.32442</v>
      </c>
      <c r="E67" s="18">
        <v>322978.1702754132</v>
      </c>
      <c r="F67" s="18">
        <v>261733.92</v>
      </c>
      <c r="G67" s="18">
        <f>SUM(D67:F67)</f>
        <v>2846434.4146954129</v>
      </c>
      <c r="H67" s="87">
        <f>G67/'Lask. kunnallisvero 2025'!D67</f>
        <v>1716.787946137161</v>
      </c>
      <c r="I67" s="88">
        <f>$H$10-H67</f>
        <v>614.78033062743521</v>
      </c>
      <c r="J67" s="88">
        <f>IF(I67&gt;0,I67*$K$4/100,IF(I67&lt;0,I67*$K$5/100))</f>
        <v>553.30229756469168</v>
      </c>
      <c r="K67" s="45">
        <f>J67*'Lask. kunnallisvero 2025'!D67</f>
        <v>917375.20936225879</v>
      </c>
      <c r="L67" s="90"/>
      <c r="O67" s="88">
        <v>552.93016299400585</v>
      </c>
      <c r="P67" s="45">
        <v>916758.21024406166</v>
      </c>
      <c r="R67" s="78">
        <f t="shared" si="0"/>
        <v>0.37213457068583011</v>
      </c>
      <c r="S67" s="78"/>
    </row>
    <row r="68" spans="1:19" ht="15" customHeight="1">
      <c r="A68" t="s">
        <v>277</v>
      </c>
      <c r="B68" s="60">
        <v>13</v>
      </c>
      <c r="C68" s="19" t="s">
        <v>278</v>
      </c>
      <c r="D68" s="18">
        <f>'Lask. kunnallisvero 2025'!H68</f>
        <v>30697348.551723398</v>
      </c>
      <c r="E68" s="18">
        <v>6252149.0151567766</v>
      </c>
      <c r="F68" s="18">
        <v>3842846.5351499999</v>
      </c>
      <c r="G68" s="18">
        <f>SUM(D68:F68)</f>
        <v>40792344.102030173</v>
      </c>
      <c r="H68" s="87">
        <f>G68/'Lask. kunnallisvero 2025'!D68</f>
        <v>2133.9372306983769</v>
      </c>
      <c r="I68" s="88">
        <f>$H$10-H68</f>
        <v>197.63104606621937</v>
      </c>
      <c r="J68" s="88">
        <f>IF(I68&gt;0,I68*$K$4/100,IF(I68&lt;0,I68*$K$5/100))</f>
        <v>177.86794145959743</v>
      </c>
      <c r="K68" s="45">
        <f>J68*'Lask. kunnallisvero 2025'!D68</f>
        <v>3400123.5689416644</v>
      </c>
      <c r="L68" s="90"/>
      <c r="O68" s="88">
        <v>177.878014579818</v>
      </c>
      <c r="P68" s="45">
        <v>3400316.1267078007</v>
      </c>
      <c r="R68" s="78">
        <f t="shared" si="0"/>
        <v>-1.0073120220567944E-2</v>
      </c>
      <c r="S68" s="78"/>
    </row>
    <row r="69" spans="1:19" ht="15" customHeight="1">
      <c r="A69" t="s">
        <v>417</v>
      </c>
      <c r="B69" s="60">
        <v>1</v>
      </c>
      <c r="C69" s="19" t="s">
        <v>418</v>
      </c>
      <c r="D69" s="18">
        <f>'Lask. kunnallisvero 2025'!H69</f>
        <v>94129437.086578935</v>
      </c>
      <c r="E69" s="18">
        <v>4566658.3588550352</v>
      </c>
      <c r="F69" s="18">
        <v>8043073.8907999992</v>
      </c>
      <c r="G69" s="18">
        <f>SUM(D69:F69)</f>
        <v>106739169.33623397</v>
      </c>
      <c r="H69" s="87">
        <f>G69/'Lask. kunnallisvero 2025'!D69</f>
        <v>2277.2966084835821</v>
      </c>
      <c r="I69" s="88">
        <f>$H$10-H69</f>
        <v>54.271668281014172</v>
      </c>
      <c r="J69" s="88">
        <f>IF(I69&gt;0,I69*$K$4/100,IF(I69&lt;0,I69*$K$5/100))</f>
        <v>48.844501452912752</v>
      </c>
      <c r="K69" s="45">
        <f>J69*'Lask. kunnallisvero 2025'!D69</f>
        <v>2289390.6275994736</v>
      </c>
      <c r="L69" s="90"/>
      <c r="O69" s="88">
        <v>47.404755763575352</v>
      </c>
      <c r="P69" s="45">
        <v>2221908.3073945404</v>
      </c>
      <c r="R69" s="78">
        <f t="shared" si="0"/>
        <v>1.4397456893373999</v>
      </c>
      <c r="S69" s="78"/>
    </row>
    <row r="70" spans="1:19" ht="15" customHeight="1">
      <c r="A70" t="s">
        <v>429</v>
      </c>
      <c r="B70" s="60">
        <v>2</v>
      </c>
      <c r="C70" s="19" t="s">
        <v>430</v>
      </c>
      <c r="D70" s="18">
        <f>'Lask. kunnallisvero 2025'!H70</f>
        <v>75302716.459578946</v>
      </c>
      <c r="E70" s="18">
        <v>5044344.1022229539</v>
      </c>
      <c r="F70" s="18">
        <v>5472858.9609000003</v>
      </c>
      <c r="G70" s="18">
        <f>SUM(D70:F70)</f>
        <v>85819919.522701889</v>
      </c>
      <c r="H70" s="87">
        <f>G70/'Lask. kunnallisvero 2025'!D70</f>
        <v>2347.9499746300207</v>
      </c>
      <c r="I70" s="88">
        <f>$H$10-H70</f>
        <v>-16.381697865424485</v>
      </c>
      <c r="J70" s="88">
        <f>IF(I70&gt;0,I70*$K$4/100,IF(I70&lt;0,I70*$K$5/100))</f>
        <v>-1.6381697865424485</v>
      </c>
      <c r="K70" s="45">
        <f>J70*'Lask. kunnallisvero 2025'!D70</f>
        <v>-59876.743867913036</v>
      </c>
      <c r="L70" s="90"/>
      <c r="O70" s="88">
        <v>-1.786884883660423</v>
      </c>
      <c r="P70" s="45">
        <v>-65312.429382672119</v>
      </c>
      <c r="R70" s="78">
        <f t="shared" si="0"/>
        <v>0.14871509711797448</v>
      </c>
      <c r="S70" s="78"/>
    </row>
    <row r="71" spans="1:19" ht="15" customHeight="1">
      <c r="A71" t="s">
        <v>203</v>
      </c>
      <c r="B71" s="60">
        <v>11</v>
      </c>
      <c r="C71" s="19" t="s">
        <v>204</v>
      </c>
      <c r="D71" s="18">
        <f>'Lask. kunnallisvero 2025'!H71</f>
        <v>3288282.8577575753</v>
      </c>
      <c r="E71" s="18">
        <v>941578.0294243216</v>
      </c>
      <c r="F71" s="18">
        <v>490190.71954999998</v>
      </c>
      <c r="G71" s="18">
        <f>SUM(D71:F71)</f>
        <v>4720051.6067318963</v>
      </c>
      <c r="H71" s="87">
        <f>G71/'Lask. kunnallisvero 2025'!D71</f>
        <v>1823.1176542031271</v>
      </c>
      <c r="I71" s="88">
        <f>$H$10-H71</f>
        <v>508.45062256146912</v>
      </c>
      <c r="J71" s="88">
        <f>IF(I71&gt;0,I71*$K$4/100,IF(I71&lt;0,I71*$K$5/100))</f>
        <v>457.60556030532223</v>
      </c>
      <c r="K71" s="45">
        <f>J71*'Lask. kunnallisvero 2025'!D71</f>
        <v>1184740.7956304792</v>
      </c>
      <c r="L71" s="90"/>
      <c r="O71" s="88">
        <v>456.01495269379996</v>
      </c>
      <c r="P71" s="45">
        <v>1180622.7125242481</v>
      </c>
      <c r="R71" s="78">
        <f t="shared" si="0"/>
        <v>1.5906076115222731</v>
      </c>
      <c r="S71" s="78"/>
    </row>
    <row r="72" spans="1:19" ht="15" customHeight="1">
      <c r="A72" t="s">
        <v>401</v>
      </c>
      <c r="B72" s="60">
        <v>18</v>
      </c>
      <c r="C72" s="19" t="s">
        <v>402</v>
      </c>
      <c r="D72" s="18">
        <f>'Lask. kunnallisvero 2025'!H72</f>
        <v>59607101.99414286</v>
      </c>
      <c r="E72" s="18">
        <v>8283271.9837656971</v>
      </c>
      <c r="F72" s="18">
        <v>5489868.4890500009</v>
      </c>
      <c r="G72" s="18">
        <f>SUM(D72:F72)</f>
        <v>73380242.466958553</v>
      </c>
      <c r="H72" s="87">
        <f>G72/'Lask. kunnallisvero 2025'!D72</f>
        <v>2014.1147439672427</v>
      </c>
      <c r="I72" s="88">
        <f>$H$10-H72</f>
        <v>317.45353279735355</v>
      </c>
      <c r="J72" s="88">
        <f>IF(I72&gt;0,I72*$K$4/100,IF(I72&lt;0,I72*$K$5/100))</f>
        <v>285.70817951761819</v>
      </c>
      <c r="K72" s="45">
        <f>J72*'Lask. kunnallisvero 2025'!D72</f>
        <v>10409206.104365384</v>
      </c>
      <c r="L72" s="90"/>
      <c r="O72" s="88">
        <v>285.22570424582693</v>
      </c>
      <c r="P72" s="45">
        <v>10391628.082788212</v>
      </c>
      <c r="R72" s="78">
        <f t="shared" si="0"/>
        <v>0.48247527179125882</v>
      </c>
      <c r="S72" s="78"/>
    </row>
    <row r="73" spans="1:19" ht="15" customHeight="1">
      <c r="A73" t="s">
        <v>469</v>
      </c>
      <c r="B73" s="60">
        <v>17</v>
      </c>
      <c r="C73" s="19" t="s">
        <v>470</v>
      </c>
      <c r="D73" s="18">
        <f>'Lask. kunnallisvero 2025'!H73</f>
        <v>17476513.263879523</v>
      </c>
      <c r="E73" s="18">
        <v>2696349.3543135892</v>
      </c>
      <c r="F73" s="18">
        <v>2228293.2507000002</v>
      </c>
      <c r="G73" s="18">
        <f>SUM(D73:F73)</f>
        <v>22401155.868893113</v>
      </c>
      <c r="H73" s="87">
        <f>G73/'Lask. kunnallisvero 2025'!D73</f>
        <v>1825.5362944253209</v>
      </c>
      <c r="I73" s="88">
        <f>$H$10-H73</f>
        <v>506.03198233927537</v>
      </c>
      <c r="J73" s="88">
        <f>IF(I73&gt;0,I73*$K$4/100,IF(I73&lt;0,I73*$K$5/100))</f>
        <v>455.4287841053478</v>
      </c>
      <c r="K73" s="45">
        <f>J73*'Lask. kunnallisvero 2025'!D73</f>
        <v>5588566.609756723</v>
      </c>
      <c r="L73" s="90"/>
      <c r="O73" s="88">
        <v>453.37399053819087</v>
      </c>
      <c r="P73" s="45">
        <v>5563352.2378941402</v>
      </c>
      <c r="R73" s="78">
        <f t="shared" si="0"/>
        <v>2.0547935671569348</v>
      </c>
      <c r="S73" s="78"/>
    </row>
    <row r="74" spans="1:19" ht="15" customHeight="1">
      <c r="A74" t="s">
        <v>473</v>
      </c>
      <c r="B74" s="60">
        <v>6</v>
      </c>
      <c r="C74" s="19" t="s">
        <v>474</v>
      </c>
      <c r="D74" s="18">
        <f>'Lask. kunnallisvero 2025'!H74</f>
        <v>63914736.574276589</v>
      </c>
      <c r="E74" s="18">
        <v>4226133.2976680584</v>
      </c>
      <c r="F74" s="18">
        <v>5706115.4289999995</v>
      </c>
      <c r="G74" s="18">
        <f>SUM(D74:F74)</f>
        <v>73846985.300944656</v>
      </c>
      <c r="H74" s="87">
        <f>G74/'Lask. kunnallisvero 2025'!D74</f>
        <v>2175.104865863882</v>
      </c>
      <c r="I74" s="88">
        <f>$H$10-H74</f>
        <v>156.46341090071428</v>
      </c>
      <c r="J74" s="88">
        <f>IF(I74&gt;0,I74*$K$4/100,IF(I74&lt;0,I74*$K$5/100))</f>
        <v>140.81706981064286</v>
      </c>
      <c r="K74" s="45">
        <f>J74*'Lask. kunnallisvero 2025'!D74</f>
        <v>4780880.3371411357</v>
      </c>
      <c r="L74" s="90"/>
      <c r="O74" s="88">
        <v>138.92875478326741</v>
      </c>
      <c r="P74" s="45">
        <v>4716770.1536467122</v>
      </c>
      <c r="R74" s="78">
        <f t="shared" si="0"/>
        <v>1.8883150273754552</v>
      </c>
      <c r="S74" s="78"/>
    </row>
    <row r="75" spans="1:19" ht="15" customHeight="1">
      <c r="A75" t="s">
        <v>97</v>
      </c>
      <c r="B75" s="60">
        <v>10</v>
      </c>
      <c r="C75" s="19" t="s">
        <v>98</v>
      </c>
      <c r="D75" s="18">
        <f>'Lask. kunnallisvero 2025'!H75</f>
        <v>7065413.0286170207</v>
      </c>
      <c r="E75" s="18">
        <v>2206289.9369096179</v>
      </c>
      <c r="F75" s="18">
        <v>1281960.0703999999</v>
      </c>
      <c r="G75" s="18">
        <f>SUM(D75:F75)</f>
        <v>10553663.035926638</v>
      </c>
      <c r="H75" s="87">
        <f>G75/'Lask. kunnallisvero 2025'!D75</f>
        <v>2084.880094019486</v>
      </c>
      <c r="I75" s="88">
        <f>$H$10-H75</f>
        <v>246.68818274511023</v>
      </c>
      <c r="J75" s="88">
        <f>IF(I75&gt;0,I75*$K$4/100,IF(I75&lt;0,I75*$K$5/100))</f>
        <v>222.01936447059921</v>
      </c>
      <c r="K75" s="45">
        <f>J75*'Lask. kunnallisvero 2025'!D75</f>
        <v>1123862.0229501731</v>
      </c>
      <c r="L75" s="90"/>
      <c r="O75" s="88">
        <v>220.60070553270009</v>
      </c>
      <c r="P75" s="45">
        <v>1116680.7714065278</v>
      </c>
      <c r="R75" s="78">
        <f t="shared" si="0"/>
        <v>1.4186589378991243</v>
      </c>
      <c r="S75" s="78"/>
    </row>
    <row r="76" spans="1:19" ht="15" customHeight="1">
      <c r="A76" t="s">
        <v>319</v>
      </c>
      <c r="B76" s="60">
        <v>4</v>
      </c>
      <c r="C76" s="19" t="s">
        <v>320</v>
      </c>
      <c r="D76" s="18">
        <f>'Lask. kunnallisvero 2025'!H76</f>
        <v>17828768.446857147</v>
      </c>
      <c r="E76" s="18">
        <v>3015396.2158493055</v>
      </c>
      <c r="F76" s="18">
        <v>2149942.0588500001</v>
      </c>
      <c r="G76" s="18">
        <f>SUM(D76:F76)</f>
        <v>22994106.721556455</v>
      </c>
      <c r="H76" s="87">
        <f>G76/'Lask. kunnallisvero 2025'!D76</f>
        <v>1842.7718161208891</v>
      </c>
      <c r="I76" s="88">
        <f>$H$10-H76</f>
        <v>488.79646064370718</v>
      </c>
      <c r="J76" s="88">
        <f>IF(I76&gt;0,I76*$K$4/100,IF(I76&lt;0,I76*$K$5/100))</f>
        <v>439.91681457933652</v>
      </c>
      <c r="K76" s="45">
        <f>J76*'Lask. kunnallisvero 2025'!D76</f>
        <v>5489282.0123209609</v>
      </c>
      <c r="L76" s="90"/>
      <c r="O76" s="88">
        <v>440.25792212832926</v>
      </c>
      <c r="P76" s="45">
        <v>5493538.3523172922</v>
      </c>
      <c r="R76" s="78">
        <f t="shared" ref="R76:R139" si="1">J76-O76</f>
        <v>-0.34110754899273843</v>
      </c>
      <c r="S76" s="78"/>
    </row>
    <row r="77" spans="1:19" ht="15" customHeight="1">
      <c r="A77" t="s">
        <v>43</v>
      </c>
      <c r="B77" s="60">
        <v>13</v>
      </c>
      <c r="C77" s="19" t="s">
        <v>44</v>
      </c>
      <c r="D77" s="18">
        <f>'Lask. kunnallisvero 2025'!H77</f>
        <v>1518518.5950434783</v>
      </c>
      <c r="E77" s="18">
        <v>564539.04560078704</v>
      </c>
      <c r="F77" s="18">
        <v>307394.47019999998</v>
      </c>
      <c r="G77" s="18">
        <f>SUM(D77:F77)</f>
        <v>2390452.1108442652</v>
      </c>
      <c r="H77" s="87">
        <f>G77/'Lask. kunnallisvero 2025'!D77</f>
        <v>2015.5582722127026</v>
      </c>
      <c r="I77" s="88">
        <f>$H$10-H77</f>
        <v>316.01000455189364</v>
      </c>
      <c r="J77" s="88">
        <f>IF(I77&gt;0,I77*$K$4/100,IF(I77&lt;0,I77*$K$5/100))</f>
        <v>284.40900409670428</v>
      </c>
      <c r="K77" s="45">
        <f>J77*'Lask. kunnallisvero 2025'!D77</f>
        <v>337309.07885869127</v>
      </c>
      <c r="L77" s="90"/>
      <c r="O77" s="88">
        <v>279.9148299587643</v>
      </c>
      <c r="P77" s="45">
        <v>331978.98833109444</v>
      </c>
      <c r="R77" s="78">
        <f t="shared" si="1"/>
        <v>4.4941741379399787</v>
      </c>
      <c r="S77" s="78"/>
    </row>
    <row r="78" spans="1:19" ht="15" customHeight="1">
      <c r="A78" t="s">
        <v>109</v>
      </c>
      <c r="B78" s="60">
        <v>16</v>
      </c>
      <c r="C78" s="19" t="s">
        <v>110</v>
      </c>
      <c r="D78" s="18">
        <f>'Lask. kunnallisvero 2025'!H78</f>
        <v>7546120.9642268037</v>
      </c>
      <c r="E78" s="18">
        <v>903465.91206570074</v>
      </c>
      <c r="F78" s="18">
        <v>730880.57700000005</v>
      </c>
      <c r="G78" s="18">
        <f>SUM(D78:F78)</f>
        <v>9180467.453292504</v>
      </c>
      <c r="H78" s="87">
        <f>G78/'Lask. kunnallisvero 2025'!D78</f>
        <v>1744.0097745616458</v>
      </c>
      <c r="I78" s="88">
        <f>$H$10-H78</f>
        <v>587.55850220295042</v>
      </c>
      <c r="J78" s="88">
        <f>IF(I78&gt;0,I78*$K$4/100,IF(I78&lt;0,I78*$K$5/100))</f>
        <v>528.80265198265533</v>
      </c>
      <c r="K78" s="45">
        <f>J78*'Lask. kunnallisvero 2025'!D78</f>
        <v>2783617.1600366975</v>
      </c>
      <c r="L78" s="90"/>
      <c r="O78" s="88">
        <v>528.01438319497038</v>
      </c>
      <c r="P78" s="45">
        <v>2779467.7131383242</v>
      </c>
      <c r="R78" s="78">
        <f t="shared" si="1"/>
        <v>0.7882687876849559</v>
      </c>
      <c r="S78" s="78"/>
    </row>
    <row r="79" spans="1:19" ht="15" customHeight="1">
      <c r="A79" t="s">
        <v>593</v>
      </c>
      <c r="B79" s="60">
        <v>14</v>
      </c>
      <c r="C79" s="19" t="s">
        <v>594</v>
      </c>
      <c r="D79" s="18">
        <f>'Lask. kunnallisvero 2025'!H79</f>
        <v>1505437.531</v>
      </c>
      <c r="E79" s="18">
        <v>257960.7844319311</v>
      </c>
      <c r="F79" s="18">
        <v>155741.84595000002</v>
      </c>
      <c r="G79" s="18">
        <f>SUM(D79:F79)</f>
        <v>1919140.161381931</v>
      </c>
      <c r="H79" s="87">
        <f>G79/'Lask. kunnallisvero 2025'!D79</f>
        <v>1655.8586379481717</v>
      </c>
      <c r="I79" s="88">
        <f>$H$10-H79</f>
        <v>675.70963881642456</v>
      </c>
      <c r="J79" s="88">
        <f>IF(I79&gt;0,I79*$K$4/100,IF(I79&lt;0,I79*$K$5/100))</f>
        <v>608.1386749347821</v>
      </c>
      <c r="K79" s="45">
        <f>J79*'Lask. kunnallisvero 2025'!D79</f>
        <v>704832.72424941242</v>
      </c>
      <c r="L79" s="90"/>
      <c r="O79" s="88">
        <v>616.04564955275669</v>
      </c>
      <c r="P79" s="45">
        <v>713996.90783164499</v>
      </c>
      <c r="R79" s="91">
        <f t="shared" si="1"/>
        <v>-7.9069746179745835</v>
      </c>
      <c r="S79" s="78"/>
    </row>
    <row r="80" spans="1:19" ht="15" customHeight="1">
      <c r="A80" t="s">
        <v>347</v>
      </c>
      <c r="B80" s="60">
        <v>1</v>
      </c>
      <c r="C80" s="19" t="s">
        <v>348</v>
      </c>
      <c r="D80" s="18">
        <f>'Lask. kunnallisvero 2025'!H80</f>
        <v>13276654.201258427</v>
      </c>
      <c r="E80" s="18">
        <v>977058.1310231064</v>
      </c>
      <c r="F80" s="18">
        <v>1190650.9186499999</v>
      </c>
      <c r="G80" s="18">
        <f>SUM(D80:F80)</f>
        <v>15444363.250931533</v>
      </c>
      <c r="H80" s="87">
        <f>G80/'Lask. kunnallisvero 2025'!D80</f>
        <v>1829.9008591151105</v>
      </c>
      <c r="I80" s="88">
        <f>$H$10-H80</f>
        <v>501.66741764948574</v>
      </c>
      <c r="J80" s="88">
        <f>IF(I80&gt;0,I80*$K$4/100,IF(I80&lt;0,I80*$K$5/100))</f>
        <v>451.5006758845372</v>
      </c>
      <c r="K80" s="45">
        <f>J80*'Lask. kunnallisvero 2025'!D80</f>
        <v>3810665.704465494</v>
      </c>
      <c r="L80" s="90"/>
      <c r="O80" s="88">
        <v>450.74609864620493</v>
      </c>
      <c r="P80" s="45">
        <v>3804297.0725739696</v>
      </c>
      <c r="R80" s="78">
        <f t="shared" si="1"/>
        <v>0.75457723833227419</v>
      </c>
      <c r="S80" s="78"/>
    </row>
    <row r="81" spans="1:19" ht="15" customHeight="1">
      <c r="A81" t="s">
        <v>89</v>
      </c>
      <c r="B81" s="60">
        <v>13</v>
      </c>
      <c r="C81" s="19" t="s">
        <v>90</v>
      </c>
      <c r="D81" s="18">
        <f>'Lask. kunnallisvero 2025'!H81</f>
        <v>4743353.6716222204</v>
      </c>
      <c r="E81" s="18">
        <v>1275659.3625624436</v>
      </c>
      <c r="F81" s="18">
        <v>676715.45760000008</v>
      </c>
      <c r="G81" s="18">
        <f>SUM(D81:F81)</f>
        <v>6695728.4917846648</v>
      </c>
      <c r="H81" s="87">
        <f>G81/'Lask. kunnallisvero 2025'!D81</f>
        <v>1873.9794267519353</v>
      </c>
      <c r="I81" s="88">
        <f>$H$10-H81</f>
        <v>457.58885001266094</v>
      </c>
      <c r="J81" s="88">
        <f>IF(I81&gt;0,I81*$K$4/100,IF(I81&lt;0,I81*$K$5/100))</f>
        <v>411.82996501139479</v>
      </c>
      <c r="K81" s="45">
        <f>J81*'Lask. kunnallisvero 2025'!D81</f>
        <v>1471468.4649857136</v>
      </c>
      <c r="L81" s="90"/>
      <c r="O81" s="88">
        <v>411.18829351117222</v>
      </c>
      <c r="P81" s="45">
        <v>1469175.7727154184</v>
      </c>
      <c r="R81" s="78">
        <f t="shared" si="1"/>
        <v>0.64167150022257147</v>
      </c>
      <c r="S81" s="78"/>
    </row>
    <row r="82" spans="1:19" ht="15" customHeight="1">
      <c r="A82" t="s">
        <v>61</v>
      </c>
      <c r="B82" s="60">
        <v>4</v>
      </c>
      <c r="C82" s="19" t="s">
        <v>62</v>
      </c>
      <c r="D82" s="18">
        <f>'Lask. kunnallisvero 2025'!H82</f>
        <v>2699493.1234831456</v>
      </c>
      <c r="E82" s="18">
        <v>644863.34697916044</v>
      </c>
      <c r="F82" s="18">
        <v>359457.7745</v>
      </c>
      <c r="G82" s="18">
        <f>SUM(D82:F82)</f>
        <v>3703814.2449623058</v>
      </c>
      <c r="H82" s="87">
        <f>G82/'Lask. kunnallisvero 2025'!D82</f>
        <v>1706.8268409964542</v>
      </c>
      <c r="I82" s="88">
        <f>$H$10-H82</f>
        <v>624.74143576814208</v>
      </c>
      <c r="J82" s="88">
        <f>IF(I82&gt;0,I82*$K$4/100,IF(I82&lt;0,I82*$K$5/100))</f>
        <v>562.2672921913279</v>
      </c>
      <c r="K82" s="45">
        <f>J82*'Lask. kunnallisvero 2025'!D82</f>
        <v>1220120.0240551815</v>
      </c>
      <c r="L82" s="90"/>
      <c r="O82" s="88">
        <v>561.58586307836219</v>
      </c>
      <c r="P82" s="45">
        <v>1218641.322880046</v>
      </c>
      <c r="R82" s="78">
        <f t="shared" si="1"/>
        <v>0.68142911296570219</v>
      </c>
      <c r="S82" s="78"/>
    </row>
    <row r="83" spans="1:19" ht="15" customHeight="1">
      <c r="A83" t="s">
        <v>461</v>
      </c>
      <c r="B83" s="60">
        <v>15</v>
      </c>
      <c r="C83" s="19" t="s">
        <v>462</v>
      </c>
      <c r="D83" s="18">
        <f>'Lask. kunnallisvero 2025'!H83</f>
        <v>2047129.8455728157</v>
      </c>
      <c r="E83" s="18">
        <v>571343.70822949044</v>
      </c>
      <c r="F83" s="18">
        <v>277629.37729999999</v>
      </c>
      <c r="G83" s="18">
        <f>SUM(D83:F83)</f>
        <v>2896102.9311023061</v>
      </c>
      <c r="H83" s="87">
        <f>G83/'Lask. kunnallisvero 2025'!D83</f>
        <v>2333.6848759889654</v>
      </c>
      <c r="I83" s="88">
        <f>$H$10-H83</f>
        <v>-2.1165992243691107</v>
      </c>
      <c r="J83" s="88">
        <f>IF(I83&gt;0,I83*$K$4/100,IF(I83&lt;0,I83*$K$5/100))</f>
        <v>-0.21165992243691106</v>
      </c>
      <c r="K83" s="45">
        <f>J83*'Lask. kunnallisvero 2025'!D83</f>
        <v>-262.66996374420665</v>
      </c>
      <c r="L83" s="90"/>
      <c r="O83" s="88">
        <v>-0.50801084835616162</v>
      </c>
      <c r="P83" s="45">
        <v>-630.44146280999655</v>
      </c>
      <c r="R83" s="78">
        <f t="shared" si="1"/>
        <v>0.29635092591925055</v>
      </c>
      <c r="S83" s="78"/>
    </row>
    <row r="84" spans="1:19" ht="15" customHeight="1">
      <c r="A84" t="s">
        <v>505</v>
      </c>
      <c r="B84" s="60">
        <v>14</v>
      </c>
      <c r="C84" s="19" t="s">
        <v>506</v>
      </c>
      <c r="D84" s="18">
        <f>'Lask. kunnallisvero 2025'!H84</f>
        <v>17187316.208833333</v>
      </c>
      <c r="E84" s="18">
        <v>3442018.0289264475</v>
      </c>
      <c r="F84" s="18">
        <v>1944383.3406000005</v>
      </c>
      <c r="G84" s="18">
        <f>SUM(D84:F84)</f>
        <v>22573717.578359779</v>
      </c>
      <c r="H84" s="87">
        <f>G84/'Lask. kunnallisvero 2025'!D84</f>
        <v>1803.3006533279899</v>
      </c>
      <c r="I84" s="88">
        <f>$H$10-H84</f>
        <v>528.2676234366063</v>
      </c>
      <c r="J84" s="88">
        <f>IF(I84&gt;0,I84*$K$4/100,IF(I84&lt;0,I84*$K$5/100))</f>
        <v>475.44086109294568</v>
      </c>
      <c r="K84" s="45">
        <f>J84*'Lask. kunnallisvero 2025'!D84</f>
        <v>5951568.6991614942</v>
      </c>
      <c r="L84" s="90"/>
      <c r="O84" s="88">
        <v>479.70195943893481</v>
      </c>
      <c r="P84" s="45">
        <v>6004909.1282565864</v>
      </c>
      <c r="R84" s="78">
        <f t="shared" si="1"/>
        <v>-4.2610983459891258</v>
      </c>
      <c r="S84" s="78"/>
    </row>
    <row r="85" spans="1:19" ht="15" customHeight="1">
      <c r="A85" t="s">
        <v>521</v>
      </c>
      <c r="B85" s="60">
        <v>14</v>
      </c>
      <c r="C85" s="19" t="s">
        <v>522</v>
      </c>
      <c r="D85" s="18">
        <f>'Lask. kunnallisvero 2025'!H85</f>
        <v>21670333.097428571</v>
      </c>
      <c r="E85" s="18">
        <v>3094719.9472210361</v>
      </c>
      <c r="F85" s="18">
        <v>2522165.0407499997</v>
      </c>
      <c r="G85" s="18">
        <f>SUM(D85:F85)</f>
        <v>27287218.085399609</v>
      </c>
      <c r="H85" s="87">
        <f>G85/'Lask. kunnallisvero 2025'!D85</f>
        <v>1813.1041917209043</v>
      </c>
      <c r="I85" s="88">
        <f>$H$10-H85</f>
        <v>518.46408504369197</v>
      </c>
      <c r="J85" s="88">
        <f>IF(I85&gt;0,I85*$K$4/100,IF(I85&lt;0,I85*$K$5/100))</f>
        <v>466.61767653932276</v>
      </c>
      <c r="K85" s="45">
        <f>J85*'Lask. kunnallisvero 2025'!D85</f>
        <v>7022596.0319168074</v>
      </c>
      <c r="L85" s="90"/>
      <c r="O85" s="88">
        <v>464.85881140414699</v>
      </c>
      <c r="P85" s="45">
        <v>6996125.1116324123</v>
      </c>
      <c r="R85" s="78">
        <f t="shared" si="1"/>
        <v>1.7588651351757676</v>
      </c>
      <c r="S85" s="78"/>
    </row>
    <row r="86" spans="1:19" ht="15" customHeight="1">
      <c r="A86" t="s">
        <v>391</v>
      </c>
      <c r="B86" s="60">
        <v>1</v>
      </c>
      <c r="C86" s="19" t="s">
        <v>392</v>
      </c>
      <c r="D86" s="18">
        <f>'Lask. kunnallisvero 2025'!H86</f>
        <v>34698337.887531914</v>
      </c>
      <c r="E86" s="18">
        <v>1222386.205160341</v>
      </c>
      <c r="F86" s="18">
        <v>3310087.1252999995</v>
      </c>
      <c r="G86" s="18">
        <f>SUM(D86:F86)</f>
        <v>39230811.217992254</v>
      </c>
      <c r="H86" s="87">
        <f>G86/'Lask. kunnallisvero 2025'!D86</f>
        <v>3826.2763306341808</v>
      </c>
      <c r="I86" s="88">
        <f>$H$10-H86</f>
        <v>-1494.7080538695845</v>
      </c>
      <c r="J86" s="88">
        <f>IF(I86&gt;0,I86*$K$4/100,IF(I86&lt;0,I86*$K$5/100))</f>
        <v>-149.47080538695846</v>
      </c>
      <c r="K86" s="45">
        <f>J86*'Lask. kunnallisvero 2025'!D86</f>
        <v>-1532524.167632485</v>
      </c>
      <c r="L86" s="90"/>
      <c r="O86" s="88">
        <v>-149.87594218836065</v>
      </c>
      <c r="P86" s="45">
        <v>-1536678.0352572617</v>
      </c>
      <c r="R86" s="78">
        <f t="shared" si="1"/>
        <v>0.40513680140219321</v>
      </c>
      <c r="S86" s="78"/>
    </row>
    <row r="87" spans="1:19" ht="15" customHeight="1">
      <c r="A87" t="s">
        <v>273</v>
      </c>
      <c r="B87" s="60">
        <v>16</v>
      </c>
      <c r="C87" s="19" t="s">
        <v>274</v>
      </c>
      <c r="D87" s="18">
        <f>'Lask. kunnallisvero 2025'!H87</f>
        <v>5911931.8975757575</v>
      </c>
      <c r="E87" s="18">
        <v>815320.28884336958</v>
      </c>
      <c r="F87" s="18">
        <v>637692.09035000007</v>
      </c>
      <c r="G87" s="18">
        <f>SUM(D87:F87)</f>
        <v>7364944.2767691277</v>
      </c>
      <c r="H87" s="87">
        <f>G87/'Lask. kunnallisvero 2025'!D87</f>
        <v>1788.4760264130955</v>
      </c>
      <c r="I87" s="88">
        <f>$H$10-H87</f>
        <v>543.09225035150075</v>
      </c>
      <c r="J87" s="88">
        <f>IF(I87&gt;0,I87*$K$4/100,IF(I87&lt;0,I87*$K$5/100))</f>
        <v>488.78302531635069</v>
      </c>
      <c r="K87" s="45">
        <f>J87*'Lask. kunnallisvero 2025'!D87</f>
        <v>2012808.4982527322</v>
      </c>
      <c r="L87" s="90"/>
      <c r="O87" s="88">
        <v>486.87508492985285</v>
      </c>
      <c r="P87" s="45">
        <v>2004951.5997411341</v>
      </c>
      <c r="R87" s="78">
        <f t="shared" si="1"/>
        <v>1.9079403864978417</v>
      </c>
      <c r="S87" s="78"/>
    </row>
    <row r="88" spans="1:19" ht="15" customHeight="1">
      <c r="A88" t="s">
        <v>451</v>
      </c>
      <c r="B88" s="60">
        <v>11</v>
      </c>
      <c r="C88" s="19" t="s">
        <v>452</v>
      </c>
      <c r="D88" s="18">
        <f>'Lask. kunnallisvero 2025'!H88</f>
        <v>2690558.2997303368</v>
      </c>
      <c r="E88" s="18">
        <v>3415356.7801055252</v>
      </c>
      <c r="F88" s="18">
        <v>317312.24165000004</v>
      </c>
      <c r="G88" s="18">
        <f>SUM(D88:F88)</f>
        <v>6423227.3214858621</v>
      </c>
      <c r="H88" s="87">
        <f>G88/'Lask. kunnallisvero 2025'!D88</f>
        <v>3235.8827816049684</v>
      </c>
      <c r="I88" s="88">
        <f>$H$10-H88</f>
        <v>-904.31450484037214</v>
      </c>
      <c r="J88" s="88">
        <f>IF(I88&gt;0,I88*$K$4/100,IF(I88&lt;0,I88*$K$5/100))</f>
        <v>-90.431450484037214</v>
      </c>
      <c r="K88" s="45">
        <f>J88*'Lask. kunnallisvero 2025'!D88</f>
        <v>-179506.42921081386</v>
      </c>
      <c r="L88" s="90"/>
      <c r="O88" s="88">
        <v>-90.207223507610294</v>
      </c>
      <c r="P88" s="45">
        <v>-179061.33866260643</v>
      </c>
      <c r="R88" s="78">
        <f t="shared" si="1"/>
        <v>-0.22422697642691958</v>
      </c>
      <c r="S88" s="78"/>
    </row>
    <row r="89" spans="1:19" ht="15" customHeight="1">
      <c r="A89" t="s">
        <v>185</v>
      </c>
      <c r="B89" s="60">
        <v>19</v>
      </c>
      <c r="C89" s="19" t="s">
        <v>186</v>
      </c>
      <c r="D89" s="18">
        <f>'Lask. kunnallisvero 2025'!H89</f>
        <v>31526075.098375</v>
      </c>
      <c r="E89" s="18">
        <v>6381149.4294990143</v>
      </c>
      <c r="F89" s="18">
        <v>3672606.7821500008</v>
      </c>
      <c r="G89" s="18">
        <f>SUM(D89:F89)</f>
        <v>41579831.310024016</v>
      </c>
      <c r="H89" s="87">
        <f>G89/'Lask. kunnallisvero 2025'!D89</f>
        <v>2143.069338729204</v>
      </c>
      <c r="I89" s="88">
        <f>$H$10-H89</f>
        <v>188.49893803539226</v>
      </c>
      <c r="J89" s="88">
        <f>IF(I89&gt;0,I89*$K$4/100,IF(I89&lt;0,I89*$K$5/100))</f>
        <v>169.64904423185305</v>
      </c>
      <c r="K89" s="45">
        <f>J89*'Lask. kunnallisvero 2025'!D89</f>
        <v>3291530.7561864131</v>
      </c>
      <c r="L89" s="90"/>
      <c r="O89" s="88">
        <v>170.94592098592625</v>
      </c>
      <c r="P89" s="45">
        <v>3316692.7589689409</v>
      </c>
      <c r="R89" s="78">
        <f t="shared" si="1"/>
        <v>-1.296876754073196</v>
      </c>
      <c r="S89" s="78"/>
    </row>
    <row r="90" spans="1:19" ht="15" customHeight="1">
      <c r="A90" t="s">
        <v>543</v>
      </c>
      <c r="B90" s="60">
        <v>19</v>
      </c>
      <c r="C90" s="19" t="s">
        <v>544</v>
      </c>
      <c r="D90" s="18">
        <f>'Lask. kunnallisvero 2025'!H90</f>
        <v>10520227.139280898</v>
      </c>
      <c r="E90" s="18">
        <v>1736672.5741223339</v>
      </c>
      <c r="F90" s="18">
        <v>1392803.3885499998</v>
      </c>
      <c r="G90" s="18">
        <f>SUM(D90:F90)</f>
        <v>13649703.101953233</v>
      </c>
      <c r="H90" s="87">
        <f>G90/'Lask. kunnallisvero 2025'!D90</f>
        <v>1962.8563563349487</v>
      </c>
      <c r="I90" s="88">
        <f>$H$10-H90</f>
        <v>368.71192042964753</v>
      </c>
      <c r="J90" s="88">
        <f>IF(I90&gt;0,I90*$K$4/100,IF(I90&lt;0,I90*$K$5/100))</f>
        <v>331.84072838668277</v>
      </c>
      <c r="K90" s="45">
        <f>J90*'Lask. kunnallisvero 2025'!D90</f>
        <v>2307620.4252009918</v>
      </c>
      <c r="L90" s="90"/>
      <c r="O90" s="88">
        <v>336.87913414016589</v>
      </c>
      <c r="P90" s="45">
        <v>2342657.4988107136</v>
      </c>
      <c r="R90" s="91">
        <f t="shared" si="1"/>
        <v>-5.0384057534831186</v>
      </c>
      <c r="S90" s="78"/>
    </row>
    <row r="91" spans="1:19" ht="15" customHeight="1">
      <c r="A91" t="s">
        <v>85</v>
      </c>
      <c r="B91" s="60">
        <v>19</v>
      </c>
      <c r="C91" s="19" t="s">
        <v>86</v>
      </c>
      <c r="D91" s="18">
        <f>'Lask. kunnallisvero 2025'!H91</f>
        <v>14049794.667395348</v>
      </c>
      <c r="E91" s="18">
        <v>1493555.1572483019</v>
      </c>
      <c r="F91" s="18">
        <v>1088403.8215500002</v>
      </c>
      <c r="G91" s="18">
        <f>SUM(D91:F91)</f>
        <v>16631753.64619365</v>
      </c>
      <c r="H91" s="87">
        <f>G91/'Lask. kunnallisvero 2025'!D91</f>
        <v>2187.2374600465082</v>
      </c>
      <c r="I91" s="88">
        <f>$H$10-H91</f>
        <v>144.33081671808804</v>
      </c>
      <c r="J91" s="88">
        <f>IF(I91&gt;0,I91*$K$4/100,IF(I91&lt;0,I91*$K$5/100))</f>
        <v>129.89773504627922</v>
      </c>
      <c r="K91" s="45">
        <f>J91*'Lask. kunnallisvero 2025'!D91</f>
        <v>987742.37729190721</v>
      </c>
      <c r="L91" s="90"/>
      <c r="O91" s="88">
        <v>131.78776194230522</v>
      </c>
      <c r="P91" s="45">
        <v>1002114.1418092889</v>
      </c>
      <c r="R91" s="78">
        <f t="shared" si="1"/>
        <v>-1.8900268960260007</v>
      </c>
      <c r="S91" s="78"/>
    </row>
    <row r="92" spans="1:19" ht="15" customHeight="1">
      <c r="A92" t="s">
        <v>139</v>
      </c>
      <c r="B92" s="60">
        <v>2</v>
      </c>
      <c r="C92" s="19" t="s">
        <v>140</v>
      </c>
      <c r="D92" s="18">
        <f>'Lask. kunnallisvero 2025'!H92</f>
        <v>9923956.2503661979</v>
      </c>
      <c r="E92" s="18">
        <v>1127158.6486142371</v>
      </c>
      <c r="F92" s="18">
        <v>2194359.0451500001</v>
      </c>
      <c r="G92" s="18">
        <f>SUM(D92:F92)</f>
        <v>13245473.944130436</v>
      </c>
      <c r="H92" s="87">
        <f>G92/'Lask. kunnallisvero 2025'!D92</f>
        <v>2079.0258898336897</v>
      </c>
      <c r="I92" s="88">
        <f>$H$10-H92</f>
        <v>252.54238693090656</v>
      </c>
      <c r="J92" s="88">
        <f>IF(I92&gt;0,I92*$K$4/100,IF(I92&lt;0,I92*$K$5/100))</f>
        <v>227.2881482378159</v>
      </c>
      <c r="K92" s="45">
        <f>J92*'Lask. kunnallisvero 2025'!D92</f>
        <v>1448052.7924231251</v>
      </c>
      <c r="L92" s="90"/>
      <c r="O92" s="88">
        <v>228.41117796946259</v>
      </c>
      <c r="P92" s="45">
        <v>1455207.6148434461</v>
      </c>
      <c r="R92" s="78">
        <f t="shared" si="1"/>
        <v>-1.1230297316466817</v>
      </c>
      <c r="S92" s="78"/>
    </row>
    <row r="93" spans="1:19" ht="15" customHeight="1">
      <c r="A93" t="s">
        <v>115</v>
      </c>
      <c r="B93" s="60">
        <v>17</v>
      </c>
      <c r="C93" s="19" t="s">
        <v>116</v>
      </c>
      <c r="D93" s="18">
        <f>'Lask. kunnallisvero 2025'!H93</f>
        <v>35953640.936696626</v>
      </c>
      <c r="E93" s="18">
        <v>4103176.1688492373</v>
      </c>
      <c r="F93" s="18">
        <v>2848125.4536499996</v>
      </c>
      <c r="G93" s="18">
        <f>SUM(D93:F93)</f>
        <v>42904942.559195861</v>
      </c>
      <c r="H93" s="87">
        <f>G93/'Lask. kunnallisvero 2025'!D93</f>
        <v>2182.6800915295244</v>
      </c>
      <c r="I93" s="88">
        <f>$H$10-H93</f>
        <v>148.88818523507189</v>
      </c>
      <c r="J93" s="88">
        <f>IF(I93&gt;0,I93*$K$4/100,IF(I93&lt;0,I93*$K$5/100))</f>
        <v>133.99936671156468</v>
      </c>
      <c r="K93" s="45">
        <f>J93*'Lask. kunnallisvero 2025'!D93</f>
        <v>2634025.5514492267</v>
      </c>
      <c r="L93" s="90"/>
      <c r="O93" s="88">
        <v>133.33173765635914</v>
      </c>
      <c r="P93" s="45">
        <v>2620901.9671110515</v>
      </c>
      <c r="R93" s="78">
        <f t="shared" si="1"/>
        <v>0.66762905520553772</v>
      </c>
      <c r="S93" s="78"/>
    </row>
    <row r="94" spans="1:19" ht="15" customHeight="1">
      <c r="A94" t="s">
        <v>385</v>
      </c>
      <c r="B94" s="60">
        <v>1</v>
      </c>
      <c r="C94" s="19" t="s">
        <v>386</v>
      </c>
      <c r="D94" s="18">
        <f>'Lask. kunnallisvero 2025'!H94</f>
        <v>73571495.345771432</v>
      </c>
      <c r="E94" s="18">
        <v>6003644.3949327031</v>
      </c>
      <c r="F94" s="18">
        <v>6489715.2302000001</v>
      </c>
      <c r="G94" s="18">
        <f>SUM(D94:F94)</f>
        <v>86064854.970904142</v>
      </c>
      <c r="H94" s="87">
        <f>G94/'Lask. kunnallisvero 2025'!D94</f>
        <v>2237.7175572893098</v>
      </c>
      <c r="I94" s="88">
        <f>$H$10-H94</f>
        <v>93.850719475286496</v>
      </c>
      <c r="J94" s="88">
        <f>IF(I94&gt;0,I94*$K$4/100,IF(I94&lt;0,I94*$K$5/100))</f>
        <v>84.465647527757852</v>
      </c>
      <c r="K94" s="45">
        <f>J94*'Lask. kunnallisvero 2025'!D94</f>
        <v>3248633.2695650947</v>
      </c>
      <c r="L94" s="90"/>
      <c r="O94" s="88">
        <v>83.284983151017371</v>
      </c>
      <c r="P94" s="45">
        <v>3203223.7369712791</v>
      </c>
      <c r="R94" s="78">
        <f t="shared" si="1"/>
        <v>1.1806643767404807</v>
      </c>
      <c r="S94" s="78"/>
    </row>
    <row r="95" spans="1:19" ht="15" customHeight="1">
      <c r="A95" t="s">
        <v>309</v>
      </c>
      <c r="B95" s="60">
        <v>13</v>
      </c>
      <c r="C95" s="19" t="s">
        <v>310</v>
      </c>
      <c r="D95" s="18">
        <f>'Lask. kunnallisvero 2025'!H95</f>
        <v>13392969.220857143</v>
      </c>
      <c r="E95" s="18">
        <v>2589282.1066883449</v>
      </c>
      <c r="F95" s="18">
        <v>1602701.0379499998</v>
      </c>
      <c r="G95" s="18">
        <f>SUM(D95:F95)</f>
        <v>17584952.365495488</v>
      </c>
      <c r="H95" s="87">
        <f>G95/'Lask. kunnallisvero 2025'!D95</f>
        <v>1926.4847026178229</v>
      </c>
      <c r="I95" s="88">
        <f>$H$10-H95</f>
        <v>405.08357414677334</v>
      </c>
      <c r="J95" s="88">
        <f>IF(I95&gt;0,I95*$K$4/100,IF(I95&lt;0,I95*$K$5/100))</f>
        <v>364.57521673209601</v>
      </c>
      <c r="K95" s="45">
        <f>J95*'Lask. kunnallisvero 2025'!D95</f>
        <v>3327842.5783305722</v>
      </c>
      <c r="L95" s="90"/>
      <c r="O95" s="88">
        <v>363.79043015582084</v>
      </c>
      <c r="P95" s="45">
        <v>3320679.0464623328</v>
      </c>
      <c r="R95" s="78">
        <f t="shared" si="1"/>
        <v>0.78478657627516668</v>
      </c>
      <c r="S95" s="78"/>
    </row>
    <row r="96" spans="1:19" ht="15" customHeight="1">
      <c r="A96" t="s">
        <v>373</v>
      </c>
      <c r="B96" s="60">
        <v>6</v>
      </c>
      <c r="C96" s="19" t="s">
        <v>374</v>
      </c>
      <c r="D96" s="18">
        <f>'Lask. kunnallisvero 2025'!H96</f>
        <v>2182917.5602553193</v>
      </c>
      <c r="E96" s="18">
        <v>665254.09489727661</v>
      </c>
      <c r="F96" s="18">
        <v>311988.48259999993</v>
      </c>
      <c r="G96" s="18">
        <f>SUM(D96:F96)</f>
        <v>3160160.1377525958</v>
      </c>
      <c r="H96" s="87">
        <f>G96/'Lask. kunnallisvero 2025'!D96</f>
        <v>1855.643063859422</v>
      </c>
      <c r="I96" s="88">
        <f>$H$10-H96</f>
        <v>475.92521290517425</v>
      </c>
      <c r="J96" s="88">
        <f>IF(I96&gt;0,I96*$K$4/100,IF(I96&lt;0,I96*$K$5/100))</f>
        <v>428.33269161465682</v>
      </c>
      <c r="K96" s="45">
        <f>J96*'Lask. kunnallisvero 2025'!D96</f>
        <v>729450.57381976058</v>
      </c>
      <c r="L96" s="90"/>
      <c r="O96" s="88">
        <v>425.64314683374147</v>
      </c>
      <c r="P96" s="45">
        <v>724870.27905786177</v>
      </c>
      <c r="R96" s="78">
        <f t="shared" si="1"/>
        <v>2.6895447809153552</v>
      </c>
      <c r="S96" s="78"/>
    </row>
    <row r="97" spans="1:19" ht="15" customHeight="1">
      <c r="A97" t="s">
        <v>357</v>
      </c>
      <c r="B97" s="60">
        <v>13</v>
      </c>
      <c r="C97" s="19" t="s">
        <v>358</v>
      </c>
      <c r="D97" s="18">
        <f>'Lask. kunnallisvero 2025'!H97</f>
        <v>1733942.3939157897</v>
      </c>
      <c r="E97" s="18">
        <v>520605.31625961751</v>
      </c>
      <c r="F97" s="18">
        <v>217528.4785</v>
      </c>
      <c r="G97" s="18">
        <f>SUM(D97:F97)</f>
        <v>2472076.1886754073</v>
      </c>
      <c r="H97" s="87">
        <f>G97/'Lask. kunnallisvero 2025'!D97</f>
        <v>1656.8875259218548</v>
      </c>
      <c r="I97" s="88">
        <f>$H$10-H97</f>
        <v>674.68075084274142</v>
      </c>
      <c r="J97" s="88">
        <f>IF(I97&gt;0,I97*$K$4/100,IF(I97&lt;0,I97*$K$5/100))</f>
        <v>607.2126757584673</v>
      </c>
      <c r="K97" s="45">
        <f>J97*'Lask. kunnallisvero 2025'!D97</f>
        <v>905961.31223163323</v>
      </c>
      <c r="L97" s="90"/>
      <c r="O97" s="88">
        <v>606.372970832943</v>
      </c>
      <c r="P97" s="45">
        <v>904708.47248275101</v>
      </c>
      <c r="R97" s="78">
        <f t="shared" si="1"/>
        <v>0.83970492552430187</v>
      </c>
      <c r="S97" s="78"/>
    </row>
    <row r="98" spans="1:19" ht="15" customHeight="1">
      <c r="A98" t="s">
        <v>477</v>
      </c>
      <c r="B98" s="60">
        <v>1</v>
      </c>
      <c r="C98" s="19" t="s">
        <v>478</v>
      </c>
      <c r="D98" s="18">
        <f>'Lask. kunnallisvero 2025'!H98</f>
        <v>93578537.236563399</v>
      </c>
      <c r="E98" s="18">
        <v>4532489.8852960467</v>
      </c>
      <c r="F98" s="18">
        <v>8966951.0063999984</v>
      </c>
      <c r="G98" s="18">
        <f>SUM(D98:F98)</f>
        <v>107077978.12825945</v>
      </c>
      <c r="H98" s="87">
        <f>G98/'Lask. kunnallisvero 2025'!D98</f>
        <v>2571.8260628860203</v>
      </c>
      <c r="I98" s="88">
        <f>$H$10-H98</f>
        <v>-240.25778612142403</v>
      </c>
      <c r="J98" s="88">
        <f>IF(I98&gt;0,I98*$K$4/100,IF(I98&lt;0,I98*$K$5/100))</f>
        <v>-24.025778612142403</v>
      </c>
      <c r="K98" s="45">
        <f>J98*'Lask. kunnallisvero 2025'!D98</f>
        <v>-1000313.292516549</v>
      </c>
      <c r="L98" s="90"/>
      <c r="O98" s="88">
        <v>-23.677960298832886</v>
      </c>
      <c r="P98" s="45">
        <v>-985831.87704190717</v>
      </c>
      <c r="R98" s="78">
        <f t="shared" si="1"/>
        <v>-0.34781831330951718</v>
      </c>
      <c r="S98" s="78"/>
    </row>
    <row r="99" spans="1:19" ht="15" customHeight="1">
      <c r="A99" t="s">
        <v>513</v>
      </c>
      <c r="B99" s="60">
        <v>12</v>
      </c>
      <c r="C99" s="19" t="s">
        <v>514</v>
      </c>
      <c r="D99" s="18">
        <f>'Lask. kunnallisvero 2025'!H99</f>
        <v>12141712.257358024</v>
      </c>
      <c r="E99" s="18">
        <v>2285663.5448280438</v>
      </c>
      <c r="F99" s="18">
        <v>1669506.94585</v>
      </c>
      <c r="G99" s="18">
        <f>SUM(D99:F99)</f>
        <v>16096882.748036068</v>
      </c>
      <c r="H99" s="87">
        <f>G99/'Lask. kunnallisvero 2025'!D99</f>
        <v>1682.718246710858</v>
      </c>
      <c r="I99" s="88">
        <f>$H$10-H99</f>
        <v>648.85003005373824</v>
      </c>
      <c r="J99" s="88">
        <f>IF(I99&gt;0,I99*$K$4/100,IF(I99&lt;0,I99*$K$5/100))</f>
        <v>583.96502704836439</v>
      </c>
      <c r="K99" s="45">
        <f>J99*'Lask. kunnallisvero 2025'!D99</f>
        <v>5586209.4487446537</v>
      </c>
      <c r="L99" s="90"/>
      <c r="O99" s="88">
        <v>583.54911800092236</v>
      </c>
      <c r="P99" s="45">
        <v>5582230.8627968235</v>
      </c>
      <c r="R99" s="78">
        <f t="shared" si="1"/>
        <v>0.41590904744202817</v>
      </c>
      <c r="S99" s="78"/>
    </row>
    <row r="100" spans="1:19" ht="15" customHeight="1">
      <c r="A100" t="s">
        <v>539</v>
      </c>
      <c r="B100" s="60">
        <v>19</v>
      </c>
      <c r="C100" s="19" t="s">
        <v>540</v>
      </c>
      <c r="D100" s="18">
        <f>'Lask. kunnallisvero 2025'!H100</f>
        <v>12289184.320684932</v>
      </c>
      <c r="E100" s="18">
        <v>6064697.3997743428</v>
      </c>
      <c r="F100" s="18">
        <v>4447936.6361500006</v>
      </c>
      <c r="G100" s="18">
        <f>SUM(D100:F100)</f>
        <v>22801818.356609277</v>
      </c>
      <c r="H100" s="87">
        <f>G100/'Lask. kunnallisvero 2025'!D100</f>
        <v>3335.061921399631</v>
      </c>
      <c r="I100" s="88">
        <f>$H$10-H100</f>
        <v>-1003.4936446350348</v>
      </c>
      <c r="J100" s="88">
        <f>IF(I100&gt;0,I100*$K$4/100,IF(I100&lt;0,I100*$K$5/100))</f>
        <v>-100.34936446350348</v>
      </c>
      <c r="K100" s="45">
        <f>J100*'Lask. kunnallisvero 2025'!D100</f>
        <v>-686088.60483697325</v>
      </c>
      <c r="L100" s="90"/>
      <c r="O100" s="88">
        <v>-100.29413101711711</v>
      </c>
      <c r="P100" s="45">
        <v>-685710.97376402968</v>
      </c>
      <c r="R100" s="78">
        <f t="shared" si="1"/>
        <v>-5.5233446386367291E-2</v>
      </c>
      <c r="S100" s="78"/>
    </row>
    <row r="101" spans="1:19" ht="15" customHeight="1">
      <c r="A101" t="s">
        <v>193</v>
      </c>
      <c r="B101" s="60">
        <v>11</v>
      </c>
      <c r="C101" s="19" t="s">
        <v>194</v>
      </c>
      <c r="D101" s="18">
        <f>'Lask. kunnallisvero 2025'!H101</f>
        <v>9516574.0460631568</v>
      </c>
      <c r="E101" s="18">
        <v>1840046.8120643143</v>
      </c>
      <c r="F101" s="18">
        <v>971179.36870000022</v>
      </c>
      <c r="G101" s="18">
        <f>SUM(D101:F101)</f>
        <v>12327800.226827471</v>
      </c>
      <c r="H101" s="87">
        <f>G101/'Lask. kunnallisvero 2025'!D101</f>
        <v>1676.3394379694685</v>
      </c>
      <c r="I101" s="88">
        <f>$H$10-H101</f>
        <v>655.22883879512779</v>
      </c>
      <c r="J101" s="88">
        <f>IF(I101&gt;0,I101*$K$4/100,IF(I101&lt;0,I101*$K$5/100))</f>
        <v>589.70595491561505</v>
      </c>
      <c r="K101" s="45">
        <f>J101*'Lask. kunnallisvero 2025'!D101</f>
        <v>4336697.5924494332</v>
      </c>
      <c r="L101" s="90"/>
      <c r="O101" s="88">
        <v>595.02234630152543</v>
      </c>
      <c r="P101" s="45">
        <v>4375794.3347014179</v>
      </c>
      <c r="R101" s="91">
        <f t="shared" si="1"/>
        <v>-5.3163913859103786</v>
      </c>
      <c r="S101" s="78"/>
    </row>
    <row r="102" spans="1:19" ht="15" customHeight="1">
      <c r="A102" t="s">
        <v>99</v>
      </c>
      <c r="B102" s="60">
        <v>13</v>
      </c>
      <c r="C102" s="19" t="s">
        <v>100</v>
      </c>
      <c r="D102" s="18">
        <f>'Lask. kunnallisvero 2025'!H102</f>
        <v>1165156.0813932582</v>
      </c>
      <c r="E102" s="18">
        <v>546695.21940585121</v>
      </c>
      <c r="F102" s="18">
        <v>260213.22734999994</v>
      </c>
      <c r="G102" s="18">
        <f>SUM(D102:F102)</f>
        <v>1972064.5281491093</v>
      </c>
      <c r="H102" s="87">
        <f>G102/'Lask. kunnallisvero 2025'!D102</f>
        <v>1950.6078418883376</v>
      </c>
      <c r="I102" s="88">
        <f>$H$10-H102</f>
        <v>380.96043487625866</v>
      </c>
      <c r="J102" s="88">
        <f>IF(I102&gt;0,I102*$K$4/100,IF(I102&lt;0,I102*$K$5/100))</f>
        <v>342.86439138863278</v>
      </c>
      <c r="K102" s="45">
        <f>J102*'Lask. kunnallisvero 2025'!D102</f>
        <v>346635.89969390776</v>
      </c>
      <c r="L102" s="90"/>
      <c r="O102" s="88">
        <v>341.89740497751808</v>
      </c>
      <c r="P102" s="45">
        <v>345658.27643227077</v>
      </c>
      <c r="R102" s="78">
        <f t="shared" si="1"/>
        <v>0.96698641111470351</v>
      </c>
      <c r="S102" s="78"/>
    </row>
    <row r="103" spans="1:19" ht="15" customHeight="1">
      <c r="A103" t="s">
        <v>313</v>
      </c>
      <c r="B103" s="60">
        <v>4</v>
      </c>
      <c r="C103" s="19" t="s">
        <v>314</v>
      </c>
      <c r="D103" s="18">
        <f>'Lask. kunnallisvero 2025'!H103</f>
        <v>10052503.231239133</v>
      </c>
      <c r="E103" s="18">
        <v>1103388.8093497634</v>
      </c>
      <c r="F103" s="18">
        <v>1103114.4331999999</v>
      </c>
      <c r="G103" s="18">
        <f>SUM(D103:F103)</f>
        <v>12259006.473788897</v>
      </c>
      <c r="H103" s="87">
        <f>G103/'Lask. kunnallisvero 2025'!D103</f>
        <v>1838.4832744134519</v>
      </c>
      <c r="I103" s="88">
        <f>$H$10-H103</f>
        <v>493.08500235114434</v>
      </c>
      <c r="J103" s="88">
        <f>IF(I103&gt;0,I103*$K$4/100,IF(I103&lt;0,I103*$K$5/100))</f>
        <v>443.77650211602986</v>
      </c>
      <c r="K103" s="45">
        <f>J103*'Lask. kunnallisvero 2025'!D103</f>
        <v>2959101.716109687</v>
      </c>
      <c r="L103" s="90"/>
      <c r="O103" s="88">
        <v>451.38102664235669</v>
      </c>
      <c r="P103" s="45">
        <v>3009808.6856512344</v>
      </c>
      <c r="R103" s="91">
        <f t="shared" si="1"/>
        <v>-7.6045245263268271</v>
      </c>
      <c r="S103" s="78"/>
    </row>
    <row r="104" spans="1:19" ht="15" customHeight="1">
      <c r="A104" t="s">
        <v>409</v>
      </c>
      <c r="B104" s="60">
        <v>16</v>
      </c>
      <c r="C104" s="19" t="s">
        <v>410</v>
      </c>
      <c r="D104" s="18">
        <f>'Lask. kunnallisvero 2025'!H104</f>
        <v>79196696.607543483</v>
      </c>
      <c r="E104" s="18">
        <v>16509812.166584803</v>
      </c>
      <c r="F104" s="18">
        <v>7883104.4799499996</v>
      </c>
      <c r="G104" s="18">
        <f>SUM(D104:F104)</f>
        <v>103589613.25407828</v>
      </c>
      <c r="H104" s="87">
        <f>G104/'Lask. kunnallisvero 2025'!D104</f>
        <v>2141.7415439055198</v>
      </c>
      <c r="I104" s="88">
        <f>$H$10-H104</f>
        <v>189.8267328590764</v>
      </c>
      <c r="J104" s="88">
        <f>IF(I104&gt;0,I104*$K$4/100,IF(I104&lt;0,I104*$K$5/100))</f>
        <v>170.84405957316878</v>
      </c>
      <c r="K104" s="45">
        <f>J104*'Lask. kunnallisvero 2025'!D104</f>
        <v>8263214.629375454</v>
      </c>
      <c r="L104" s="90"/>
      <c r="O104" s="88">
        <v>170.72239342787748</v>
      </c>
      <c r="P104" s="45">
        <v>8257330.0029261503</v>
      </c>
      <c r="R104" s="78">
        <f t="shared" si="1"/>
        <v>0.12166614529130015</v>
      </c>
      <c r="S104" s="78"/>
    </row>
    <row r="105" spans="1:19" ht="15" customHeight="1">
      <c r="A105" t="s">
        <v>419</v>
      </c>
      <c r="B105" s="60">
        <v>19</v>
      </c>
      <c r="C105" s="19" t="s">
        <v>420</v>
      </c>
      <c r="D105" s="18">
        <f>'Lask. kunnallisvero 2025'!H105</f>
        <v>6259808.2281428576</v>
      </c>
      <c r="E105" s="18">
        <v>1200658.8015445888</v>
      </c>
      <c r="F105" s="18">
        <v>2440294.4763000007</v>
      </c>
      <c r="G105" s="18">
        <f>SUM(D105:F105)</f>
        <v>9900761.5059874468</v>
      </c>
      <c r="H105" s="87">
        <f>G105/'Lask. kunnallisvero 2025'!D105</f>
        <v>2483.2609746645212</v>
      </c>
      <c r="I105" s="88">
        <f>$H$10-H105</f>
        <v>-151.69269789992495</v>
      </c>
      <c r="J105" s="88">
        <f>IF(I105&gt;0,I105*$K$4/100,IF(I105&lt;0,I105*$K$5/100))</f>
        <v>-15.169269789992494</v>
      </c>
      <c r="K105" s="45">
        <f>J105*'Lask. kunnallisvero 2025'!D105</f>
        <v>-60479.878652700078</v>
      </c>
      <c r="L105" s="90"/>
      <c r="O105" s="88">
        <v>-14.568076767150933</v>
      </c>
      <c r="P105" s="45">
        <v>-58082.922070630768</v>
      </c>
      <c r="R105" s="78">
        <f t="shared" si="1"/>
        <v>-0.60119302284156184</v>
      </c>
      <c r="S105" s="78"/>
    </row>
    <row r="106" spans="1:19" ht="15" customHeight="1">
      <c r="A106" t="s">
        <v>229</v>
      </c>
      <c r="B106" s="60">
        <v>13</v>
      </c>
      <c r="C106" s="19" t="s">
        <v>230</v>
      </c>
      <c r="D106" s="18">
        <f>'Lask. kunnallisvero 2025'!H106</f>
        <v>3234097.8622244895</v>
      </c>
      <c r="E106" s="18">
        <v>785794.08827571571</v>
      </c>
      <c r="F106" s="18">
        <v>464475.72005</v>
      </c>
      <c r="G106" s="18">
        <f>SUM(D106:F106)</f>
        <v>4484367.6705502048</v>
      </c>
      <c r="H106" s="87">
        <f>G106/'Lask. kunnallisvero 2025'!D106</f>
        <v>1837.1026917452702</v>
      </c>
      <c r="I106" s="88">
        <f>$H$10-H106</f>
        <v>494.465585019326</v>
      </c>
      <c r="J106" s="88">
        <f>IF(I106&gt;0,I106*$K$4/100,IF(I106&lt;0,I106*$K$5/100))</f>
        <v>445.01902651739346</v>
      </c>
      <c r="K106" s="45">
        <f>J106*'Lask. kunnallisvero 2025'!D106</f>
        <v>1086291.4437289573</v>
      </c>
      <c r="L106" s="90"/>
      <c r="O106" s="88">
        <v>442.71929378501272</v>
      </c>
      <c r="P106" s="45">
        <v>1080677.796129216</v>
      </c>
      <c r="R106" s="78">
        <f t="shared" si="1"/>
        <v>2.2997327323807326</v>
      </c>
      <c r="S106" s="78"/>
    </row>
    <row r="107" spans="1:19" ht="15" customHeight="1">
      <c r="A107" t="s">
        <v>351</v>
      </c>
      <c r="B107" s="60">
        <v>12</v>
      </c>
      <c r="C107" s="19" t="s">
        <v>352</v>
      </c>
      <c r="D107" s="18">
        <f>'Lask. kunnallisvero 2025'!H107</f>
        <v>25495634.374659084</v>
      </c>
      <c r="E107" s="18">
        <v>2783321.3591522127</v>
      </c>
      <c r="F107" s="18">
        <v>1790854.9201500001</v>
      </c>
      <c r="G107" s="18">
        <f>SUM(D107:F107)</f>
        <v>30069810.653961297</v>
      </c>
      <c r="H107" s="87">
        <f>G107/'Lask. kunnallisvero 2025'!D107</f>
        <v>1995.2100493637647</v>
      </c>
      <c r="I107" s="88">
        <f>$H$10-H107</f>
        <v>336.35822740083154</v>
      </c>
      <c r="J107" s="88">
        <f>IF(I107&gt;0,I107*$K$4/100,IF(I107&lt;0,I107*$K$5/100))</f>
        <v>302.7224046607484</v>
      </c>
      <c r="K107" s="45">
        <f>J107*'Lask. kunnallisvero 2025'!D107</f>
        <v>4562329.3606421389</v>
      </c>
      <c r="L107" s="90"/>
      <c r="O107" s="88">
        <v>301.18308922884108</v>
      </c>
      <c r="P107" s="45">
        <v>4539130.3377678636</v>
      </c>
      <c r="R107" s="78">
        <f t="shared" si="1"/>
        <v>1.5393154319073119</v>
      </c>
      <c r="S107" s="78"/>
    </row>
    <row r="108" spans="1:19" ht="15" customHeight="1">
      <c r="A108" t="s">
        <v>239</v>
      </c>
      <c r="B108" s="60">
        <v>15</v>
      </c>
      <c r="C108" s="19" t="s">
        <v>240</v>
      </c>
      <c r="D108" s="18">
        <f>'Lask. kunnallisvero 2025'!H108</f>
        <v>2700327.1473043482</v>
      </c>
      <c r="E108" s="18">
        <v>466732.92522123363</v>
      </c>
      <c r="F108" s="18">
        <v>433353.92260000005</v>
      </c>
      <c r="G108" s="18">
        <f>SUM(D108:F108)</f>
        <v>3600413.995125582</v>
      </c>
      <c r="H108" s="87">
        <f>G108/'Lask. kunnallisvero 2025'!D108</f>
        <v>1812.8972785123776</v>
      </c>
      <c r="I108" s="88">
        <f>$H$10-H108</f>
        <v>518.67099825221862</v>
      </c>
      <c r="J108" s="88">
        <f>IF(I108&gt;0,I108*$K$4/100,IF(I108&lt;0,I108*$K$5/100))</f>
        <v>466.80389842699674</v>
      </c>
      <c r="K108" s="45">
        <f>J108*'Lask. kunnallisvero 2025'!D108</f>
        <v>927072.54227601551</v>
      </c>
      <c r="L108" s="90"/>
      <c r="O108" s="88">
        <v>465.61449244182603</v>
      </c>
      <c r="P108" s="45">
        <v>924710.38198946649</v>
      </c>
      <c r="R108" s="78">
        <f t="shared" si="1"/>
        <v>1.1894059851707084</v>
      </c>
      <c r="S108" s="78"/>
    </row>
    <row r="109" spans="1:19" ht="15" customHeight="1">
      <c r="A109" t="s">
        <v>333</v>
      </c>
      <c r="B109" s="60">
        <v>2</v>
      </c>
      <c r="C109" s="19" t="s">
        <v>334</v>
      </c>
      <c r="D109" s="18">
        <f>'Lask. kunnallisvero 2025'!H109</f>
        <v>3122704.796162162</v>
      </c>
      <c r="E109" s="18">
        <v>1198966.2167986725</v>
      </c>
      <c r="F109" s="18">
        <v>347959.47125</v>
      </c>
      <c r="G109" s="18">
        <f>SUM(D109:F109)</f>
        <v>4669630.4842108348</v>
      </c>
      <c r="H109" s="87">
        <f>G109/'Lask. kunnallisvero 2025'!D109</f>
        <v>2136.1530119903177</v>
      </c>
      <c r="I109" s="88">
        <f>$H$10-H109</f>
        <v>195.41526477427851</v>
      </c>
      <c r="J109" s="88">
        <f>IF(I109&gt;0,I109*$K$4/100,IF(I109&lt;0,I109*$K$5/100))</f>
        <v>175.87373829685063</v>
      </c>
      <c r="K109" s="45">
        <f>J109*'Lask. kunnallisvero 2025'!D109</f>
        <v>384459.99191691546</v>
      </c>
      <c r="L109" s="90"/>
      <c r="O109" s="88">
        <v>176.10779421281055</v>
      </c>
      <c r="P109" s="45">
        <v>384971.63814920385</v>
      </c>
      <c r="R109" s="78">
        <f t="shared" si="1"/>
        <v>-0.23405591595991382</v>
      </c>
      <c r="S109" s="78"/>
    </row>
    <row r="110" spans="1:19" ht="15" customHeight="1">
      <c r="A110" t="s">
        <v>167</v>
      </c>
      <c r="B110" s="60">
        <v>8</v>
      </c>
      <c r="C110" s="19" t="s">
        <v>168</v>
      </c>
      <c r="D110" s="18">
        <f>'Lask. kunnallisvero 2025'!H110</f>
        <v>87705657.336893618</v>
      </c>
      <c r="E110" s="18">
        <v>9186923.636806367</v>
      </c>
      <c r="F110" s="18">
        <v>7961745.1334499996</v>
      </c>
      <c r="G110" s="18">
        <f>SUM(D110:F110)</f>
        <v>104854326.10714999</v>
      </c>
      <c r="H110" s="87">
        <f>G110/'Lask. kunnallisvero 2025'!D110</f>
        <v>2088.3155966371237</v>
      </c>
      <c r="I110" s="88">
        <f>$H$10-H110</f>
        <v>243.25268012747256</v>
      </c>
      <c r="J110" s="88">
        <f>IF(I110&gt;0,I110*$K$4/100,IF(I110&lt;0,I110*$K$5/100))</f>
        <v>218.92741211472531</v>
      </c>
      <c r="K110" s="45">
        <f>J110*'Lask. kunnallisvero 2025'!D110</f>
        <v>10992345.362280358</v>
      </c>
      <c r="L110" s="90"/>
      <c r="O110" s="88">
        <v>218.78003571069908</v>
      </c>
      <c r="P110" s="45">
        <v>10984945.5930342</v>
      </c>
      <c r="R110" s="78">
        <f t="shared" si="1"/>
        <v>0.14737640402623242</v>
      </c>
      <c r="S110" s="78"/>
    </row>
    <row r="111" spans="1:19" ht="15" customHeight="1">
      <c r="A111" t="s">
        <v>163</v>
      </c>
      <c r="B111" s="60">
        <v>8</v>
      </c>
      <c r="C111" s="19" t="s">
        <v>164</v>
      </c>
      <c r="D111" s="18">
        <f>'Lask. kunnallisvero 2025'!H111</f>
        <v>134435006.68292132</v>
      </c>
      <c r="E111" s="18">
        <v>18399855.121795051</v>
      </c>
      <c r="F111" s="18">
        <v>12132845.007449999</v>
      </c>
      <c r="G111" s="18">
        <f>SUM(D111:F111)</f>
        <v>164967706.81216639</v>
      </c>
      <c r="H111" s="87">
        <f>G111/'Lask. kunnallisvero 2025'!D111</f>
        <v>2104.5557473549666</v>
      </c>
      <c r="I111" s="88">
        <f>$H$10-H111</f>
        <v>227.01252940962968</v>
      </c>
      <c r="J111" s="88">
        <f>IF(I111&gt;0,I111*$K$4/100,IF(I111&lt;0,I111*$K$5/100))</f>
        <v>204.3112764686667</v>
      </c>
      <c r="K111" s="45">
        <f>J111*'Lask. kunnallisvero 2025'!D111</f>
        <v>16015143.717272907</v>
      </c>
      <c r="L111" s="90"/>
      <c r="O111" s="88">
        <v>205.3941761321891</v>
      </c>
      <c r="P111" s="45">
        <v>16100027.890297774</v>
      </c>
      <c r="R111" s="78">
        <f t="shared" si="1"/>
        <v>-1.0828996635223973</v>
      </c>
      <c r="S111" s="78"/>
    </row>
    <row r="112" spans="1:19" ht="15" customHeight="1">
      <c r="A112" t="s">
        <v>235</v>
      </c>
      <c r="B112" s="60">
        <v>15</v>
      </c>
      <c r="C112" s="19" t="s">
        <v>236</v>
      </c>
      <c r="D112" s="18">
        <f>'Lask. kunnallisvero 2025'!H112</f>
        <v>9347209.4472359549</v>
      </c>
      <c r="E112" s="18">
        <v>1369448.3650897059</v>
      </c>
      <c r="F112" s="18">
        <v>1430928.61555</v>
      </c>
      <c r="G112" s="18">
        <f>SUM(D112:F112)</f>
        <v>12147586.42787566</v>
      </c>
      <c r="H112" s="87">
        <f>G112/'Lask. kunnallisvero 2025'!D112</f>
        <v>1984.5754660799969</v>
      </c>
      <c r="I112" s="88">
        <f>$H$10-H112</f>
        <v>346.99281068459936</v>
      </c>
      <c r="J112" s="88">
        <f>IF(I112&gt;0,I112*$K$4/100,IF(I112&lt;0,I112*$K$5/100))</f>
        <v>312.29352961613944</v>
      </c>
      <c r="K112" s="45">
        <f>J112*'Lask. kunnallisvero 2025'!D112</f>
        <v>1911548.6947803895</v>
      </c>
      <c r="L112" s="90"/>
      <c r="O112" s="88">
        <v>310.59288537003511</v>
      </c>
      <c r="P112" s="45">
        <v>1901139.0513499849</v>
      </c>
      <c r="R112" s="78">
        <f t="shared" si="1"/>
        <v>1.7006442461043321</v>
      </c>
      <c r="S112" s="78"/>
    </row>
    <row r="113" spans="1:19" ht="15" customHeight="1">
      <c r="A113" t="s">
        <v>369</v>
      </c>
      <c r="B113" s="60">
        <v>15</v>
      </c>
      <c r="C113" s="19" t="s">
        <v>370</v>
      </c>
      <c r="D113" s="18">
        <f>'Lask. kunnallisvero 2025'!H113</f>
        <v>9572727.0602921322</v>
      </c>
      <c r="E113" s="18">
        <v>1904245.2571894773</v>
      </c>
      <c r="F113" s="18">
        <v>1061176.5339000002</v>
      </c>
      <c r="G113" s="18">
        <f>SUM(D113:F113)</f>
        <v>12538148.851381609</v>
      </c>
      <c r="H113" s="87">
        <f>G113/'Lask. kunnallisvero 2025'!D113</f>
        <v>1977.0023417504904</v>
      </c>
      <c r="I113" s="88">
        <f>$H$10-H113</f>
        <v>354.56593501410589</v>
      </c>
      <c r="J113" s="88">
        <f>IF(I113&gt;0,I113*$K$4/100,IF(I113&lt;0,I113*$K$5/100))</f>
        <v>319.10934151269532</v>
      </c>
      <c r="K113" s="45">
        <f>J113*'Lask. kunnallisvero 2025'!D113</f>
        <v>2023791.4438735137</v>
      </c>
      <c r="L113" s="90"/>
      <c r="O113" s="88">
        <v>315.84193574494338</v>
      </c>
      <c r="P113" s="45">
        <v>2003069.5564944309</v>
      </c>
      <c r="R113" s="78">
        <f t="shared" si="1"/>
        <v>3.2674057677519386</v>
      </c>
      <c r="S113" s="78"/>
    </row>
    <row r="114" spans="1:19" ht="15" customHeight="1">
      <c r="A114" t="s">
        <v>169</v>
      </c>
      <c r="B114" s="60">
        <v>18</v>
      </c>
      <c r="C114" s="19" t="s">
        <v>170</v>
      </c>
      <c r="D114" s="18">
        <f>'Lask. kunnallisvero 2025'!H114</f>
        <v>10260753.260148937</v>
      </c>
      <c r="E114" s="18">
        <v>3113035.5447662543</v>
      </c>
      <c r="F114" s="18">
        <v>1246101.2174499996</v>
      </c>
      <c r="G114" s="18">
        <f>SUM(D114:F114)</f>
        <v>14619890.022365192</v>
      </c>
      <c r="H114" s="87">
        <f>G114/'Lask. kunnallisvero 2025'!D114</f>
        <v>1953.7471632186546</v>
      </c>
      <c r="I114" s="88">
        <f>$H$10-H114</f>
        <v>377.82111354594167</v>
      </c>
      <c r="J114" s="88">
        <f>IF(I114&gt;0,I114*$K$4/100,IF(I114&lt;0,I114*$K$5/100))</f>
        <v>340.03900219134755</v>
      </c>
      <c r="K114" s="45">
        <f>J114*'Lask. kunnallisvero 2025'!D114</f>
        <v>2544511.8533978537</v>
      </c>
      <c r="L114" s="90"/>
      <c r="O114" s="88">
        <v>339.83844551241424</v>
      </c>
      <c r="P114" s="45">
        <v>2543011.0877693957</v>
      </c>
      <c r="R114" s="78">
        <f t="shared" si="1"/>
        <v>0.2005566789333102</v>
      </c>
      <c r="S114" s="78"/>
    </row>
    <row r="115" spans="1:19" ht="15" customHeight="1">
      <c r="A115" t="s">
        <v>441</v>
      </c>
      <c r="B115" s="60">
        <v>6</v>
      </c>
      <c r="C115" s="19" t="s">
        <v>442</v>
      </c>
      <c r="D115" s="18">
        <f>'Lask. kunnallisvero 2025'!H115</f>
        <v>2834061.8051428576</v>
      </c>
      <c r="E115" s="18">
        <v>842508.01232385263</v>
      </c>
      <c r="F115" s="18">
        <v>882678.16370000015</v>
      </c>
      <c r="G115" s="18">
        <f>SUM(D115:F115)</f>
        <v>4559247.9811667101</v>
      </c>
      <c r="H115" s="87">
        <f>G115/'Lask. kunnallisvero 2025'!D115</f>
        <v>2237.118734625471</v>
      </c>
      <c r="I115" s="88">
        <f>$H$10-H115</f>
        <v>94.449542139125242</v>
      </c>
      <c r="J115" s="88">
        <f>IF(I115&gt;0,I115*$K$4/100,IF(I115&lt;0,I115*$K$5/100))</f>
        <v>85.004587925212732</v>
      </c>
      <c r="K115" s="45">
        <f>J115*'Lask. kunnallisvero 2025'!D115</f>
        <v>173239.35019158354</v>
      </c>
      <c r="L115" s="90"/>
      <c r="O115" s="88">
        <v>87.918681041952453</v>
      </c>
      <c r="P115" s="45">
        <v>179178.27196349911</v>
      </c>
      <c r="R115" s="78">
        <f t="shared" si="1"/>
        <v>-2.9140931167397213</v>
      </c>
      <c r="S115" s="78"/>
    </row>
    <row r="116" spans="1:19" ht="15" customHeight="1">
      <c r="A116" t="s">
        <v>529</v>
      </c>
      <c r="B116" s="60">
        <v>11</v>
      </c>
      <c r="C116" s="19" t="s">
        <v>530</v>
      </c>
      <c r="D116" s="18">
        <f>'Lask. kunnallisvero 2025'!H116</f>
        <v>215101007.18856794</v>
      </c>
      <c r="E116" s="18">
        <v>24981976.822517555</v>
      </c>
      <c r="F116" s="18">
        <v>23199430.594500002</v>
      </c>
      <c r="G116" s="18">
        <f>SUM(D116:F116)</f>
        <v>263282414.60558549</v>
      </c>
      <c r="H116" s="87">
        <f>G116/'Lask. kunnallisvero 2025'!D116</f>
        <v>2095.0966419364463</v>
      </c>
      <c r="I116" s="88">
        <f>$H$10-H116</f>
        <v>236.47163482814994</v>
      </c>
      <c r="J116" s="88">
        <f>IF(I116&gt;0,I116*$K$4/100,IF(I116&lt;0,I116*$K$5/100))</f>
        <v>212.82447134533496</v>
      </c>
      <c r="K116" s="45">
        <f>J116*'Lask. kunnallisvero 2025'!D116</f>
        <v>26744800.016082864</v>
      </c>
      <c r="L116" s="90"/>
      <c r="O116" s="88">
        <v>212.63135384537344</v>
      </c>
      <c r="P116" s="45">
        <v>26720531.712332699</v>
      </c>
      <c r="R116" s="78">
        <f t="shared" si="1"/>
        <v>0.19311749996151661</v>
      </c>
      <c r="S116" s="78"/>
    </row>
    <row r="117" spans="1:19" ht="15" customHeight="1">
      <c r="A117" t="s">
        <v>67</v>
      </c>
      <c r="B117" s="60">
        <v>14</v>
      </c>
      <c r="C117" s="19" t="s">
        <v>68</v>
      </c>
      <c r="D117" s="18">
        <f>'Lask. kunnallisvero 2025'!H117</f>
        <v>4679664.2245476209</v>
      </c>
      <c r="E117" s="18">
        <v>647390.0678070843</v>
      </c>
      <c r="F117" s="18">
        <v>653915.20695000014</v>
      </c>
      <c r="G117" s="18">
        <f>SUM(D117:F117)</f>
        <v>5980969.4993047053</v>
      </c>
      <c r="H117" s="87">
        <f>G117/'Lask. kunnallisvero 2025'!D117</f>
        <v>1793.3941527150541</v>
      </c>
      <c r="I117" s="88">
        <f>$H$10-H117</f>
        <v>538.17412404954212</v>
      </c>
      <c r="J117" s="88">
        <f>IF(I117&gt;0,I117*$K$4/100,IF(I117&lt;0,I117*$K$5/100))</f>
        <v>484.3567116445879</v>
      </c>
      <c r="K117" s="45">
        <f>J117*'Lask. kunnallisvero 2025'!D117</f>
        <v>1615329.6333347007</v>
      </c>
      <c r="L117" s="90"/>
      <c r="O117" s="88">
        <v>484.27450940448193</v>
      </c>
      <c r="P117" s="45">
        <v>1615055.4888639473</v>
      </c>
      <c r="R117" s="78">
        <f t="shared" si="1"/>
        <v>8.2202240105971214E-2</v>
      </c>
      <c r="S117" s="78"/>
    </row>
    <row r="118" spans="1:19" ht="15" customHeight="1">
      <c r="A118" t="s">
        <v>181</v>
      </c>
      <c r="B118" s="60">
        <v>14</v>
      </c>
      <c r="C118" s="19" t="s">
        <v>182</v>
      </c>
      <c r="D118" s="18">
        <f>'Lask. kunnallisvero 2025'!H118</f>
        <v>27932684.305190478</v>
      </c>
      <c r="E118" s="18">
        <v>3424515.651492042</v>
      </c>
      <c r="F118" s="18">
        <v>2684613.5584500004</v>
      </c>
      <c r="G118" s="18">
        <f>SUM(D118:F118)</f>
        <v>34041813.515132517</v>
      </c>
      <c r="H118" s="87">
        <f>G118/'Lask. kunnallisvero 2025'!D118</f>
        <v>1744.9286747210269</v>
      </c>
      <c r="I118" s="88">
        <f>$H$10-H118</f>
        <v>586.63960204356931</v>
      </c>
      <c r="J118" s="88">
        <f>IF(I118&gt;0,I118*$K$4/100,IF(I118&lt;0,I118*$K$5/100))</f>
        <v>527.97564183921236</v>
      </c>
      <c r="K118" s="45">
        <f>J118*'Lask. kunnallisvero 2025'!D118</f>
        <v>10300276.796641193</v>
      </c>
      <c r="L118" s="90"/>
      <c r="O118" s="88">
        <v>529.10605612008362</v>
      </c>
      <c r="P118" s="45">
        <v>10322330.04884671</v>
      </c>
      <c r="R118" s="78">
        <f t="shared" si="1"/>
        <v>-1.1304142808712641</v>
      </c>
      <c r="S118" s="78"/>
    </row>
    <row r="119" spans="1:19" ht="15" customHeight="1">
      <c r="A119" t="s">
        <v>379</v>
      </c>
      <c r="B119" s="60">
        <v>2</v>
      </c>
      <c r="C119" s="19" t="s">
        <v>380</v>
      </c>
      <c r="D119" s="18">
        <f>'Lask. kunnallisvero 2025'!H119</f>
        <v>1924683.8451320753</v>
      </c>
      <c r="E119" s="18">
        <v>241818.12389417118</v>
      </c>
      <c r="F119" s="18">
        <v>1050560.8065000002</v>
      </c>
      <c r="G119" s="18">
        <f>SUM(D119:F119)</f>
        <v>3217062.775526247</v>
      </c>
      <c r="H119" s="87">
        <f>G119/'Lask. kunnallisvero 2025'!D119</f>
        <v>3316.5595623981926</v>
      </c>
      <c r="I119" s="88">
        <f>$H$10-H119</f>
        <v>-984.99128563359636</v>
      </c>
      <c r="J119" s="88">
        <f>IF(I119&gt;0,I119*$K$4/100,IF(I119&lt;0,I119*$K$5/100))</f>
        <v>-98.499128563359633</v>
      </c>
      <c r="K119" s="45">
        <f>J119*'Lask. kunnallisvero 2025'!D119</f>
        <v>-95544.154706458838</v>
      </c>
      <c r="L119" s="90"/>
      <c r="O119" s="88">
        <v>-98.364242023849414</v>
      </c>
      <c r="P119" s="45">
        <v>-95413.314763133938</v>
      </c>
      <c r="R119" s="78">
        <f t="shared" si="1"/>
        <v>-0.13488653951021945</v>
      </c>
      <c r="S119" s="78"/>
    </row>
    <row r="120" spans="1:19" ht="15" customHeight="1">
      <c r="A120" t="s">
        <v>447</v>
      </c>
      <c r="B120" s="60">
        <v>17</v>
      </c>
      <c r="C120" s="19" t="s">
        <v>448</v>
      </c>
      <c r="D120" s="18">
        <f>'Lask. kunnallisvero 2025'!H120</f>
        <v>21781391.108674422</v>
      </c>
      <c r="E120" s="18">
        <v>4367299.4777172934</v>
      </c>
      <c r="F120" s="18">
        <v>4522118.0105499998</v>
      </c>
      <c r="G120" s="18">
        <f>SUM(D120:F120)</f>
        <v>30670808.596941717</v>
      </c>
      <c r="H120" s="87">
        <f>G120/'Lask. kunnallisvero 2025'!D120</f>
        <v>2061.7644929377329</v>
      </c>
      <c r="I120" s="88">
        <f>$H$10-H120</f>
        <v>269.80378382686331</v>
      </c>
      <c r="J120" s="88">
        <f>IF(I120&gt;0,I120*$K$4/100,IF(I120&lt;0,I120*$K$5/100))</f>
        <v>242.82340544417696</v>
      </c>
      <c r="K120" s="45">
        <f>J120*'Lask. kunnallisvero 2025'!D120</f>
        <v>3612240.9793875762</v>
      </c>
      <c r="L120" s="90"/>
      <c r="O120" s="88">
        <v>241.76404555259865</v>
      </c>
      <c r="P120" s="45">
        <v>3596481.9416404576</v>
      </c>
      <c r="R120" s="78">
        <f t="shared" si="1"/>
        <v>1.0593598915783105</v>
      </c>
      <c r="S120" s="78"/>
    </row>
    <row r="121" spans="1:19" ht="15" customHeight="1">
      <c r="A121" t="s">
        <v>25</v>
      </c>
      <c r="B121" s="60">
        <v>13</v>
      </c>
      <c r="C121" s="19" t="s">
        <v>26</v>
      </c>
      <c r="D121" s="18">
        <f>'Lask. kunnallisvero 2025'!H121</f>
        <v>1381413.7275151515</v>
      </c>
      <c r="E121" s="18">
        <v>692132.54803445213</v>
      </c>
      <c r="F121" s="18">
        <v>194475.50485000003</v>
      </c>
      <c r="G121" s="18">
        <f>SUM(D121:F121)</f>
        <v>2268021.7803996038</v>
      </c>
      <c r="H121" s="87">
        <f>G121/'Lask. kunnallisvero 2025'!D121</f>
        <v>1963.6552211251981</v>
      </c>
      <c r="I121" s="88">
        <f>$H$10-H121</f>
        <v>367.91305563939818</v>
      </c>
      <c r="J121" s="88">
        <f>IF(I121&gt;0,I121*$K$4/100,IF(I121&lt;0,I121*$K$5/100))</f>
        <v>331.12175007545835</v>
      </c>
      <c r="K121" s="45">
        <f>J121*'Lask. kunnallisvero 2025'!D121</f>
        <v>382445.62133715441</v>
      </c>
      <c r="L121" s="90"/>
      <c r="O121" s="88">
        <v>334.52498116187286</v>
      </c>
      <c r="P121" s="45">
        <v>386376.35324196314</v>
      </c>
      <c r="R121" s="78">
        <f t="shared" si="1"/>
        <v>-3.4032310864145074</v>
      </c>
      <c r="S121" s="78"/>
    </row>
    <row r="122" spans="1:19" ht="15" customHeight="1">
      <c r="A122" t="s">
        <v>175</v>
      </c>
      <c r="B122" s="60">
        <v>7</v>
      </c>
      <c r="C122" s="19" t="s">
        <v>176</v>
      </c>
      <c r="D122" s="18">
        <f>'Lask. kunnallisvero 2025'!H122</f>
        <v>6313028.5297659561</v>
      </c>
      <c r="E122" s="18">
        <v>1530513.1420425337</v>
      </c>
      <c r="F122" s="18">
        <v>585342.20595000009</v>
      </c>
      <c r="G122" s="18">
        <f>SUM(D122:F122)</f>
        <v>8428883.8777584899</v>
      </c>
      <c r="H122" s="87">
        <f>G122/'Lask. kunnallisvero 2025'!D122</f>
        <v>2059.3412845732933</v>
      </c>
      <c r="I122" s="88">
        <f>$H$10-H122</f>
        <v>272.226992191303</v>
      </c>
      <c r="J122" s="88">
        <f>IF(I122&gt;0,I122*$K$4/100,IF(I122&lt;0,I122*$K$5/100))</f>
        <v>245.00429297217269</v>
      </c>
      <c r="K122" s="45">
        <f>J122*'Lask. kunnallisvero 2025'!D122</f>
        <v>1002802.5711351028</v>
      </c>
      <c r="L122" s="90"/>
      <c r="O122" s="88">
        <v>253.2418281876871</v>
      </c>
      <c r="P122" s="45">
        <v>1036518.8027722033</v>
      </c>
      <c r="R122" s="91">
        <f t="shared" si="1"/>
        <v>-8.2375352155144128</v>
      </c>
      <c r="S122" s="78"/>
    </row>
    <row r="123" spans="1:19" ht="15" customHeight="1">
      <c r="A123" t="s">
        <v>145</v>
      </c>
      <c r="B123" s="60">
        <v>17</v>
      </c>
      <c r="C123" s="19" t="s">
        <v>146</v>
      </c>
      <c r="D123" s="18">
        <f>'Lask. kunnallisvero 2025'!H123</f>
        <v>2814598.821894737</v>
      </c>
      <c r="E123" s="18">
        <v>629145.62031772535</v>
      </c>
      <c r="F123" s="18">
        <v>363294.55209999997</v>
      </c>
      <c r="G123" s="18">
        <f>SUM(D123:F123)</f>
        <v>3807038.9943124624</v>
      </c>
      <c r="H123" s="87">
        <f>G123/'Lask. kunnallisvero 2025'!D123</f>
        <v>1604.3147890065159</v>
      </c>
      <c r="I123" s="88">
        <f>$H$10-H123</f>
        <v>727.25348775808038</v>
      </c>
      <c r="J123" s="88">
        <f>IF(I123&gt;0,I123*$K$4/100,IF(I123&lt;0,I123*$K$5/100))</f>
        <v>654.52813898227237</v>
      </c>
      <c r="K123" s="45">
        <f>J123*'Lask. kunnallisvero 2025'!D123</f>
        <v>1553195.2738049324</v>
      </c>
      <c r="L123" s="90"/>
      <c r="O123" s="88">
        <v>652.6549189404069</v>
      </c>
      <c r="P123" s="45">
        <v>1548750.1226455856</v>
      </c>
      <c r="R123" s="78">
        <f t="shared" si="1"/>
        <v>1.8732200418654656</v>
      </c>
      <c r="S123" s="78"/>
    </row>
    <row r="124" spans="1:19" ht="15" customHeight="1">
      <c r="A124" t="s">
        <v>227</v>
      </c>
      <c r="B124" s="60">
        <v>7</v>
      </c>
      <c r="C124" s="19" t="s">
        <v>228</v>
      </c>
      <c r="D124" s="18">
        <f>'Lask. kunnallisvero 2025'!H124</f>
        <v>201424348.50713581</v>
      </c>
      <c r="E124" s="18">
        <v>26857541.098898429</v>
      </c>
      <c r="F124" s="18">
        <v>20948539.542050004</v>
      </c>
      <c r="G124" s="18">
        <f>SUM(D124:F124)</f>
        <v>249230429.14808425</v>
      </c>
      <c r="H124" s="87">
        <f>G124/'Lask. kunnallisvero 2025'!D124</f>
        <v>2054.0348710458002</v>
      </c>
      <c r="I124" s="88">
        <f>$H$10-H124</f>
        <v>277.53340571879608</v>
      </c>
      <c r="J124" s="88">
        <f>IF(I124&gt;0,I124*$K$4/100,IF(I124&lt;0,I124*$K$5/100))</f>
        <v>249.78006514691646</v>
      </c>
      <c r="K124" s="45">
        <f>J124*'Lask. kunnallisvero 2025'!D124</f>
        <v>30307563.764731403</v>
      </c>
      <c r="L124" s="90"/>
      <c r="O124" s="88">
        <v>249.80226678807514</v>
      </c>
      <c r="P124" s="45">
        <v>30310257.645264674</v>
      </c>
      <c r="R124" s="78">
        <f t="shared" si="1"/>
        <v>-2.2201641158687835E-2</v>
      </c>
      <c r="S124" s="78"/>
    </row>
    <row r="125" spans="1:19" ht="15" customHeight="1">
      <c r="A125" t="s">
        <v>21</v>
      </c>
      <c r="B125" s="60">
        <v>15</v>
      </c>
      <c r="C125" s="19" t="s">
        <v>22</v>
      </c>
      <c r="D125" s="18">
        <f>'Lask. kunnallisvero 2025'!H125</f>
        <v>13383719.869541669</v>
      </c>
      <c r="E125" s="18">
        <v>932853.74543929682</v>
      </c>
      <c r="F125" s="18">
        <v>788794.10440000019</v>
      </c>
      <c r="G125" s="18">
        <f>SUM(D125:F125)</f>
        <v>15105367.719380965</v>
      </c>
      <c r="H125" s="87">
        <f>G125/'Lask. kunnallisvero 2025'!D125</f>
        <v>1973.0104126673152</v>
      </c>
      <c r="I125" s="88">
        <f>$H$10-H125</f>
        <v>358.55786409728103</v>
      </c>
      <c r="J125" s="88">
        <f>IF(I125&gt;0,I125*$K$4/100,IF(I125&lt;0,I125*$K$5/100))</f>
        <v>322.7020776875529</v>
      </c>
      <c r="K125" s="45">
        <f>J125*'Lask. kunnallisvero 2025'!D125</f>
        <v>2470607.106775905</v>
      </c>
      <c r="L125" s="90"/>
      <c r="O125" s="88">
        <v>322.94200076433424</v>
      </c>
      <c r="P125" s="45">
        <v>2472443.9578517429</v>
      </c>
      <c r="R125" s="78">
        <f t="shared" si="1"/>
        <v>-0.23992307678133784</v>
      </c>
      <c r="S125" s="78"/>
    </row>
    <row r="126" spans="1:19" ht="15" customHeight="1">
      <c r="A126" t="s">
        <v>291</v>
      </c>
      <c r="B126" s="60">
        <v>2</v>
      </c>
      <c r="C126" s="19" t="s">
        <v>292</v>
      </c>
      <c r="D126" s="18">
        <f>'Lask. kunnallisvero 2025'!H126</f>
        <v>12920259.679166665</v>
      </c>
      <c r="E126" s="18">
        <v>2078126.6977221253</v>
      </c>
      <c r="F126" s="18">
        <v>1472031.1677500003</v>
      </c>
      <c r="G126" s="18">
        <f>SUM(D126:F126)</f>
        <v>16470417.544638792</v>
      </c>
      <c r="H126" s="87">
        <f>G126/'Lask. kunnallisvero 2025'!D126</f>
        <v>1942.4952877271839</v>
      </c>
      <c r="I126" s="88">
        <f>$H$10-H126</f>
        <v>389.0729890374123</v>
      </c>
      <c r="J126" s="88">
        <f>IF(I126&gt;0,I126*$K$4/100,IF(I126&lt;0,I126*$K$5/100))</f>
        <v>350.16569013367109</v>
      </c>
      <c r="K126" s="45">
        <f>J126*'Lask. kunnallisvero 2025'!D126</f>
        <v>2969054.8866433972</v>
      </c>
      <c r="L126" s="90"/>
      <c r="O126" s="88">
        <v>352.76040132444888</v>
      </c>
      <c r="P126" s="45">
        <v>2991055.4428300019</v>
      </c>
      <c r="R126" s="78">
        <f t="shared" si="1"/>
        <v>-2.5947111907777867</v>
      </c>
      <c r="S126" s="78"/>
    </row>
    <row r="127" spans="1:19" ht="15" customHeight="1">
      <c r="A127" t="s">
        <v>15</v>
      </c>
      <c r="B127" s="60">
        <v>1</v>
      </c>
      <c r="C127" s="19" t="s">
        <v>16</v>
      </c>
      <c r="D127" s="18">
        <f>'Lask. kunnallisvero 2025'!H127</f>
        <v>3622247.2020449433</v>
      </c>
      <c r="E127" s="18">
        <v>451582.61131682631</v>
      </c>
      <c r="F127" s="18">
        <v>378442.73469999997</v>
      </c>
      <c r="G127" s="18">
        <f>SUM(D127:F127)</f>
        <v>4452272.5480617695</v>
      </c>
      <c r="H127" s="87">
        <f>G127/'Lask. kunnallisvero 2025'!D127</f>
        <v>1832.9652318080566</v>
      </c>
      <c r="I127" s="88">
        <f>$H$10-H127</f>
        <v>498.60304495653963</v>
      </c>
      <c r="J127" s="88">
        <f>IF(I127&gt;0,I127*$K$4/100,IF(I127&lt;0,I127*$K$5/100))</f>
        <v>448.74274046088567</v>
      </c>
      <c r="K127" s="45">
        <f>J127*'Lask. kunnallisvero 2025'!D127</f>
        <v>1089996.1165794912</v>
      </c>
      <c r="L127" s="90"/>
      <c r="O127" s="88">
        <v>448.16891291518107</v>
      </c>
      <c r="P127" s="45">
        <v>1088602.2894709748</v>
      </c>
      <c r="R127" s="78">
        <f t="shared" si="1"/>
        <v>0.57382754570460293</v>
      </c>
      <c r="S127" s="78"/>
    </row>
    <row r="128" spans="1:19" ht="15" customHeight="1">
      <c r="A128" t="s">
        <v>79</v>
      </c>
      <c r="B128" s="60">
        <v>11</v>
      </c>
      <c r="C128" s="19" t="s">
        <v>80</v>
      </c>
      <c r="D128" s="18">
        <f>'Lask. kunnallisvero 2025'!H128</f>
        <v>12617549.075936172</v>
      </c>
      <c r="E128" s="18">
        <v>1788986.0996152605</v>
      </c>
      <c r="F128" s="18">
        <v>1225436.0797999999</v>
      </c>
      <c r="G128" s="18">
        <f>SUM(D128:F128)</f>
        <v>15631971.255351434</v>
      </c>
      <c r="H128" s="87">
        <f>G128/'Lask. kunnallisvero 2025'!D128</f>
        <v>1763.3357310041099</v>
      </c>
      <c r="I128" s="88">
        <f>$H$10-H128</f>
        <v>568.23254576048635</v>
      </c>
      <c r="J128" s="88">
        <f>IF(I128&gt;0,I128*$K$4/100,IF(I128&lt;0,I128*$K$5/100))</f>
        <v>511.40929118443768</v>
      </c>
      <c r="K128" s="45">
        <f>J128*'Lask. kunnallisvero 2025'!D128</f>
        <v>4533643.3663500398</v>
      </c>
      <c r="L128" s="90"/>
      <c r="O128" s="88">
        <v>511.78006474989786</v>
      </c>
      <c r="P128" s="45">
        <v>4536930.2740078447</v>
      </c>
      <c r="R128" s="78">
        <f t="shared" si="1"/>
        <v>-0.37077356546018336</v>
      </c>
      <c r="S128" s="78"/>
    </row>
    <row r="129" spans="1:19" ht="15" customHeight="1">
      <c r="A129" t="s">
        <v>393</v>
      </c>
      <c r="B129" s="60">
        <v>14</v>
      </c>
      <c r="C129" s="19" t="s">
        <v>394</v>
      </c>
      <c r="D129" s="18">
        <f>'Lask. kunnallisvero 2025'!H129</f>
        <v>3547528.8348085107</v>
      </c>
      <c r="E129" s="18">
        <v>490137.00314327539</v>
      </c>
      <c r="F129" s="18">
        <v>596123.94855000009</v>
      </c>
      <c r="G129" s="18">
        <f>SUM(D129:F129)</f>
        <v>4633789.7865017857</v>
      </c>
      <c r="H129" s="87">
        <f>G129/'Lask. kunnallisvero 2025'!D129</f>
        <v>1680.1268261427795</v>
      </c>
      <c r="I129" s="88">
        <f>$H$10-H129</f>
        <v>651.44145062181678</v>
      </c>
      <c r="J129" s="88">
        <f>IF(I129&gt;0,I129*$K$4/100,IF(I129&lt;0,I129*$K$5/100))</f>
        <v>586.29730555963511</v>
      </c>
      <c r="K129" s="45">
        <f>J129*'Lask. kunnallisvero 2025'!D129</f>
        <v>1617007.9687334737</v>
      </c>
      <c r="L129" s="90"/>
      <c r="O129" s="88">
        <v>587.96006087706007</v>
      </c>
      <c r="P129" s="45">
        <v>1621593.8478989317</v>
      </c>
      <c r="R129" s="78">
        <f t="shared" si="1"/>
        <v>-1.662755317424967</v>
      </c>
      <c r="S129" s="78"/>
    </row>
    <row r="130" spans="1:19" ht="15" customHeight="1">
      <c r="A130" t="s">
        <v>421</v>
      </c>
      <c r="B130" s="60">
        <v>9</v>
      </c>
      <c r="C130" s="19" t="s">
        <v>422</v>
      </c>
      <c r="D130" s="18">
        <f>'Lask. kunnallisvero 2025'!H130</f>
        <v>120319179.43171084</v>
      </c>
      <c r="E130" s="18">
        <v>23909660.386682998</v>
      </c>
      <c r="F130" s="18">
        <v>12254139.193349998</v>
      </c>
      <c r="G130" s="18">
        <f>SUM(D130:F130)</f>
        <v>156482979.01174381</v>
      </c>
      <c r="H130" s="87">
        <f>G130/'Lask. kunnallisvero 2025'!D130</f>
        <v>2134.0431084285983</v>
      </c>
      <c r="I130" s="88">
        <f>$H$10-H130</f>
        <v>197.52516833599793</v>
      </c>
      <c r="J130" s="88">
        <f>IF(I130&gt;0,I130*$K$4/100,IF(I130&lt;0,I130*$K$5/100))</f>
        <v>177.77265150239816</v>
      </c>
      <c r="K130" s="45">
        <f>J130*'Lask. kunnallisvero 2025'!D130</f>
        <v>13035535.216716349</v>
      </c>
      <c r="L130" s="90"/>
      <c r="O130" s="88">
        <v>177.36704763460006</v>
      </c>
      <c r="P130" s="45">
        <v>13005793.501902318</v>
      </c>
      <c r="R130" s="78">
        <f t="shared" si="1"/>
        <v>0.40560386779810642</v>
      </c>
      <c r="S130" s="78"/>
    </row>
    <row r="131" spans="1:19" ht="15" customHeight="1">
      <c r="A131" t="s">
        <v>281</v>
      </c>
      <c r="B131" s="60">
        <v>14</v>
      </c>
      <c r="C131" s="19" t="s">
        <v>282</v>
      </c>
      <c r="D131" s="18">
        <f>'Lask. kunnallisvero 2025'!H131</f>
        <v>21817702.199595504</v>
      </c>
      <c r="E131" s="18">
        <v>2731273.6631393433</v>
      </c>
      <c r="F131" s="18">
        <v>1827467.65955</v>
      </c>
      <c r="G131" s="18">
        <f>SUM(D131:F131)</f>
        <v>26376443.522284847</v>
      </c>
      <c r="H131" s="87">
        <f>G131/'Lask. kunnallisvero 2025'!D131</f>
        <v>1880.2711378874285</v>
      </c>
      <c r="I131" s="88">
        <f>$H$10-H131</f>
        <v>451.29713887716775</v>
      </c>
      <c r="J131" s="88">
        <f>IF(I131&gt;0,I131*$K$4/100,IF(I131&lt;0,I131*$K$5/100))</f>
        <v>406.16742498945098</v>
      </c>
      <c r="K131" s="45">
        <f>J131*'Lask. kunnallisvero 2025'!D131</f>
        <v>5697716.6377520179</v>
      </c>
      <c r="L131" s="90"/>
      <c r="O131" s="88">
        <v>404.69432429782302</v>
      </c>
      <c r="P131" s="45">
        <v>5677051.9812498614</v>
      </c>
      <c r="R131" s="78">
        <f t="shared" si="1"/>
        <v>1.4731006916279625</v>
      </c>
      <c r="S131" s="78"/>
    </row>
    <row r="132" spans="1:19" ht="15" customHeight="1">
      <c r="A132" t="s">
        <v>223</v>
      </c>
      <c r="B132" s="60">
        <v>13</v>
      </c>
      <c r="C132" s="19" t="s">
        <v>224</v>
      </c>
      <c r="D132" s="18">
        <f>'Lask. kunnallisvero 2025'!H132</f>
        <v>29851101.46278787</v>
      </c>
      <c r="E132" s="18">
        <v>2455341.053919524</v>
      </c>
      <c r="F132" s="18">
        <v>2806747.54385</v>
      </c>
      <c r="G132" s="18">
        <f>SUM(D132:F132)</f>
        <v>35113190.060557395</v>
      </c>
      <c r="H132" s="87">
        <f>G132/'Lask. kunnallisvero 2025'!D132</f>
        <v>1860.0058300962705</v>
      </c>
      <c r="I132" s="88">
        <f>$H$10-H132</f>
        <v>471.56244666832572</v>
      </c>
      <c r="J132" s="88">
        <f>IF(I132&gt;0,I132*$K$4/100,IF(I132&lt;0,I132*$K$5/100))</f>
        <v>424.40620200149317</v>
      </c>
      <c r="K132" s="45">
        <f>J132*'Lask. kunnallisvero 2025'!D132</f>
        <v>8011940.2813841878</v>
      </c>
      <c r="L132" s="90"/>
      <c r="O132" s="88">
        <v>424.18262702297596</v>
      </c>
      <c r="P132" s="45">
        <v>8007719.6329397401</v>
      </c>
      <c r="R132" s="78">
        <f t="shared" si="1"/>
        <v>0.22357497851720609</v>
      </c>
      <c r="S132" s="78"/>
    </row>
    <row r="133" spans="1:19" ht="15" customHeight="1">
      <c r="A133" t="s">
        <v>53</v>
      </c>
      <c r="B133" s="60">
        <v>9</v>
      </c>
      <c r="C133" s="19" t="s">
        <v>54</v>
      </c>
      <c r="D133" s="18">
        <f>'Lask. kunnallisvero 2025'!H133</f>
        <v>4504179.4953737371</v>
      </c>
      <c r="E133" s="18">
        <v>348527.83355027391</v>
      </c>
      <c r="F133" s="18">
        <v>477295.92550000013</v>
      </c>
      <c r="G133" s="18">
        <f>SUM(D133:F133)</f>
        <v>5330003.2544240113</v>
      </c>
      <c r="H133" s="87">
        <f>G133/'Lask. kunnallisvero 2025'!D133</f>
        <v>1870.8330131358412</v>
      </c>
      <c r="I133" s="88">
        <f>$H$10-H133</f>
        <v>460.73526362875509</v>
      </c>
      <c r="J133" s="88">
        <f>IF(I133&gt;0,I133*$K$4/100,IF(I133&lt;0,I133*$K$5/100))</f>
        <v>414.66173726587954</v>
      </c>
      <c r="K133" s="45">
        <f>J133*'Lask. kunnallisvero 2025'!D133</f>
        <v>1181371.2894704908</v>
      </c>
      <c r="L133" s="90"/>
      <c r="O133" s="88">
        <v>412.85939103136474</v>
      </c>
      <c r="P133" s="45">
        <v>1176236.405048358</v>
      </c>
      <c r="R133" s="78">
        <f t="shared" si="1"/>
        <v>1.8023462345148005</v>
      </c>
      <c r="S133" s="78"/>
    </row>
    <row r="134" spans="1:19" ht="15" customHeight="1">
      <c r="A134" t="s">
        <v>399</v>
      </c>
      <c r="B134" s="60">
        <v>6</v>
      </c>
      <c r="C134" s="19" t="s">
        <v>400</v>
      </c>
      <c r="D134" s="18">
        <f>'Lask. kunnallisvero 2025'!H134</f>
        <v>48801478.885404758</v>
      </c>
      <c r="E134" s="18">
        <v>3593805.5894249724</v>
      </c>
      <c r="F134" s="18">
        <v>4216484.1066500014</v>
      </c>
      <c r="G134" s="18">
        <f>SUM(D134:F134)</f>
        <v>56611768.581479736</v>
      </c>
      <c r="H134" s="87">
        <f>G134/'Lask. kunnallisvero 2025'!D134</f>
        <v>2277.7729372125104</v>
      </c>
      <c r="I134" s="88">
        <f>$H$10-H134</f>
        <v>53.795339552085807</v>
      </c>
      <c r="J134" s="88">
        <f>IF(I134&gt;0,I134*$K$4/100,IF(I134&lt;0,I134*$K$5/100))</f>
        <v>48.415805596877227</v>
      </c>
      <c r="K134" s="45">
        <f>J134*'Lask. kunnallisvero 2025'!D134</f>
        <v>1203326.4323047865</v>
      </c>
      <c r="L134" s="90"/>
      <c r="O134" s="88">
        <v>48.099631851262302</v>
      </c>
      <c r="P134" s="45">
        <v>1195468.2500312733</v>
      </c>
      <c r="R134" s="78">
        <f t="shared" si="1"/>
        <v>0.31617374561492539</v>
      </c>
      <c r="S134" s="78"/>
    </row>
    <row r="135" spans="1:19" ht="15" customHeight="1">
      <c r="A135" t="s">
        <v>127</v>
      </c>
      <c r="B135" s="60">
        <v>11</v>
      </c>
      <c r="C135" s="19" t="s">
        <v>128</v>
      </c>
      <c r="D135" s="18">
        <f>'Lask. kunnallisvero 2025'!H135</f>
        <v>14157231.102857141</v>
      </c>
      <c r="E135" s="18">
        <v>2203125.0108067761</v>
      </c>
      <c r="F135" s="18">
        <v>1741157.2063499999</v>
      </c>
      <c r="G135" s="18">
        <f>SUM(D135:F135)</f>
        <v>18101513.320013918</v>
      </c>
      <c r="H135" s="87">
        <f>G135/'Lask. kunnallisvero 2025'!D135</f>
        <v>2017.7809965459724</v>
      </c>
      <c r="I135" s="88">
        <f>$H$10-H135</f>
        <v>313.78728021862389</v>
      </c>
      <c r="J135" s="88">
        <f>IF(I135&gt;0,I135*$K$4/100,IF(I135&lt;0,I135*$K$5/100))</f>
        <v>282.40855219676155</v>
      </c>
      <c r="K135" s="45">
        <f>J135*'Lask. kunnallisvero 2025'!D135</f>
        <v>2533487.1217571478</v>
      </c>
      <c r="L135" s="90"/>
      <c r="O135" s="88">
        <v>282.47236583971664</v>
      </c>
      <c r="P135" s="45">
        <v>2534059.5939480979</v>
      </c>
      <c r="R135" s="78">
        <f t="shared" si="1"/>
        <v>-6.3813642955096839E-2</v>
      </c>
      <c r="S135" s="78"/>
    </row>
    <row r="136" spans="1:19" ht="15" customHeight="1">
      <c r="A136" t="s">
        <v>57</v>
      </c>
      <c r="B136" s="60">
        <v>16</v>
      </c>
      <c r="C136" s="19" t="s">
        <v>58</v>
      </c>
      <c r="D136" s="18">
        <f>'Lask. kunnallisvero 2025'!H136</f>
        <v>878475.25308510649</v>
      </c>
      <c r="E136" s="18">
        <v>377922.99645223736</v>
      </c>
      <c r="F136" s="18">
        <v>413244.87665000005</v>
      </c>
      <c r="G136" s="18">
        <f>SUM(D136:F136)</f>
        <v>1669643.1261873438</v>
      </c>
      <c r="H136" s="87">
        <f>G136/'Lask. kunnallisvero 2025'!D136</f>
        <v>2510.7415431388631</v>
      </c>
      <c r="I136" s="88">
        <f>$H$10-H136</f>
        <v>-179.17326637426686</v>
      </c>
      <c r="J136" s="88">
        <f>IF(I136&gt;0,I136*$K$4/100,IF(I136&lt;0,I136*$K$5/100))</f>
        <v>-17.917326637426687</v>
      </c>
      <c r="K136" s="45">
        <f>J136*'Lask. kunnallisvero 2025'!D136</f>
        <v>-11915.022213888748</v>
      </c>
      <c r="L136" s="90"/>
      <c r="O136" s="88">
        <v>-18.055894165862174</v>
      </c>
      <c r="P136" s="45">
        <v>-12007.169620298346</v>
      </c>
      <c r="R136" s="78">
        <f t="shared" si="1"/>
        <v>0.13856752843548747</v>
      </c>
      <c r="S136" s="78"/>
    </row>
    <row r="137" spans="1:19" ht="15" customHeight="1">
      <c r="A137" t="s">
        <v>129</v>
      </c>
      <c r="B137" s="60">
        <v>12</v>
      </c>
      <c r="C137" s="19" t="s">
        <v>130</v>
      </c>
      <c r="D137" s="18">
        <f>'Lask. kunnallisvero 2025'!H137</f>
        <v>14043095.932666667</v>
      </c>
      <c r="E137" s="18">
        <v>4987539.7210686244</v>
      </c>
      <c r="F137" s="18">
        <v>1958972.8237499997</v>
      </c>
      <c r="G137" s="18">
        <f>SUM(D137:F137)</f>
        <v>20989608.477485292</v>
      </c>
      <c r="H137" s="87">
        <f>G137/'Lask. kunnallisvero 2025'!D137</f>
        <v>2088.7260899079802</v>
      </c>
      <c r="I137" s="88">
        <f>$H$10-H137</f>
        <v>242.84218685661608</v>
      </c>
      <c r="J137" s="88">
        <f>IF(I137&gt;0,I137*$K$4/100,IF(I137&lt;0,I137*$K$5/100))</f>
        <v>218.5579681709545</v>
      </c>
      <c r="K137" s="45">
        <f>J137*'Lask. kunnallisvero 2025'!D137</f>
        <v>2196289.0221499219</v>
      </c>
      <c r="L137" s="90"/>
      <c r="O137" s="88">
        <v>217.6890911605642</v>
      </c>
      <c r="P137" s="45">
        <v>2187557.6770725097</v>
      </c>
      <c r="R137" s="78">
        <f t="shared" si="1"/>
        <v>0.86887701039029253</v>
      </c>
      <c r="S137" s="78"/>
    </row>
    <row r="138" spans="1:19" ht="15" customHeight="1">
      <c r="A138" t="s">
        <v>257</v>
      </c>
      <c r="B138" s="60">
        <v>2</v>
      </c>
      <c r="C138" s="19" t="s">
        <v>258</v>
      </c>
      <c r="D138" s="18">
        <f>'Lask. kunnallisvero 2025'!H138</f>
        <v>40610358.419323944</v>
      </c>
      <c r="E138" s="18">
        <v>3412775.7135062921</v>
      </c>
      <c r="F138" s="18">
        <v>3187120.3627500003</v>
      </c>
      <c r="G138" s="18">
        <f>SUM(D138:F138)</f>
        <v>47210254.495580234</v>
      </c>
      <c r="H138" s="87">
        <f>G138/'Lask. kunnallisvero 2025'!D138</f>
        <v>2284.440844652097</v>
      </c>
      <c r="I138" s="88">
        <f>$H$10-H138</f>
        <v>47.127432112499264</v>
      </c>
      <c r="J138" s="88">
        <f>IF(I138&gt;0,I138*$K$4/100,IF(I138&lt;0,I138*$K$5/100))</f>
        <v>42.414688901249335</v>
      </c>
      <c r="K138" s="45">
        <f>J138*'Lask. kunnallisvero 2025'!D138</f>
        <v>876541.96083321876</v>
      </c>
      <c r="L138" s="90"/>
      <c r="O138" s="88">
        <v>40.434022298573517</v>
      </c>
      <c r="P138" s="45">
        <v>835609.5048223203</v>
      </c>
      <c r="R138" s="78">
        <f t="shared" si="1"/>
        <v>1.980666602675818</v>
      </c>
      <c r="S138" s="78"/>
    </row>
    <row r="139" spans="1:19" ht="15" customHeight="1">
      <c r="A139" t="s">
        <v>157</v>
      </c>
      <c r="B139" s="60">
        <v>17</v>
      </c>
      <c r="C139" s="19" t="s">
        <v>158</v>
      </c>
      <c r="D139" s="18">
        <f>'Lask. kunnallisvero 2025'!H139</f>
        <v>16039832.719382977</v>
      </c>
      <c r="E139" s="18">
        <v>906229.68056716537</v>
      </c>
      <c r="F139" s="18">
        <v>1095057.5652000003</v>
      </c>
      <c r="G139" s="18">
        <f>SUM(D139:F139)</f>
        <v>18041119.965150144</v>
      </c>
      <c r="H139" s="87">
        <f>G139/'Lask. kunnallisvero 2025'!D139</f>
        <v>1770.4730093375999</v>
      </c>
      <c r="I139" s="88">
        <f>$H$10-H139</f>
        <v>561.09526742699632</v>
      </c>
      <c r="J139" s="88">
        <f>IF(I139&gt;0,I139*$K$4/100,IF(I139&lt;0,I139*$K$5/100))</f>
        <v>504.98574068429667</v>
      </c>
      <c r="K139" s="45">
        <f>J139*'Lask. kunnallisvero 2025'!D139</f>
        <v>5145804.6975729829</v>
      </c>
      <c r="L139" s="90"/>
      <c r="O139" s="88">
        <v>503.58316650505765</v>
      </c>
      <c r="P139" s="45">
        <v>5131512.4666865375</v>
      </c>
      <c r="R139" s="78">
        <f t="shared" si="1"/>
        <v>1.4025741792390249</v>
      </c>
      <c r="S139" s="78"/>
    </row>
    <row r="140" spans="1:19" ht="15" customHeight="1">
      <c r="A140" t="s">
        <v>311</v>
      </c>
      <c r="B140" s="60">
        <v>12</v>
      </c>
      <c r="C140" s="19" t="s">
        <v>312</v>
      </c>
      <c r="D140" s="18">
        <f>'Lask. kunnallisvero 2025'!H140</f>
        <v>18178662.639115792</v>
      </c>
      <c r="E140" s="18">
        <v>1317113.5660876157</v>
      </c>
      <c r="F140" s="18">
        <v>1748469.2015500003</v>
      </c>
      <c r="G140" s="18">
        <f>SUM(D140:F140)</f>
        <v>21244245.406753406</v>
      </c>
      <c r="H140" s="87">
        <f>G140/'Lask. kunnallisvero 2025'!D140</f>
        <v>1783.2825826201131</v>
      </c>
      <c r="I140" s="88">
        <f>$H$10-H140</f>
        <v>548.28569414448316</v>
      </c>
      <c r="J140" s="88">
        <f>IF(I140&gt;0,I140*$K$4/100,IF(I140&lt;0,I140*$K$5/100))</f>
        <v>493.45712473003482</v>
      </c>
      <c r="K140" s="45">
        <f>J140*'Lask. kunnallisvero 2025'!D140</f>
        <v>5878554.7269089045</v>
      </c>
      <c r="L140" s="90"/>
      <c r="O140" s="88">
        <v>491.97274607292769</v>
      </c>
      <c r="P140" s="45">
        <v>5860871.3239667872</v>
      </c>
      <c r="R140" s="78">
        <f t="shared" ref="R140:R203" si="2">J140-O140</f>
        <v>1.4843786571071291</v>
      </c>
      <c r="S140" s="78"/>
    </row>
    <row r="141" spans="1:19" ht="15" customHeight="1">
      <c r="A141" t="s">
        <v>59</v>
      </c>
      <c r="B141" s="60">
        <v>1</v>
      </c>
      <c r="C141" s="19" t="s">
        <v>60</v>
      </c>
      <c r="D141" s="18">
        <f>'Lask. kunnallisvero 2025'!H141</f>
        <v>84385988.396227852</v>
      </c>
      <c r="E141" s="18">
        <v>6571755.0660762303</v>
      </c>
      <c r="F141" s="18">
        <v>8847006.1253499985</v>
      </c>
      <c r="G141" s="18">
        <f>SUM(D141:F141)</f>
        <v>99804749.587654084</v>
      </c>
      <c r="H141" s="87">
        <f>G141/'Lask. kunnallisvero 2025'!D141</f>
        <v>2184.5327902391073</v>
      </c>
      <c r="I141" s="88">
        <f>$H$10-H141</f>
        <v>147.03548652548898</v>
      </c>
      <c r="J141" s="88">
        <f>IF(I141&gt;0,I141*$K$4/100,IF(I141&lt;0,I141*$K$5/100))</f>
        <v>132.33193787294007</v>
      </c>
      <c r="K141" s="45">
        <f>J141*'Lask. kunnallisvero 2025'!D141</f>
        <v>6045849.2456010133</v>
      </c>
      <c r="L141" s="90"/>
      <c r="O141" s="88">
        <v>131.33772697843295</v>
      </c>
      <c r="P141" s="45">
        <v>6000426.7324636662</v>
      </c>
      <c r="R141" s="78">
        <f t="shared" si="2"/>
        <v>0.99421089450711975</v>
      </c>
      <c r="S141" s="78"/>
    </row>
    <row r="142" spans="1:19" ht="15" customHeight="1">
      <c r="A142" t="s">
        <v>305</v>
      </c>
      <c r="B142" s="60">
        <v>2</v>
      </c>
      <c r="C142" s="19" t="s">
        <v>306</v>
      </c>
      <c r="D142" s="18">
        <f>'Lask. kunnallisvero 2025'!H142</f>
        <v>22375822.476738095</v>
      </c>
      <c r="E142" s="18">
        <v>3220076.3345817821</v>
      </c>
      <c r="F142" s="18">
        <v>2697844.9793000002</v>
      </c>
      <c r="G142" s="18">
        <f>SUM(D142:F142)</f>
        <v>28293743.790619876</v>
      </c>
      <c r="H142" s="87">
        <f>G142/'Lask. kunnallisvero 2025'!D142</f>
        <v>1849.8688323386648</v>
      </c>
      <c r="I142" s="88">
        <f>$H$10-H142</f>
        <v>481.69944442593146</v>
      </c>
      <c r="J142" s="88">
        <f>IF(I142&gt;0,I142*$K$4/100,IF(I142&lt;0,I142*$K$5/100))</f>
        <v>433.52949998333833</v>
      </c>
      <c r="K142" s="45">
        <f>J142*'Lask. kunnallisvero 2025'!D142</f>
        <v>6630833.70224516</v>
      </c>
      <c r="L142" s="90"/>
      <c r="O142" s="88">
        <v>432.91248589892706</v>
      </c>
      <c r="P142" s="45">
        <v>6621396.4718240891</v>
      </c>
      <c r="R142" s="78">
        <f t="shared" si="2"/>
        <v>0.61701408441126659</v>
      </c>
      <c r="S142" s="78"/>
    </row>
    <row r="143" spans="1:19" ht="15" customHeight="1">
      <c r="A143" t="s">
        <v>201</v>
      </c>
      <c r="B143" s="60">
        <v>5</v>
      </c>
      <c r="C143" s="19" t="s">
        <v>202</v>
      </c>
      <c r="D143" s="18">
        <f>'Lask. kunnallisvero 2025'!H143</f>
        <v>12670935.460022472</v>
      </c>
      <c r="E143" s="18">
        <v>1432731.6917828512</v>
      </c>
      <c r="F143" s="18">
        <v>1499747.10305</v>
      </c>
      <c r="G143" s="18">
        <f>SUM(D143:F143)</f>
        <v>15603414.254855324</v>
      </c>
      <c r="H143" s="87">
        <f>G143/'Lask. kunnallisvero 2025'!D143</f>
        <v>2037.7973429352649</v>
      </c>
      <c r="I143" s="88">
        <f>$H$10-H143</f>
        <v>293.7709338293314</v>
      </c>
      <c r="J143" s="88">
        <f>IF(I143&gt;0,I143*$K$4/100,IF(I143&lt;0,I143*$K$5/100))</f>
        <v>264.39384044639826</v>
      </c>
      <c r="K143" s="45">
        <f>J143*'Lask. kunnallisvero 2025'!D143</f>
        <v>2024463.6362980714</v>
      </c>
      <c r="L143" s="90"/>
      <c r="O143" s="88">
        <v>264.47899428354799</v>
      </c>
      <c r="P143" s="45">
        <v>2025115.659229127</v>
      </c>
      <c r="R143" s="78">
        <f t="shared" si="2"/>
        <v>-8.5153837149732681E-2</v>
      </c>
      <c r="S143" s="78"/>
    </row>
    <row r="144" spans="1:19" ht="15" customHeight="1">
      <c r="A144" t="s">
        <v>445</v>
      </c>
      <c r="B144" s="60">
        <v>1</v>
      </c>
      <c r="C144" s="19" t="s">
        <v>446</v>
      </c>
      <c r="D144" s="18">
        <f>'Lask. kunnallisvero 2025'!H144</f>
        <v>24433350.435684215</v>
      </c>
      <c r="E144" s="18">
        <v>9934321.7225759644</v>
      </c>
      <c r="F144" s="18">
        <v>3667159.8620000007</v>
      </c>
      <c r="G144" s="18">
        <f>SUM(D144:F144)</f>
        <v>38034832.020260185</v>
      </c>
      <c r="H144" s="87">
        <f>G144/'Lask. kunnallisvero 2025'!D144</f>
        <v>2650.1415844662893</v>
      </c>
      <c r="I144" s="88">
        <f>$H$10-H144</f>
        <v>-318.57330770169301</v>
      </c>
      <c r="J144" s="88">
        <f>IF(I144&gt;0,I144*$K$4/100,IF(I144&lt;0,I144*$K$5/100))</f>
        <v>-31.857330770169302</v>
      </c>
      <c r="K144" s="45">
        <f>J144*'Lask. kunnallisvero 2025'!D144</f>
        <v>-457216.41121346981</v>
      </c>
      <c r="L144" s="90"/>
      <c r="O144" s="88">
        <v>-31.566333445759575</v>
      </c>
      <c r="P144" s="45">
        <v>-453040.01761354145</v>
      </c>
      <c r="R144" s="78">
        <f t="shared" si="2"/>
        <v>-0.29099732440972659</v>
      </c>
      <c r="S144" s="78"/>
    </row>
    <row r="145" spans="1:19" ht="15" customHeight="1">
      <c r="A145" t="s">
        <v>471</v>
      </c>
      <c r="B145" s="60">
        <v>13</v>
      </c>
      <c r="C145" s="19" t="s">
        <v>472</v>
      </c>
      <c r="D145" s="18">
        <f>'Lask. kunnallisvero 2025'!H145</f>
        <v>1131087.3579687499</v>
      </c>
      <c r="E145" s="18">
        <v>247438.442000093</v>
      </c>
      <c r="F145" s="18">
        <v>262243.22375</v>
      </c>
      <c r="G145" s="18">
        <f>SUM(D145:F145)</f>
        <v>1640769.0237188428</v>
      </c>
      <c r="H145" s="87">
        <f>G145/'Lask. kunnallisvero 2025'!D145</f>
        <v>2307.6920164821981</v>
      </c>
      <c r="I145" s="88">
        <f>$H$10-H145</f>
        <v>23.876260282398107</v>
      </c>
      <c r="J145" s="88">
        <f>IF(I145&gt;0,I145*$K$4/100,IF(I145&lt;0,I145*$K$5/100))</f>
        <v>21.488634254158296</v>
      </c>
      <c r="K145" s="45">
        <f>J145*'Lask. kunnallisvero 2025'!D145</f>
        <v>15278.418954706549</v>
      </c>
      <c r="L145" s="90"/>
      <c r="O145" s="88">
        <v>6.4128516550299084</v>
      </c>
      <c r="P145" s="45">
        <v>4559.5375267262652</v>
      </c>
      <c r="R145" s="91">
        <f t="shared" si="2"/>
        <v>15.075782599128388</v>
      </c>
      <c r="S145" s="78"/>
    </row>
    <row r="146" spans="1:19" ht="15" customHeight="1">
      <c r="A146" t="s">
        <v>321</v>
      </c>
      <c r="B146" s="60">
        <v>17</v>
      </c>
      <c r="C146" s="19" t="s">
        <v>322</v>
      </c>
      <c r="D146" s="18">
        <f>'Lask. kunnallisvero 2025'!H146</f>
        <v>2778757.6276404494</v>
      </c>
      <c r="E146" s="18">
        <v>172368.69738520947</v>
      </c>
      <c r="F146" s="18">
        <v>184449.20299999998</v>
      </c>
      <c r="G146" s="18">
        <f>SUM(D146:F146)</f>
        <v>3135575.5280256588</v>
      </c>
      <c r="H146" s="87">
        <f>G146/'Lask. kunnallisvero 2025'!D146</f>
        <v>1561.5415976223401</v>
      </c>
      <c r="I146" s="88">
        <f>$H$10-H146</f>
        <v>770.02667914225617</v>
      </c>
      <c r="J146" s="88">
        <f>IF(I146&gt;0,I146*$K$4/100,IF(I146&lt;0,I146*$K$5/100))</f>
        <v>693.02401122803053</v>
      </c>
      <c r="K146" s="45">
        <f>J146*'Lask. kunnallisvero 2025'!D146</f>
        <v>1391592.2145458853</v>
      </c>
      <c r="L146" s="90"/>
      <c r="O146" s="88">
        <v>691.61608070131206</v>
      </c>
      <c r="P146" s="45">
        <v>1388765.0900482347</v>
      </c>
      <c r="R146" s="78">
        <f t="shared" si="2"/>
        <v>1.4079305267184736</v>
      </c>
      <c r="S146" s="78"/>
    </row>
    <row r="147" spans="1:19" ht="15" customHeight="1">
      <c r="A147" t="s">
        <v>503</v>
      </c>
      <c r="B147" s="60">
        <v>15</v>
      </c>
      <c r="C147" s="19" t="s">
        <v>504</v>
      </c>
      <c r="D147" s="18">
        <f>'Lask. kunnallisvero 2025'!H147</f>
        <v>8757971.837855421</v>
      </c>
      <c r="E147" s="18">
        <v>501080.70407174691</v>
      </c>
      <c r="F147" s="18">
        <v>847465.74335000012</v>
      </c>
      <c r="G147" s="18">
        <f>SUM(D147:F147)</f>
        <v>10106518.285277169</v>
      </c>
      <c r="H147" s="87">
        <f>G147/'Lask. kunnallisvero 2025'!D147</f>
        <v>1717.62717288871</v>
      </c>
      <c r="I147" s="88">
        <f>$H$10-H147</f>
        <v>613.94110387588626</v>
      </c>
      <c r="J147" s="88">
        <f>IF(I147&gt;0,I147*$K$4/100,IF(I147&lt;0,I147*$K$5/100))</f>
        <v>552.54699348829763</v>
      </c>
      <c r="K147" s="45">
        <f>J147*'Lask. kunnallisvero 2025'!D147</f>
        <v>3251186.5096851434</v>
      </c>
      <c r="L147" s="90"/>
      <c r="O147" s="88">
        <v>549.57738370012009</v>
      </c>
      <c r="P147" s="45">
        <v>3233713.3256915067</v>
      </c>
      <c r="R147" s="78">
        <f t="shared" si="2"/>
        <v>2.9696097881775358</v>
      </c>
      <c r="S147" s="78"/>
    </row>
    <row r="148" spans="1:19" ht="15" customHeight="1">
      <c r="A148" t="s">
        <v>315</v>
      </c>
      <c r="B148" s="60">
        <v>9</v>
      </c>
      <c r="C148" s="19" t="s">
        <v>316</v>
      </c>
      <c r="D148" s="18">
        <f>'Lask. kunnallisvero 2025'!H148</f>
        <v>6383372.988022727</v>
      </c>
      <c r="E148" s="18">
        <v>1412812.0001390791</v>
      </c>
      <c r="F148" s="18">
        <v>1034589.0930500003</v>
      </c>
      <c r="G148" s="18">
        <f>SUM(D148:F148)</f>
        <v>8830774.0812118053</v>
      </c>
      <c r="H148" s="87">
        <f>G148/'Lask. kunnallisvero 2025'!D148</f>
        <v>2026.3364114758617</v>
      </c>
      <c r="I148" s="88">
        <f>$H$10-H148</f>
        <v>305.23186528873453</v>
      </c>
      <c r="J148" s="88">
        <f>IF(I148&gt;0,I148*$K$4/100,IF(I148&lt;0,I148*$K$5/100))</f>
        <v>274.70867875986107</v>
      </c>
      <c r="K148" s="45">
        <f>J148*'Lask. kunnallisvero 2025'!D148</f>
        <v>1197180.4220354746</v>
      </c>
      <c r="L148" s="90"/>
      <c r="O148" s="88">
        <v>275.65131221384041</v>
      </c>
      <c r="P148" s="45">
        <v>1201288.4186279166</v>
      </c>
      <c r="R148" s="78">
        <f t="shared" si="2"/>
        <v>-0.94263345397934017</v>
      </c>
      <c r="S148" s="78"/>
    </row>
    <row r="149" spans="1:19" ht="15" customHeight="1">
      <c r="A149" t="s">
        <v>363</v>
      </c>
      <c r="B149" s="60">
        <v>15</v>
      </c>
      <c r="C149" s="19" t="s">
        <v>364</v>
      </c>
      <c r="D149" s="18">
        <f>'Lask. kunnallisvero 2025'!H149</f>
        <v>8806857.5075730328</v>
      </c>
      <c r="E149" s="18">
        <v>1051815.923759914</v>
      </c>
      <c r="F149" s="18">
        <v>975588.3175</v>
      </c>
      <c r="G149" s="18">
        <f>SUM(D149:F149)</f>
        <v>10834261.748832947</v>
      </c>
      <c r="H149" s="87">
        <f>G149/'Lask. kunnallisvero 2025'!D149</f>
        <v>2000.7870265619476</v>
      </c>
      <c r="I149" s="88">
        <f>$H$10-H149</f>
        <v>330.78125020264861</v>
      </c>
      <c r="J149" s="88">
        <f>IF(I149&gt;0,I149*$K$4/100,IF(I149&lt;0,I149*$K$5/100))</f>
        <v>297.70312518238376</v>
      </c>
      <c r="K149" s="45">
        <f>J149*'Lask. kunnallisvero 2025'!D149</f>
        <v>1612062.422862608</v>
      </c>
      <c r="L149" s="90"/>
      <c r="O149" s="88">
        <v>296.13557505765539</v>
      </c>
      <c r="P149" s="45">
        <v>1603574.1389372039</v>
      </c>
      <c r="R149" s="78">
        <f t="shared" si="2"/>
        <v>1.5675501247283705</v>
      </c>
      <c r="S149" s="78"/>
    </row>
    <row r="150" spans="1:19" ht="15" customHeight="1">
      <c r="A150" t="s">
        <v>37</v>
      </c>
      <c r="B150" s="60">
        <v>2</v>
      </c>
      <c r="C150" s="19" t="s">
        <v>38</v>
      </c>
      <c r="D150" s="18">
        <f>'Lask. kunnallisvero 2025'!H150</f>
        <v>2826860.4483294119</v>
      </c>
      <c r="E150" s="18">
        <v>222623.5192518183</v>
      </c>
      <c r="F150" s="18">
        <v>240269.02175000001</v>
      </c>
      <c r="G150" s="18">
        <f>SUM(D150:F150)</f>
        <v>3289752.9893312301</v>
      </c>
      <c r="H150" s="87">
        <f>G150/'Lask. kunnallisvero 2025'!D150</f>
        <v>1722.3837640477643</v>
      </c>
      <c r="I150" s="88">
        <f>$H$10-H150</f>
        <v>609.18451271683193</v>
      </c>
      <c r="J150" s="88">
        <f>IF(I150&gt;0,I150*$K$4/100,IF(I150&lt;0,I150*$K$5/100))</f>
        <v>548.26606144514869</v>
      </c>
      <c r="K150" s="45">
        <f>J150*'Lask. kunnallisvero 2025'!D150</f>
        <v>1047188.177360234</v>
      </c>
      <c r="L150" s="90"/>
      <c r="O150" s="88">
        <v>545.82383575838264</v>
      </c>
      <c r="P150" s="45">
        <v>1042523.5262985108</v>
      </c>
      <c r="R150" s="78">
        <f t="shared" si="2"/>
        <v>2.4422256867660508</v>
      </c>
      <c r="S150" s="78"/>
    </row>
    <row r="151" spans="1:19" ht="15" customHeight="1">
      <c r="A151" t="s">
        <v>479</v>
      </c>
      <c r="B151" s="60">
        <v>2</v>
      </c>
      <c r="C151" s="19" t="s">
        <v>480</v>
      </c>
      <c r="D151" s="18">
        <f>'Lask. kunnallisvero 2025'!H151</f>
        <v>19099998.678864196</v>
      </c>
      <c r="E151" s="18">
        <v>1356225.7171459259</v>
      </c>
      <c r="F151" s="18">
        <v>1480623.5645999999</v>
      </c>
      <c r="G151" s="18">
        <f>SUM(D151:F151)</f>
        <v>21936847.960610121</v>
      </c>
      <c r="H151" s="87">
        <f>G151/'Lask. kunnallisvero 2025'!D151</f>
        <v>2286.9941576949668</v>
      </c>
      <c r="I151" s="88">
        <f>$H$10-H151</f>
        <v>44.574119069629432</v>
      </c>
      <c r="J151" s="88">
        <f>IF(I151&gt;0,I151*$K$4/100,IF(I151&lt;0,I151*$K$5/100))</f>
        <v>40.116707162666486</v>
      </c>
      <c r="K151" s="45">
        <f>J151*'Lask. kunnallisvero 2025'!D151</f>
        <v>384799.45510429691</v>
      </c>
      <c r="L151" s="90"/>
      <c r="O151" s="88">
        <v>37.210045987089096</v>
      </c>
      <c r="P151" s="45">
        <v>356918.76110815862</v>
      </c>
      <c r="R151" s="78">
        <f t="shared" si="2"/>
        <v>2.9066611755773906</v>
      </c>
      <c r="S151" s="78"/>
    </row>
    <row r="152" spans="1:19" ht="15" customHeight="1">
      <c r="A152" t="s">
        <v>415</v>
      </c>
      <c r="B152" s="60">
        <v>17</v>
      </c>
      <c r="C152" s="19" t="s">
        <v>416</v>
      </c>
      <c r="D152" s="18">
        <f>'Lask. kunnallisvero 2025'!H152</f>
        <v>1144853.61146</v>
      </c>
      <c r="E152" s="18">
        <v>139862.77538272925</v>
      </c>
      <c r="F152" s="18">
        <v>112555.85884999999</v>
      </c>
      <c r="G152" s="18">
        <f>SUM(D152:F152)</f>
        <v>1397272.2456927293</v>
      </c>
      <c r="H152" s="87">
        <f>G152/'Lask. kunnallisvero 2025'!D152</f>
        <v>1319.4261054699994</v>
      </c>
      <c r="I152" s="88">
        <f>$H$10-H152</f>
        <v>1012.1421712945969</v>
      </c>
      <c r="J152" s="88">
        <f>IF(I152&gt;0,I152*$K$4/100,IF(I152&lt;0,I152*$K$5/100))</f>
        <v>910.92795416513718</v>
      </c>
      <c r="K152" s="45">
        <f>J152*'Lask. kunnallisvero 2025'!D152</f>
        <v>964672.70346088032</v>
      </c>
      <c r="L152" s="90"/>
      <c r="O152" s="88">
        <v>908.99971613527055</v>
      </c>
      <c r="P152" s="45">
        <v>962630.69938725152</v>
      </c>
      <c r="R152" s="78">
        <f t="shared" si="2"/>
        <v>1.928238029866634</v>
      </c>
      <c r="S152" s="78"/>
    </row>
    <row r="153" spans="1:19" ht="15" customHeight="1">
      <c r="A153" t="s">
        <v>435</v>
      </c>
      <c r="B153" s="60">
        <v>4</v>
      </c>
      <c r="C153" s="19" t="s">
        <v>436</v>
      </c>
      <c r="D153" s="18">
        <f>'Lask. kunnallisvero 2025'!H153</f>
        <v>3986393.3319775285</v>
      </c>
      <c r="E153" s="18">
        <v>1947604.9593211901</v>
      </c>
      <c r="F153" s="18">
        <v>697086.19010000001</v>
      </c>
      <c r="G153" s="18">
        <f>SUM(D153:F153)</f>
        <v>6631084.4813987194</v>
      </c>
      <c r="H153" s="87">
        <f>G153/'Lask. kunnallisvero 2025'!D153</f>
        <v>2283.4312952474929</v>
      </c>
      <c r="I153" s="88">
        <f>$H$10-H153</f>
        <v>48.136981517103322</v>
      </c>
      <c r="J153" s="88">
        <f>IF(I153&gt;0,I153*$K$4/100,IF(I153&lt;0,I153*$K$5/100))</f>
        <v>43.323283365392989</v>
      </c>
      <c r="K153" s="45">
        <f>J153*'Lask. kunnallisvero 2025'!D153</f>
        <v>125810.81489310124</v>
      </c>
      <c r="L153" s="90"/>
      <c r="O153" s="88">
        <v>44.993760076981104</v>
      </c>
      <c r="P153" s="45">
        <v>130661.87926355313</v>
      </c>
      <c r="R153" s="78">
        <f t="shared" si="2"/>
        <v>-1.6704767115881154</v>
      </c>
      <c r="S153" s="78"/>
    </row>
    <row r="154" spans="1:19" ht="15" customHeight="1">
      <c r="A154" t="s">
        <v>55</v>
      </c>
      <c r="B154" s="60">
        <v>8</v>
      </c>
      <c r="C154" s="19" t="s">
        <v>56</v>
      </c>
      <c r="D154" s="18">
        <f>'Lask. kunnallisvero 2025'!H154</f>
        <v>2126659.5556631582</v>
      </c>
      <c r="E154" s="18">
        <v>579726.36468500039</v>
      </c>
      <c r="F154" s="18">
        <v>295635.36009999999</v>
      </c>
      <c r="G154" s="18">
        <f>SUM(D154:F154)</f>
        <v>3002021.2804481587</v>
      </c>
      <c r="H154" s="87">
        <f>G154/'Lask. kunnallisvero 2025'!D154</f>
        <v>1762.7840754246381</v>
      </c>
      <c r="I154" s="88">
        <f>$H$10-H154</f>
        <v>568.78420133995814</v>
      </c>
      <c r="J154" s="88">
        <f>IF(I154&gt;0,I154*$K$4/100,IF(I154&lt;0,I154*$K$5/100))</f>
        <v>511.90578120596234</v>
      </c>
      <c r="K154" s="45">
        <f>J154*'Lask. kunnallisvero 2025'!D154</f>
        <v>871775.54539375391</v>
      </c>
      <c r="L154" s="90"/>
      <c r="O154" s="88">
        <v>510.48781691328048</v>
      </c>
      <c r="P154" s="45">
        <v>869360.75220331666</v>
      </c>
      <c r="R154" s="78">
        <f t="shared" si="2"/>
        <v>1.4179642926818588</v>
      </c>
      <c r="S154" s="78"/>
    </row>
    <row r="155" spans="1:19" ht="15" customHeight="1">
      <c r="A155" t="s">
        <v>341</v>
      </c>
      <c r="B155" s="60">
        <v>10</v>
      </c>
      <c r="C155" s="19" t="s">
        <v>342</v>
      </c>
      <c r="D155" s="18">
        <f>'Lask. kunnallisvero 2025'!H155</f>
        <v>85233573.372999996</v>
      </c>
      <c r="E155" s="18">
        <v>13725280.00510009</v>
      </c>
      <c r="F155" s="18">
        <v>10099739.414150001</v>
      </c>
      <c r="G155" s="18">
        <f>SUM(D155:F155)</f>
        <v>109058592.79225008</v>
      </c>
      <c r="H155" s="87">
        <f>G155/'Lask. kunnallisvero 2025'!D155</f>
        <v>2101.726590715939</v>
      </c>
      <c r="I155" s="88">
        <f>$H$10-H155</f>
        <v>229.84168604865727</v>
      </c>
      <c r="J155" s="88">
        <f>IF(I155&gt;0,I155*$K$4/100,IF(I155&lt;0,I155*$K$5/100))</f>
        <v>206.85751744379155</v>
      </c>
      <c r="K155" s="45">
        <f>J155*'Lask. kunnallisvero 2025'!D155</f>
        <v>10733836.580158344</v>
      </c>
      <c r="L155" s="90"/>
      <c r="O155" s="88">
        <v>207.02280855825029</v>
      </c>
      <c r="P155" s="45">
        <v>10742413.536087608</v>
      </c>
      <c r="R155" s="78">
        <f t="shared" si="2"/>
        <v>-0.16529111445873923</v>
      </c>
      <c r="S155" s="78"/>
    </row>
    <row r="156" spans="1:19" ht="15" customHeight="1">
      <c r="A156" t="s">
        <v>255</v>
      </c>
      <c r="B156" s="60">
        <v>17</v>
      </c>
      <c r="C156" s="19" t="s">
        <v>256</v>
      </c>
      <c r="D156" s="18">
        <f>'Lask. kunnallisvero 2025'!H156</f>
        <v>12874601.969851065</v>
      </c>
      <c r="E156" s="18">
        <v>845770.9038302392</v>
      </c>
      <c r="F156" s="18">
        <v>1127668.87115</v>
      </c>
      <c r="G156" s="18">
        <f>SUM(D156:F156)</f>
        <v>14848041.744831305</v>
      </c>
      <c r="H156" s="87">
        <f>G156/'Lask. kunnallisvero 2025'!D156</f>
        <v>1697.1130123249864</v>
      </c>
      <c r="I156" s="88">
        <f>$H$10-H156</f>
        <v>634.45526443960989</v>
      </c>
      <c r="J156" s="88">
        <f>IF(I156&gt;0,I156*$K$4/100,IF(I156&lt;0,I156*$K$5/100))</f>
        <v>571.00973799564895</v>
      </c>
      <c r="K156" s="45">
        <f>J156*'Lask. kunnallisvero 2025'!D156</f>
        <v>4995764.1977239326</v>
      </c>
      <c r="L156" s="90"/>
      <c r="O156" s="88">
        <v>568.81239088674465</v>
      </c>
      <c r="P156" s="45">
        <v>4976539.6078681294</v>
      </c>
      <c r="R156" s="78">
        <f t="shared" si="2"/>
        <v>2.197347108904296</v>
      </c>
      <c r="S156" s="78"/>
    </row>
    <row r="157" spans="1:19" ht="15" customHeight="1">
      <c r="A157" t="s">
        <v>27</v>
      </c>
      <c r="B157" s="60">
        <v>13</v>
      </c>
      <c r="C157" s="19" t="s">
        <v>28</v>
      </c>
      <c r="D157" s="18">
        <f>'Lask. kunnallisvero 2025'!H157</f>
        <v>1822747.036367347</v>
      </c>
      <c r="E157" s="18">
        <v>1052362.420545747</v>
      </c>
      <c r="F157" s="18">
        <v>282130.53450000007</v>
      </c>
      <c r="G157" s="18">
        <f>SUM(D157:F157)</f>
        <v>3157239.9914130941</v>
      </c>
      <c r="H157" s="87">
        <f>G157/'Lask. kunnallisvero 2025'!D157</f>
        <v>2266.5039421486676</v>
      </c>
      <c r="I157" s="88">
        <f>$H$10-H157</f>
        <v>65.064334615928601</v>
      </c>
      <c r="J157" s="88">
        <f>IF(I157&gt;0,I157*$K$4/100,IF(I157&lt;0,I157*$K$5/100))</f>
        <v>58.557901154335738</v>
      </c>
      <c r="K157" s="45">
        <f>J157*'Lask. kunnallisvero 2025'!D157</f>
        <v>81571.156307989688</v>
      </c>
      <c r="L157" s="90"/>
      <c r="O157" s="88">
        <v>58.773658169305506</v>
      </c>
      <c r="P157" s="45">
        <v>81871.705829842569</v>
      </c>
      <c r="R157" s="78">
        <f t="shared" si="2"/>
        <v>-0.21575701496976762</v>
      </c>
      <c r="S157" s="78"/>
    </row>
    <row r="158" spans="1:19" ht="15" customHeight="1">
      <c r="A158" t="s">
        <v>565</v>
      </c>
      <c r="B158" s="60">
        <v>19</v>
      </c>
      <c r="C158" s="19" t="s">
        <v>566</v>
      </c>
      <c r="D158" s="18">
        <f>'Lask. kunnallisvero 2025'!H158</f>
        <v>3737618.8939101119</v>
      </c>
      <c r="E158" s="18">
        <v>959929.02322848479</v>
      </c>
      <c r="F158" s="18">
        <v>738260.65375000006</v>
      </c>
      <c r="G158" s="18">
        <f>SUM(D158:F158)</f>
        <v>5435808.5708885975</v>
      </c>
      <c r="H158" s="87">
        <f>G158/'Lask. kunnallisvero 2025'!D158</f>
        <v>2350.1117902674437</v>
      </c>
      <c r="I158" s="88">
        <f>$H$10-H158</f>
        <v>-18.543513502847418</v>
      </c>
      <c r="J158" s="88">
        <f>IF(I158&gt;0,I158*$K$4/100,IF(I158&lt;0,I158*$K$5/100))</f>
        <v>-1.8543513502847417</v>
      </c>
      <c r="K158" s="45">
        <f>J158*'Lask. kunnallisvero 2025'!D158</f>
        <v>-4289.1146732086072</v>
      </c>
      <c r="L158" s="90"/>
      <c r="O158" s="88">
        <v>-1.8778987653065087</v>
      </c>
      <c r="P158" s="45">
        <v>-4343.5798441539546</v>
      </c>
      <c r="R158" s="78">
        <f t="shared" si="2"/>
        <v>2.3547415021766938E-2</v>
      </c>
      <c r="S158" s="78"/>
    </row>
    <row r="159" spans="1:19" ht="15" customHeight="1">
      <c r="A159" t="s">
        <v>371</v>
      </c>
      <c r="B159" s="60">
        <v>15</v>
      </c>
      <c r="C159" s="19" t="s">
        <v>372</v>
      </c>
      <c r="D159" s="18">
        <f>'Lask. kunnallisvero 2025'!H159</f>
        <v>36738115.075123593</v>
      </c>
      <c r="E159" s="18">
        <v>2656983.172528204</v>
      </c>
      <c r="F159" s="18">
        <v>3060006.7476500003</v>
      </c>
      <c r="G159" s="18">
        <f>SUM(D159:F159)</f>
        <v>42455104.995301798</v>
      </c>
      <c r="H159" s="87">
        <f>G159/'Lask. kunnallisvero 2025'!D159</f>
        <v>2150.9324650573412</v>
      </c>
      <c r="I159" s="88">
        <f>$H$10-H159</f>
        <v>180.63581170725502</v>
      </c>
      <c r="J159" s="88">
        <f>IF(I159&gt;0,I159*$K$4/100,IF(I159&lt;0,I159*$K$5/100))</f>
        <v>162.5722305365295</v>
      </c>
      <c r="K159" s="45">
        <f>J159*'Lask. kunnallisvero 2025'!D159</f>
        <v>3208850.6863300195</v>
      </c>
      <c r="L159" s="90"/>
      <c r="O159" s="88">
        <v>163.77406291951237</v>
      </c>
      <c r="P159" s="45">
        <v>3232572.4539053352</v>
      </c>
      <c r="R159" s="78">
        <f t="shared" si="2"/>
        <v>-1.2018323829828716</v>
      </c>
      <c r="S159" s="78"/>
    </row>
    <row r="160" spans="1:19" ht="15" customHeight="1">
      <c r="A160" t="s">
        <v>331</v>
      </c>
      <c r="B160" s="60">
        <v>13</v>
      </c>
      <c r="C160" s="19" t="s">
        <v>332</v>
      </c>
      <c r="D160" s="18">
        <f>'Lask. kunnallisvero 2025'!H160</f>
        <v>19746720.004869565</v>
      </c>
      <c r="E160" s="18">
        <v>2450511.6098013436</v>
      </c>
      <c r="F160" s="18">
        <v>1444884.8644500002</v>
      </c>
      <c r="G160" s="18">
        <f>SUM(D160:F160)</f>
        <v>23642116.47912091</v>
      </c>
      <c r="H160" s="87">
        <f>G160/'Lask. kunnallisvero 2025'!D160</f>
        <v>2227.4464366987854</v>
      </c>
      <c r="I160" s="88">
        <f>$H$10-H160</f>
        <v>104.12184006581083</v>
      </c>
      <c r="J160" s="88">
        <f>IF(I160&gt;0,I160*$K$4/100,IF(I160&lt;0,I160*$K$5/100))</f>
        <v>93.709656059229744</v>
      </c>
      <c r="K160" s="45">
        <f>J160*'Lask. kunnallisvero 2025'!D160</f>
        <v>994634.28941266448</v>
      </c>
      <c r="L160" s="90"/>
      <c r="O160" s="88">
        <v>92.345355339134443</v>
      </c>
      <c r="P160" s="45">
        <v>980153.60156957293</v>
      </c>
      <c r="R160" s="78">
        <f t="shared" si="2"/>
        <v>1.3643007200953008</v>
      </c>
      <c r="S160" s="78"/>
    </row>
    <row r="161" spans="1:19" ht="15" customHeight="1">
      <c r="A161" t="s">
        <v>213</v>
      </c>
      <c r="B161" s="60">
        <v>2</v>
      </c>
      <c r="C161" s="19" t="s">
        <v>214</v>
      </c>
      <c r="D161" s="18">
        <f>'Lask. kunnallisvero 2025'!H161</f>
        <v>12123388.254857142</v>
      </c>
      <c r="E161" s="18">
        <v>1348051.5053264252</v>
      </c>
      <c r="F161" s="18">
        <v>1077725.9942000001</v>
      </c>
      <c r="G161" s="18">
        <f>SUM(D161:F161)</f>
        <v>14549165.754383568</v>
      </c>
      <c r="H161" s="87">
        <f>G161/'Lask. kunnallisvero 2025'!D161</f>
        <v>1945.8560591659179</v>
      </c>
      <c r="I161" s="88">
        <f>$H$10-H161</f>
        <v>385.71221759867831</v>
      </c>
      <c r="J161" s="88">
        <f>IF(I161&gt;0,I161*$K$4/100,IF(I161&lt;0,I161*$K$5/100))</f>
        <v>347.14099583881051</v>
      </c>
      <c r="K161" s="45">
        <f>J161*'Lask. kunnallisvero 2025'!D161</f>
        <v>2595573.2258867864</v>
      </c>
      <c r="L161" s="90"/>
      <c r="O161" s="88">
        <v>349.23909733360512</v>
      </c>
      <c r="P161" s="45">
        <v>2611260.7307633655</v>
      </c>
      <c r="R161" s="78">
        <f t="shared" si="2"/>
        <v>-2.0981014947946051</v>
      </c>
      <c r="S161" s="78"/>
    </row>
    <row r="162" spans="1:19" ht="15" customHeight="1">
      <c r="A162" t="s">
        <v>13</v>
      </c>
      <c r="B162" s="60">
        <v>1</v>
      </c>
      <c r="C162" s="19" t="s">
        <v>14</v>
      </c>
      <c r="D162" s="18">
        <f>'Lask. kunnallisvero 2025'!H162</f>
        <v>2596346.6388888885</v>
      </c>
      <c r="E162" s="18">
        <v>405602.87094724388</v>
      </c>
      <c r="F162" s="18">
        <v>231553.35175</v>
      </c>
      <c r="G162" s="18">
        <f>SUM(D162:F162)</f>
        <v>3233502.8615861326</v>
      </c>
      <c r="H162" s="87">
        <f>G162/'Lask. kunnallisvero 2025'!D162</f>
        <v>1928.1472042851119</v>
      </c>
      <c r="I162" s="88">
        <f>$H$10-H162</f>
        <v>403.42107247948434</v>
      </c>
      <c r="J162" s="88">
        <f>IF(I162&gt;0,I162*$K$4/100,IF(I162&lt;0,I162*$K$5/100))</f>
        <v>363.0789652315359</v>
      </c>
      <c r="K162" s="45">
        <f>J162*'Lask. kunnallisvero 2025'!D162</f>
        <v>608883.42469328572</v>
      </c>
      <c r="L162" s="90"/>
      <c r="O162" s="88">
        <v>361.41980324432086</v>
      </c>
      <c r="P162" s="45">
        <v>606101.01004072605</v>
      </c>
      <c r="R162" s="78">
        <f t="shared" si="2"/>
        <v>1.6591619872150432</v>
      </c>
      <c r="S162" s="78"/>
    </row>
    <row r="163" spans="1:19" ht="15" customHeight="1">
      <c r="A163" t="s">
        <v>395</v>
      </c>
      <c r="B163" s="60">
        <v>1</v>
      </c>
      <c r="C163" s="19" t="s">
        <v>396</v>
      </c>
      <c r="D163" s="18">
        <f>'Lask. kunnallisvero 2025'!H163</f>
        <v>37748136.468289144</v>
      </c>
      <c r="E163" s="18">
        <v>3482117.8786245114</v>
      </c>
      <c r="F163" s="18">
        <v>4156250.7651499999</v>
      </c>
      <c r="G163" s="18">
        <f>SUM(D163:F163)</f>
        <v>45386505.112063661</v>
      </c>
      <c r="H163" s="87">
        <f>G163/'Lask. kunnallisvero 2025'!D163</f>
        <v>2168.0761016558545</v>
      </c>
      <c r="I163" s="88">
        <f>$H$10-H163</f>
        <v>163.49217510874178</v>
      </c>
      <c r="J163" s="88">
        <f>IF(I163&gt;0,I163*$K$4/100,IF(I163&lt;0,I163*$K$5/100))</f>
        <v>147.14295759786762</v>
      </c>
      <c r="K163" s="45">
        <f>J163*'Lask. kunnallisvero 2025'!D163</f>
        <v>3080290.6743537607</v>
      </c>
      <c r="L163" s="90"/>
      <c r="O163" s="88">
        <v>148.75651711592269</v>
      </c>
      <c r="P163" s="45">
        <v>3114068.9293047255</v>
      </c>
      <c r="R163" s="78">
        <f t="shared" si="2"/>
        <v>-1.6135595180550695</v>
      </c>
      <c r="S163" s="78"/>
    </row>
    <row r="164" spans="1:19" ht="15" customHeight="1">
      <c r="A164" t="s">
        <v>519</v>
      </c>
      <c r="B164" s="60">
        <v>6</v>
      </c>
      <c r="C164" s="19" t="s">
        <v>520</v>
      </c>
      <c r="D164" s="18">
        <f>'Lask. kunnallisvero 2025'!H164</f>
        <v>14272620.265353533</v>
      </c>
      <c r="E164" s="18">
        <v>4890708.2491929512</v>
      </c>
      <c r="F164" s="18">
        <v>1579161.4350000001</v>
      </c>
      <c r="G164" s="18">
        <f>SUM(D164:F164)</f>
        <v>20742489.949546482</v>
      </c>
      <c r="H164" s="87">
        <f>G164/'Lask. kunnallisvero 2025'!D164</f>
        <v>2237.593306315694</v>
      </c>
      <c r="I164" s="88">
        <f>$H$10-H164</f>
        <v>93.974970448902241</v>
      </c>
      <c r="J164" s="88">
        <f>IF(I164&gt;0,I164*$K$4/100,IF(I164&lt;0,I164*$K$5/100))</f>
        <v>84.577473404012011</v>
      </c>
      <c r="K164" s="45">
        <f>J164*'Lask. kunnallisvero 2025'!D164</f>
        <v>784033.17845519132</v>
      </c>
      <c r="L164" s="90"/>
      <c r="O164" s="88">
        <v>83.072764132044327</v>
      </c>
      <c r="P164" s="45">
        <v>770084.52350405091</v>
      </c>
      <c r="R164" s="78">
        <f t="shared" si="2"/>
        <v>1.504709271967684</v>
      </c>
      <c r="S164" s="78"/>
    </row>
    <row r="165" spans="1:19" ht="15" customHeight="1">
      <c r="A165" t="s">
        <v>131</v>
      </c>
      <c r="B165" s="60">
        <v>10</v>
      </c>
      <c r="C165" s="19" t="s">
        <v>132</v>
      </c>
      <c r="D165" s="18">
        <f>'Lask. kunnallisvero 2025'!H165</f>
        <v>10077804.018941177</v>
      </c>
      <c r="E165" s="18">
        <v>2815169.4112914726</v>
      </c>
      <c r="F165" s="18">
        <v>2159381.5559999999</v>
      </c>
      <c r="G165" s="18">
        <f>SUM(D165:F165)</f>
        <v>15052354.98623265</v>
      </c>
      <c r="H165" s="87">
        <f>G165/'Lask. kunnallisvero 2025'!D165</f>
        <v>2132.9679731093452</v>
      </c>
      <c r="I165" s="88">
        <f>$H$10-H165</f>
        <v>198.60030365525108</v>
      </c>
      <c r="J165" s="88">
        <f>IF(I165&gt;0,I165*$K$4/100,IF(I165&lt;0,I165*$K$5/100))</f>
        <v>178.74027328972596</v>
      </c>
      <c r="K165" s="45">
        <f>J165*'Lask. kunnallisvero 2025'!D165</f>
        <v>1261370.108605596</v>
      </c>
      <c r="L165" s="90"/>
      <c r="O165" s="88">
        <v>179.7842550824293</v>
      </c>
      <c r="P165" s="45">
        <v>1268737.4881167035</v>
      </c>
      <c r="R165" s="78">
        <f t="shared" si="2"/>
        <v>-1.0439817927033346</v>
      </c>
      <c r="S165" s="78"/>
    </row>
    <row r="166" spans="1:19" ht="15" customHeight="1">
      <c r="A166" t="s">
        <v>489</v>
      </c>
      <c r="B166" s="60">
        <v>2</v>
      </c>
      <c r="C166" s="19" t="s">
        <v>490</v>
      </c>
      <c r="D166" s="18">
        <f>'Lask. kunnallisvero 2025'!H166</f>
        <v>42011118.455718748</v>
      </c>
      <c r="E166" s="18">
        <v>5814938.7151235053</v>
      </c>
      <c r="F166" s="18">
        <v>4438347.6713500004</v>
      </c>
      <c r="G166" s="18">
        <f>SUM(D166:F166)</f>
        <v>52264404.842192255</v>
      </c>
      <c r="H166" s="87">
        <f>G166/'Lask. kunnallisvero 2025'!D166</f>
        <v>2596.472991315627</v>
      </c>
      <c r="I166" s="88">
        <f>$H$10-H166</f>
        <v>-264.90471455103079</v>
      </c>
      <c r="J166" s="88">
        <f>IF(I166&gt;0,I166*$K$4/100,IF(I166&lt;0,I166*$K$5/100))</f>
        <v>-26.49047145510308</v>
      </c>
      <c r="K166" s="45">
        <f>J166*'Lask. kunnallisvero 2025'!D166</f>
        <v>-533226.69991976989</v>
      </c>
      <c r="L166" s="90"/>
      <c r="O166" s="88">
        <v>-26.800455705225431</v>
      </c>
      <c r="P166" s="45">
        <v>-539466.37289048266</v>
      </c>
      <c r="R166" s="78">
        <f t="shared" si="2"/>
        <v>0.30998425012235131</v>
      </c>
      <c r="S166" s="78"/>
    </row>
    <row r="167" spans="1:19" ht="15" customHeight="1">
      <c r="A167" t="s">
        <v>47</v>
      </c>
      <c r="B167" s="60">
        <v>4</v>
      </c>
      <c r="C167" s="19" t="s">
        <v>48</v>
      </c>
      <c r="D167" s="18">
        <f>'Lask. kunnallisvero 2025'!H167</f>
        <v>7889953.796285714</v>
      </c>
      <c r="E167" s="18">
        <v>675678.82946353906</v>
      </c>
      <c r="F167" s="18">
        <v>621611.9156999999</v>
      </c>
      <c r="G167" s="18">
        <f>SUM(D167:F167)</f>
        <v>9187244.5414492525</v>
      </c>
      <c r="H167" s="87">
        <f>G167/'Lask. kunnallisvero 2025'!D167</f>
        <v>1860.1426486028047</v>
      </c>
      <c r="I167" s="88">
        <f>$H$10-H167</f>
        <v>471.42562816179156</v>
      </c>
      <c r="J167" s="88">
        <f>IF(I167&gt;0,I167*$K$4/100,IF(I167&lt;0,I167*$K$5/100))</f>
        <v>424.28306534561239</v>
      </c>
      <c r="K167" s="45">
        <f>J167*'Lask. kunnallisvero 2025'!D167</f>
        <v>2095534.0597419795</v>
      </c>
      <c r="L167" s="90"/>
      <c r="O167" s="88">
        <v>422.64575584475898</v>
      </c>
      <c r="P167" s="45">
        <v>2087447.3881172645</v>
      </c>
      <c r="R167" s="78">
        <f t="shared" si="2"/>
        <v>1.6373095008534051</v>
      </c>
      <c r="S167" s="78"/>
    </row>
    <row r="168" spans="1:19" ht="15" customHeight="1">
      <c r="A168" t="s">
        <v>535</v>
      </c>
      <c r="B168" s="60">
        <v>17</v>
      </c>
      <c r="C168" s="19" t="s">
        <v>536</v>
      </c>
      <c r="D168" s="18">
        <f>'Lask. kunnallisvero 2025'!H168</f>
        <v>14034050.682101009</v>
      </c>
      <c r="E168" s="18">
        <v>1726692.0804827299</v>
      </c>
      <c r="F168" s="18">
        <v>1401838.8256999999</v>
      </c>
      <c r="G168" s="18">
        <f>SUM(D168:F168)</f>
        <v>17162581.58828374</v>
      </c>
      <c r="H168" s="87">
        <f>G168/'Lask. kunnallisvero 2025'!D168</f>
        <v>1653.7465396303469</v>
      </c>
      <c r="I168" s="88">
        <f>$H$10-H168</f>
        <v>677.82173713424936</v>
      </c>
      <c r="J168" s="88">
        <f>IF(I168&gt;0,I168*$K$4/100,IF(I168&lt;0,I168*$K$5/100))</f>
        <v>610.03956342082438</v>
      </c>
      <c r="K168" s="45">
        <f>J168*'Lask. kunnallisvero 2025'!D168</f>
        <v>6330990.5891813152</v>
      </c>
      <c r="L168" s="90"/>
      <c r="O168" s="88">
        <v>609.57660844103088</v>
      </c>
      <c r="P168" s="45">
        <v>6326186.0424010186</v>
      </c>
      <c r="R168" s="78">
        <f t="shared" si="2"/>
        <v>0.4629549797934942</v>
      </c>
      <c r="S168" s="78"/>
    </row>
    <row r="169" spans="1:19" ht="15" customHeight="1">
      <c r="A169" t="s">
        <v>531</v>
      </c>
      <c r="B169" s="60">
        <v>6</v>
      </c>
      <c r="C169" s="19" t="s">
        <v>532</v>
      </c>
      <c r="D169" s="18">
        <f>'Lask. kunnallisvero 2025'!H169</f>
        <v>66477036.06235715</v>
      </c>
      <c r="E169" s="18">
        <v>4856915.1905015605</v>
      </c>
      <c r="F169" s="18">
        <v>5642594.2232000008</v>
      </c>
      <c r="G169" s="18">
        <f>SUM(D169:F169)</f>
        <v>76976545.476058722</v>
      </c>
      <c r="H169" s="87">
        <f>G169/'Lask. kunnallisvero 2025'!D169</f>
        <v>2127.8346272683193</v>
      </c>
      <c r="I169" s="88">
        <f>$H$10-H169</f>
        <v>203.73364949627694</v>
      </c>
      <c r="J169" s="88">
        <f>IF(I169&gt;0,I169*$K$4/100,IF(I169&lt;0,I169*$K$5/100))</f>
        <v>183.36028454664924</v>
      </c>
      <c r="K169" s="45">
        <f>J169*'Lask. kunnallisvero 2025'!D169</f>
        <v>6633241.6537595829</v>
      </c>
      <c r="L169" s="90"/>
      <c r="O169" s="88">
        <v>183.22778182061643</v>
      </c>
      <c r="P169" s="45">
        <v>6628448.2351426203</v>
      </c>
      <c r="R169" s="78">
        <f t="shared" si="2"/>
        <v>0.13250272603281132</v>
      </c>
      <c r="S169" s="78"/>
    </row>
    <row r="170" spans="1:19" ht="15" customHeight="1">
      <c r="A170" t="s">
        <v>293</v>
      </c>
      <c r="B170" s="60">
        <v>2</v>
      </c>
      <c r="C170" s="19" t="s">
        <v>294</v>
      </c>
      <c r="D170" s="18">
        <f>'Lask. kunnallisvero 2025'!H170</f>
        <v>8143646.4757142877</v>
      </c>
      <c r="E170" s="18">
        <v>379104.12313329667</v>
      </c>
      <c r="F170" s="18">
        <v>537693.04700000002</v>
      </c>
      <c r="G170" s="18">
        <f>SUM(D170:F170)</f>
        <v>9060443.6458475851</v>
      </c>
      <c r="H170" s="87">
        <f>G170/'Lask. kunnallisvero 2025'!D170</f>
        <v>1944.7185331289086</v>
      </c>
      <c r="I170" s="88">
        <f>$H$10-H170</f>
        <v>386.84974363568767</v>
      </c>
      <c r="J170" s="88">
        <f>IF(I170&gt;0,I170*$K$4/100,IF(I170&lt;0,I170*$K$5/100))</f>
        <v>348.16476927211892</v>
      </c>
      <c r="K170" s="45">
        <f>J170*'Lask. kunnallisvero 2025'!D170</f>
        <v>1622099.6600388021</v>
      </c>
      <c r="L170" s="90"/>
      <c r="O170" s="88">
        <v>348.79738850347911</v>
      </c>
      <c r="P170" s="45">
        <v>1625047.0330377091</v>
      </c>
      <c r="R170" s="78">
        <f t="shared" si="2"/>
        <v>-0.63261923136019504</v>
      </c>
      <c r="S170" s="78"/>
    </row>
    <row r="171" spans="1:19" ht="15" customHeight="1">
      <c r="A171" t="s">
        <v>367</v>
      </c>
      <c r="B171" s="60">
        <v>12</v>
      </c>
      <c r="C171" s="19" t="s">
        <v>368</v>
      </c>
      <c r="D171" s="18">
        <f>'Lask. kunnallisvero 2025'!H171</f>
        <v>11864627.16750562</v>
      </c>
      <c r="E171" s="18">
        <v>3298410.7583928979</v>
      </c>
      <c r="F171" s="18">
        <v>1298181.861</v>
      </c>
      <c r="G171" s="18">
        <f>SUM(D171:F171)</f>
        <v>16461219.786898518</v>
      </c>
      <c r="H171" s="87">
        <f>G171/'Lask. kunnallisvero 2025'!D171</f>
        <v>1833.0979718149797</v>
      </c>
      <c r="I171" s="88">
        <f>$H$10-H171</f>
        <v>498.47030494961655</v>
      </c>
      <c r="J171" s="88">
        <f>IF(I171&gt;0,I171*$K$4/100,IF(I171&lt;0,I171*$K$5/100))</f>
        <v>448.6232744546549</v>
      </c>
      <c r="K171" s="45">
        <f>J171*'Lask. kunnallisvero 2025'!D171</f>
        <v>4028637.0046028011</v>
      </c>
      <c r="L171" s="90"/>
      <c r="O171" s="88">
        <v>448.0629687470917</v>
      </c>
      <c r="P171" s="45">
        <v>4023605.4593488835</v>
      </c>
      <c r="R171" s="78">
        <f t="shared" si="2"/>
        <v>0.5603057075632023</v>
      </c>
      <c r="S171" s="78"/>
    </row>
    <row r="172" spans="1:19" ht="15" customHeight="1">
      <c r="A172" t="s">
        <v>475</v>
      </c>
      <c r="B172" s="60">
        <v>1</v>
      </c>
      <c r="C172" s="19" t="s">
        <v>476</v>
      </c>
      <c r="D172" s="18">
        <f>'Lask. kunnallisvero 2025'!H172</f>
        <v>92561447.934106678</v>
      </c>
      <c r="E172" s="18">
        <v>6403723.1254877243</v>
      </c>
      <c r="F172" s="18">
        <v>7451548.9287999999</v>
      </c>
      <c r="G172" s="18">
        <f>SUM(D172:F172)</f>
        <v>106416719.98839441</v>
      </c>
      <c r="H172" s="87">
        <f>G172/'Lask. kunnallisvero 2025'!D172</f>
        <v>2362.2962171105132</v>
      </c>
      <c r="I172" s="88">
        <f>$H$10-H172</f>
        <v>-30.727940345916977</v>
      </c>
      <c r="J172" s="88">
        <f>IF(I172&gt;0,I172*$K$4/100,IF(I172&lt;0,I172*$K$5/100))</f>
        <v>-3.0727940345916975</v>
      </c>
      <c r="K172" s="45">
        <f>J172*'Lask. kunnallisvero 2025'!D172</f>
        <v>-138423.2256702868</v>
      </c>
      <c r="L172" s="90"/>
      <c r="O172" s="88">
        <v>-3.2127599905452824</v>
      </c>
      <c r="P172" s="45">
        <v>-144728.41205408389</v>
      </c>
      <c r="R172" s="78">
        <f t="shared" si="2"/>
        <v>0.13996595595358485</v>
      </c>
      <c r="S172" s="78"/>
    </row>
    <row r="173" spans="1:19" ht="15" customHeight="1">
      <c r="A173" t="s">
        <v>547</v>
      </c>
      <c r="B173" s="60">
        <v>15</v>
      </c>
      <c r="C173" s="19" t="s">
        <v>548</v>
      </c>
      <c r="D173" s="18">
        <f>'Lask. kunnallisvero 2025'!H173</f>
        <v>13572618.001738094</v>
      </c>
      <c r="E173" s="18">
        <v>3130419.5771328742</v>
      </c>
      <c r="F173" s="18">
        <v>2141884.2295499998</v>
      </c>
      <c r="G173" s="18">
        <f>SUM(D173:F173)</f>
        <v>18844921.808420967</v>
      </c>
      <c r="H173" s="87">
        <f>G173/'Lask. kunnallisvero 2025'!D173</f>
        <v>1972.4640787545497</v>
      </c>
      <c r="I173" s="88">
        <f>$H$10-H173</f>
        <v>359.1041980100465</v>
      </c>
      <c r="J173" s="88">
        <f>IF(I173&gt;0,I173*$K$4/100,IF(I173&lt;0,I173*$K$5/100))</f>
        <v>323.19377820904185</v>
      </c>
      <c r="K173" s="45">
        <f>J173*'Lask. kunnallisvero 2025'!D173</f>
        <v>3087793.3570091859</v>
      </c>
      <c r="L173" s="90"/>
      <c r="O173" s="88">
        <v>322.72792499490816</v>
      </c>
      <c r="P173" s="45">
        <v>3083342.5954013527</v>
      </c>
      <c r="R173" s="78">
        <f t="shared" si="2"/>
        <v>0.46585321413368774</v>
      </c>
      <c r="S173" s="78"/>
    </row>
    <row r="174" spans="1:19" ht="15" customHeight="1">
      <c r="A174" t="s">
        <v>165</v>
      </c>
      <c r="B174" s="60">
        <v>7</v>
      </c>
      <c r="C174" s="19" t="s">
        <v>166</v>
      </c>
      <c r="D174" s="18">
        <f>'Lask. kunnallisvero 2025'!H174</f>
        <v>24268657.296000004</v>
      </c>
      <c r="E174" s="18">
        <v>2470433.0891349614</v>
      </c>
      <c r="F174" s="18">
        <v>2341701.0542999995</v>
      </c>
      <c r="G174" s="18">
        <f>SUM(D174:F174)</f>
        <v>29080791.439434964</v>
      </c>
      <c r="H174" s="87">
        <f>G174/'Lask. kunnallisvero 2025'!D174</f>
        <v>1858.0788089856856</v>
      </c>
      <c r="I174" s="88">
        <f>$H$10-H174</f>
        <v>473.48946777891069</v>
      </c>
      <c r="J174" s="88">
        <f>IF(I174&gt;0,I174*$K$4/100,IF(I174&lt;0,I174*$K$5/100))</f>
        <v>426.14052100101964</v>
      </c>
      <c r="K174" s="45">
        <f>J174*'Lask. kunnallisvero 2025'!D174</f>
        <v>6669525.2941869581</v>
      </c>
      <c r="L174" s="90"/>
      <c r="O174" s="88">
        <v>427.86122684296913</v>
      </c>
      <c r="P174" s="45">
        <v>6696456.0613193102</v>
      </c>
      <c r="R174" s="78">
        <f t="shared" si="2"/>
        <v>-1.7207058419494956</v>
      </c>
      <c r="S174" s="78"/>
    </row>
    <row r="175" spans="1:19" ht="15" customHeight="1">
      <c r="A175" t="s">
        <v>219</v>
      </c>
      <c r="B175" s="60">
        <v>2</v>
      </c>
      <c r="C175" s="19" t="s">
        <v>220</v>
      </c>
      <c r="D175" s="18">
        <f>'Lask. kunnallisvero 2025'!H175</f>
        <v>1856668.602595238</v>
      </c>
      <c r="E175" s="18">
        <v>369168.14297085087</v>
      </c>
      <c r="F175" s="18">
        <v>269963.37205000001</v>
      </c>
      <c r="G175" s="18">
        <f>SUM(D175:F175)</f>
        <v>2495800.1176160886</v>
      </c>
      <c r="H175" s="87">
        <f>G175/'Lask. kunnallisvero 2025'!D175</f>
        <v>1913.9571454111108</v>
      </c>
      <c r="I175" s="88">
        <f>$H$10-H175</f>
        <v>417.61113135348546</v>
      </c>
      <c r="J175" s="88">
        <f>IF(I175&gt;0,I175*$K$4/100,IF(I175&lt;0,I175*$K$5/100))</f>
        <v>375.85001821813688</v>
      </c>
      <c r="K175" s="45">
        <f>J175*'Lask. kunnallisvero 2025'!D175</f>
        <v>490108.42375645047</v>
      </c>
      <c r="L175" s="90"/>
      <c r="O175" s="88">
        <v>394.26264223396589</v>
      </c>
      <c r="P175" s="45">
        <v>514118.48547309154</v>
      </c>
      <c r="R175" s="91">
        <f t="shared" si="2"/>
        <v>-18.41262401582901</v>
      </c>
      <c r="S175" s="78"/>
    </row>
    <row r="176" spans="1:19" ht="15" customHeight="1">
      <c r="A176" t="s">
        <v>279</v>
      </c>
      <c r="B176" s="60">
        <v>6</v>
      </c>
      <c r="C176" s="19" t="s">
        <v>280</v>
      </c>
      <c r="D176" s="18">
        <f>'Lask. kunnallisvero 2025'!H176</f>
        <v>13863336.110829787</v>
      </c>
      <c r="E176" s="18">
        <v>1655400.4395877661</v>
      </c>
      <c r="F176" s="18">
        <v>1600683.74615</v>
      </c>
      <c r="G176" s="18">
        <f>SUM(D176:F176)</f>
        <v>17119420.296567552</v>
      </c>
      <c r="H176" s="87">
        <f>G176/'Lask. kunnallisvero 2025'!D176</f>
        <v>1930.2537260759445</v>
      </c>
      <c r="I176" s="88">
        <f>$H$10-H176</f>
        <v>401.31455068865171</v>
      </c>
      <c r="J176" s="88">
        <f>IF(I176&gt;0,I176*$K$4/100,IF(I176&lt;0,I176*$K$5/100))</f>
        <v>361.18309561978657</v>
      </c>
      <c r="K176" s="45">
        <f>J176*'Lask. kunnallisvero 2025'!D176</f>
        <v>3203332.8750518872</v>
      </c>
      <c r="L176" s="90"/>
      <c r="O176" s="88">
        <v>360.83474471281107</v>
      </c>
      <c r="P176" s="45">
        <v>3200243.3508579214</v>
      </c>
      <c r="R176" s="78">
        <f t="shared" si="2"/>
        <v>0.34835090697549731</v>
      </c>
      <c r="S176" s="78"/>
    </row>
    <row r="177" spans="1:19" ht="15" customHeight="1">
      <c r="A177" t="s">
        <v>407</v>
      </c>
      <c r="B177" s="60">
        <v>17</v>
      </c>
      <c r="C177" s="19" t="s">
        <v>408</v>
      </c>
      <c r="D177" s="18">
        <f>'Lask. kunnallisvero 2025'!H177</f>
        <v>9882753.6714399997</v>
      </c>
      <c r="E177" s="18">
        <v>1259944.3174357768</v>
      </c>
      <c r="F177" s="18">
        <v>1152871.5539999998</v>
      </c>
      <c r="G177" s="18">
        <f>SUM(D177:F177)</f>
        <v>12295569.542875776</v>
      </c>
      <c r="H177" s="87">
        <f>G177/'Lask. kunnallisvero 2025'!D177</f>
        <v>1778.8729084021668</v>
      </c>
      <c r="I177" s="88">
        <f>$H$10-H177</f>
        <v>552.69536836242946</v>
      </c>
      <c r="J177" s="88">
        <f>IF(I177&gt;0,I177*$K$4/100,IF(I177&lt;0,I177*$K$5/100))</f>
        <v>497.42583152618653</v>
      </c>
      <c r="K177" s="45">
        <f>J177*'Lask. kunnallisvero 2025'!D177</f>
        <v>3438207.3475090014</v>
      </c>
      <c r="L177" s="90"/>
      <c r="O177" s="88">
        <v>499.35282841418331</v>
      </c>
      <c r="P177" s="45">
        <v>3451526.7499988349</v>
      </c>
      <c r="R177" s="78">
        <f t="shared" si="2"/>
        <v>-1.9269968879967792</v>
      </c>
      <c r="S177" s="78"/>
    </row>
    <row r="178" spans="1:19" ht="15" customHeight="1">
      <c r="A178" t="s">
        <v>431</v>
      </c>
      <c r="B178" s="60">
        <v>17</v>
      </c>
      <c r="C178" s="19" t="s">
        <v>432</v>
      </c>
      <c r="D178" s="18">
        <f>'Lask. kunnallisvero 2025'!H178</f>
        <v>381230158.12940741</v>
      </c>
      <c r="E178" s="18">
        <v>43829400.476849884</v>
      </c>
      <c r="F178" s="18">
        <v>36466832.097999997</v>
      </c>
      <c r="G178" s="18">
        <f>SUM(D178:F178)</f>
        <v>461526390.70425731</v>
      </c>
      <c r="H178" s="87">
        <f>G178/'Lask. kunnallisvero 2025'!D178</f>
        <v>2135.193709538923</v>
      </c>
      <c r="I178" s="88">
        <f>$H$10-H178</f>
        <v>196.37456722567322</v>
      </c>
      <c r="J178" s="88">
        <f>IF(I178&gt;0,I178*$K$4/100,IF(I178&lt;0,I178*$K$5/100))</f>
        <v>176.7371105031059</v>
      </c>
      <c r="K178" s="45">
        <f>J178*'Lask. kunnallisvero 2025'!D178</f>
        <v>38202079.909467347</v>
      </c>
      <c r="L178" s="90"/>
      <c r="O178" s="88">
        <v>176.29935897442755</v>
      </c>
      <c r="P178" s="45">
        <v>38107459.041040465</v>
      </c>
      <c r="R178" s="78">
        <f t="shared" si="2"/>
        <v>0.43775152867834777</v>
      </c>
      <c r="S178" s="78"/>
    </row>
    <row r="179" spans="1:19" ht="15" customHeight="1">
      <c r="A179" t="s">
        <v>389</v>
      </c>
      <c r="B179" s="60">
        <v>12</v>
      </c>
      <c r="C179" s="19" t="s">
        <v>390</v>
      </c>
      <c r="D179" s="18">
        <f>'Lask. kunnallisvero 2025'!H179</f>
        <v>8424293.6992134824</v>
      </c>
      <c r="E179" s="18">
        <v>1186200.5023794551</v>
      </c>
      <c r="F179" s="18">
        <v>875971.01815000013</v>
      </c>
      <c r="G179" s="18">
        <f>SUM(D179:F179)</f>
        <v>10486465.219742937</v>
      </c>
      <c r="H179" s="87">
        <f>G179/'Lask. kunnallisvero 2025'!D179</f>
        <v>1627.3223494324857</v>
      </c>
      <c r="I179" s="88">
        <f>$H$10-H179</f>
        <v>704.24592733211057</v>
      </c>
      <c r="J179" s="88">
        <f>IF(I179&gt;0,I179*$K$4/100,IF(I179&lt;0,I179*$K$5/100))</f>
        <v>633.82133459889951</v>
      </c>
      <c r="K179" s="45">
        <f>J179*'Lask. kunnallisvero 2025'!D179</f>
        <v>4084344.6801553085</v>
      </c>
      <c r="L179" s="90"/>
      <c r="O179" s="88">
        <v>632.15727390530856</v>
      </c>
      <c r="P179" s="45">
        <v>4073621.4730458083</v>
      </c>
      <c r="R179" s="78">
        <f t="shared" si="2"/>
        <v>1.6640606935909545</v>
      </c>
      <c r="S179" s="78"/>
    </row>
    <row r="180" spans="1:19" ht="15" customHeight="1">
      <c r="A180" t="s">
        <v>91</v>
      </c>
      <c r="B180" s="60">
        <v>7</v>
      </c>
      <c r="C180" s="19" t="s">
        <v>92</v>
      </c>
      <c r="D180" s="18">
        <f>'Lask. kunnallisvero 2025'!H180</f>
        <v>3681883.8707857137</v>
      </c>
      <c r="E180" s="18">
        <v>925180.9806215174</v>
      </c>
      <c r="F180" s="18">
        <v>900331.24804999994</v>
      </c>
      <c r="G180" s="18">
        <f>SUM(D180:F180)</f>
        <v>5507396.0994572304</v>
      </c>
      <c r="H180" s="87">
        <f>G180/'Lask. kunnallisvero 2025'!D180</f>
        <v>2058.0702912769921</v>
      </c>
      <c r="I180" s="88">
        <f>$H$10-H180</f>
        <v>273.49798548760418</v>
      </c>
      <c r="J180" s="88">
        <f>IF(I180&gt;0,I180*$K$4/100,IF(I180&lt;0,I180*$K$5/100))</f>
        <v>246.14818693884376</v>
      </c>
      <c r="K180" s="45">
        <f>J180*'Lask. kunnallisvero 2025'!D180</f>
        <v>658692.54824834596</v>
      </c>
      <c r="L180" s="90"/>
      <c r="O180" s="88">
        <v>267.86837630534598</v>
      </c>
      <c r="P180" s="45">
        <v>716815.77499310579</v>
      </c>
      <c r="R180" s="91">
        <f t="shared" si="2"/>
        <v>-21.720189366502211</v>
      </c>
      <c r="S180" s="78"/>
    </row>
    <row r="181" spans="1:19" ht="15" customHeight="1">
      <c r="A181" t="s">
        <v>487</v>
      </c>
      <c r="B181" s="60">
        <v>2</v>
      </c>
      <c r="C181" s="19" t="s">
        <v>488</v>
      </c>
      <c r="D181" s="18">
        <f>'Lask. kunnallisvero 2025'!H181</f>
        <v>20377602.225341465</v>
      </c>
      <c r="E181" s="18">
        <v>1487230.6681121557</v>
      </c>
      <c r="F181" s="18">
        <v>1454341.7379500007</v>
      </c>
      <c r="G181" s="18">
        <f>SUM(D181:F181)</f>
        <v>23319174.631403621</v>
      </c>
      <c r="H181" s="87">
        <f>G181/'Lask. kunnallisvero 2025'!D181</f>
        <v>2078.1725899120952</v>
      </c>
      <c r="I181" s="88">
        <f>$H$10-H181</f>
        <v>253.39568685250106</v>
      </c>
      <c r="J181" s="88">
        <f>IF(I181&gt;0,I181*$K$4/100,IF(I181&lt;0,I181*$K$5/100))</f>
        <v>228.05611816725096</v>
      </c>
      <c r="K181" s="45">
        <f>J181*'Lask. kunnallisvero 2025'!D181</f>
        <v>2559017.7019547229</v>
      </c>
      <c r="L181" s="90"/>
      <c r="O181" s="88">
        <v>226.66736150630081</v>
      </c>
      <c r="P181" s="45">
        <v>2543434.4634622014</v>
      </c>
      <c r="R181" s="78">
        <f t="shared" si="2"/>
        <v>1.3887566609501505</v>
      </c>
      <c r="S181" s="78"/>
    </row>
    <row r="182" spans="1:19" ht="15" customHeight="1">
      <c r="A182" t="s">
        <v>41</v>
      </c>
      <c r="B182" s="60">
        <v>18</v>
      </c>
      <c r="C182" s="19" t="s">
        <v>42</v>
      </c>
      <c r="D182" s="18">
        <f>'Lask. kunnallisvero 2025'!H182</f>
        <v>4098058.2289787228</v>
      </c>
      <c r="E182" s="18">
        <v>486936.32324351958</v>
      </c>
      <c r="F182" s="18">
        <v>535795.81925000006</v>
      </c>
      <c r="G182" s="18">
        <f>SUM(D182:F182)</f>
        <v>5120790.3714722423</v>
      </c>
      <c r="H182" s="87">
        <f>G182/'Lask. kunnallisvero 2025'!D182</f>
        <v>1712.6389202248301</v>
      </c>
      <c r="I182" s="88">
        <f>$H$10-H182</f>
        <v>618.9293565397661</v>
      </c>
      <c r="J182" s="88">
        <f>IF(I182&gt;0,I182*$K$4/100,IF(I182&lt;0,I182*$K$5/100))</f>
        <v>557.03642088578954</v>
      </c>
      <c r="K182" s="45">
        <f>J182*'Lask. kunnallisvero 2025'!D182</f>
        <v>1665538.8984485108</v>
      </c>
      <c r="L182" s="90"/>
      <c r="O182" s="88">
        <v>555.3765530263878</v>
      </c>
      <c r="P182" s="45">
        <v>1660575.8935488996</v>
      </c>
      <c r="R182" s="78">
        <f t="shared" si="2"/>
        <v>1.6598678594017429</v>
      </c>
      <c r="S182" s="78"/>
    </row>
    <row r="183" spans="1:19" ht="15" customHeight="1">
      <c r="A183" t="s">
        <v>411</v>
      </c>
      <c r="B183" s="60">
        <v>2</v>
      </c>
      <c r="C183" s="19" t="s">
        <v>412</v>
      </c>
      <c r="D183" s="18">
        <f>'Lask. kunnallisvero 2025'!H183</f>
        <v>28318425.656481009</v>
      </c>
      <c r="E183" s="18">
        <v>2378916.419170578</v>
      </c>
      <c r="F183" s="18">
        <v>4743763.6784000006</v>
      </c>
      <c r="G183" s="18">
        <f>SUM(D183:F183)</f>
        <v>35441105.754051588</v>
      </c>
      <c r="H183" s="87">
        <f>G183/'Lask. kunnallisvero 2025'!D183</f>
        <v>2383.7170940309111</v>
      </c>
      <c r="I183" s="88">
        <f>$H$10-H183</f>
        <v>-52.148817266314836</v>
      </c>
      <c r="J183" s="88">
        <f>IF(I183&gt;0,I183*$K$4/100,IF(I183&lt;0,I183*$K$5/100))</f>
        <v>-5.214881726631484</v>
      </c>
      <c r="K183" s="45">
        <f>J183*'Lask. kunnallisvero 2025'!D183</f>
        <v>-77534.861511556897</v>
      </c>
      <c r="L183" s="90"/>
      <c r="O183" s="88">
        <v>-5.3187557073730662</v>
      </c>
      <c r="P183" s="45">
        <v>-79079.259857222743</v>
      </c>
      <c r="R183" s="78">
        <f t="shared" si="2"/>
        <v>0.10387398074158227</v>
      </c>
      <c r="S183" s="78"/>
    </row>
    <row r="184" spans="1:19" ht="15" customHeight="1">
      <c r="A184" t="s">
        <v>101</v>
      </c>
      <c r="B184" s="60">
        <v>9</v>
      </c>
      <c r="C184" s="19" t="s">
        <v>102</v>
      </c>
      <c r="D184" s="18">
        <f>'Lask. kunnallisvero 2025'!H184</f>
        <v>5918591.3838315792</v>
      </c>
      <c r="E184" s="18">
        <v>1134295.2852472886</v>
      </c>
      <c r="F184" s="18">
        <v>800846.08890000009</v>
      </c>
      <c r="G184" s="18">
        <f>SUM(D184:F184)</f>
        <v>7853732.7579788677</v>
      </c>
      <c r="H184" s="87">
        <f>G184/'Lask. kunnallisvero 2025'!D184</f>
        <v>1826.4494785997367</v>
      </c>
      <c r="I184" s="88">
        <f>$H$10-H184</f>
        <v>505.11879816485953</v>
      </c>
      <c r="J184" s="88">
        <f>IF(I184&gt;0,I184*$K$4/100,IF(I184&lt;0,I184*$K$5/100))</f>
        <v>454.6069183483736</v>
      </c>
      <c r="K184" s="45">
        <f>J184*'Lask. kunnallisvero 2025'!D184</f>
        <v>1954809.7488980065</v>
      </c>
      <c r="L184" s="90"/>
      <c r="O184" s="88">
        <v>453.63260468117676</v>
      </c>
      <c r="P184" s="45">
        <v>1950620.2001290601</v>
      </c>
      <c r="R184" s="78">
        <f t="shared" si="2"/>
        <v>0.97431366719683865</v>
      </c>
      <c r="S184" s="78"/>
    </row>
    <row r="185" spans="1:19" ht="15" customHeight="1">
      <c r="A185" t="s">
        <v>261</v>
      </c>
      <c r="B185" s="60">
        <v>6</v>
      </c>
      <c r="C185" s="19" t="s">
        <v>262</v>
      </c>
      <c r="D185" s="18">
        <f>'Lask. kunnallisvero 2025'!H185</f>
        <v>8436333.0211702138</v>
      </c>
      <c r="E185" s="18">
        <v>2025858.5795512798</v>
      </c>
      <c r="F185" s="18">
        <v>1121944.6638499999</v>
      </c>
      <c r="G185" s="18">
        <f>SUM(D185:F185)</f>
        <v>11584136.264571493</v>
      </c>
      <c r="H185" s="87">
        <f>G185/'Lask. kunnallisvero 2025'!D185</f>
        <v>1908.738880305074</v>
      </c>
      <c r="I185" s="88">
        <f>$H$10-H185</f>
        <v>422.82939645952229</v>
      </c>
      <c r="J185" s="88">
        <f>IF(I185&gt;0,I185*$K$4/100,IF(I185&lt;0,I185*$K$5/100))</f>
        <v>380.54645681357005</v>
      </c>
      <c r="K185" s="45">
        <f>J185*'Lask. kunnallisvero 2025'!D185</f>
        <v>2309536.4464015565</v>
      </c>
      <c r="L185" s="90"/>
      <c r="O185" s="88">
        <v>378.91080775769746</v>
      </c>
      <c r="P185" s="45">
        <v>2299609.692281466</v>
      </c>
      <c r="R185" s="78">
        <f t="shared" si="2"/>
        <v>1.6356490558725909</v>
      </c>
      <c r="S185" s="78"/>
    </row>
    <row r="186" spans="1:19" ht="15" customHeight="1">
      <c r="A186" t="s">
        <v>345</v>
      </c>
      <c r="B186" s="60">
        <v>15</v>
      </c>
      <c r="C186" s="19" t="s">
        <v>346</v>
      </c>
      <c r="D186" s="18">
        <f>'Lask. kunnallisvero 2025'!H186</f>
        <v>16704314.285784945</v>
      </c>
      <c r="E186" s="18">
        <v>2460585.4208508935</v>
      </c>
      <c r="F186" s="18">
        <v>1544032.7256</v>
      </c>
      <c r="G186" s="18">
        <f>SUM(D186:F186)</f>
        <v>20708932.432235841</v>
      </c>
      <c r="H186" s="87">
        <f>G186/'Lask. kunnallisvero 2025'!D186</f>
        <v>1844.7294167322145</v>
      </c>
      <c r="I186" s="88">
        <f>$H$10-H186</f>
        <v>486.83886003238172</v>
      </c>
      <c r="J186" s="88">
        <f>IF(I186&gt;0,I186*$K$4/100,IF(I186&lt;0,I186*$K$5/100))</f>
        <v>438.15497402914355</v>
      </c>
      <c r="K186" s="45">
        <f>J186*'Lask. kunnallisvero 2025'!D186</f>
        <v>4918727.7384511651</v>
      </c>
      <c r="L186" s="90"/>
      <c r="O186" s="88">
        <v>436.71611549106802</v>
      </c>
      <c r="P186" s="45">
        <v>4902575.1125027295</v>
      </c>
      <c r="R186" s="78">
        <f t="shared" si="2"/>
        <v>1.4388585380755217</v>
      </c>
      <c r="S186" s="78"/>
    </row>
    <row r="187" spans="1:19" ht="15" customHeight="1">
      <c r="A187" t="s">
        <v>245</v>
      </c>
      <c r="B187" s="60">
        <v>19</v>
      </c>
      <c r="C187" s="19" t="s">
        <v>246</v>
      </c>
      <c r="D187" s="18">
        <f>'Lask. kunnallisvero 2025'!H187</f>
        <v>1445180.9291428572</v>
      </c>
      <c r="E187" s="18">
        <v>329137.47686981602</v>
      </c>
      <c r="F187" s="18">
        <v>524324.59750000015</v>
      </c>
      <c r="G187" s="18">
        <f>SUM(D187:F187)</f>
        <v>2298643.0035126731</v>
      </c>
      <c r="H187" s="87">
        <f>G187/'Lask. kunnallisvero 2025'!D187</f>
        <v>2525.9813225413991</v>
      </c>
      <c r="I187" s="88">
        <f>$H$10-H187</f>
        <v>-194.41304577680285</v>
      </c>
      <c r="J187" s="88">
        <f>IF(I187&gt;0,I187*$K$4/100,IF(I187&lt;0,I187*$K$5/100))</f>
        <v>-19.441304577680285</v>
      </c>
      <c r="K187" s="45">
        <f>J187*'Lask. kunnallisvero 2025'!D187</f>
        <v>-17691.587165689059</v>
      </c>
      <c r="L187" s="90"/>
      <c r="O187" s="88">
        <v>-19.569105444723711</v>
      </c>
      <c r="P187" s="45">
        <v>-17807.885954698577</v>
      </c>
      <c r="R187" s="78">
        <f t="shared" si="2"/>
        <v>0.12780086704342608</v>
      </c>
      <c r="S187" s="78"/>
    </row>
    <row r="188" spans="1:19" ht="15" customHeight="1">
      <c r="A188" t="s">
        <v>579</v>
      </c>
      <c r="B188" s="60">
        <v>19</v>
      </c>
      <c r="C188" s="19" t="s">
        <v>580</v>
      </c>
      <c r="D188" s="18">
        <f>'Lask. kunnallisvero 2025'!H188</f>
        <v>4599799.6870222222</v>
      </c>
      <c r="E188" s="18">
        <v>996610.09486561629</v>
      </c>
      <c r="F188" s="18">
        <v>665596.21990000003</v>
      </c>
      <c r="G188" s="18">
        <f>SUM(D188:F188)</f>
        <v>6262006.0017878385</v>
      </c>
      <c r="H188" s="87">
        <f>G188/'Lask. kunnallisvero 2025'!D188</f>
        <v>1962.3961146310994</v>
      </c>
      <c r="I188" s="88">
        <f>$H$10-H188</f>
        <v>369.17216213349684</v>
      </c>
      <c r="J188" s="88">
        <f>IF(I188&gt;0,I188*$K$4/100,IF(I188&lt;0,I188*$K$5/100))</f>
        <v>332.25494592014712</v>
      </c>
      <c r="K188" s="45">
        <f>J188*'Lask. kunnallisvero 2025'!D188</f>
        <v>1060225.5324311894</v>
      </c>
      <c r="L188" s="90"/>
      <c r="O188" s="88">
        <v>332.09921207195896</v>
      </c>
      <c r="P188" s="45">
        <v>1059728.5857216211</v>
      </c>
      <c r="R188" s="78">
        <f t="shared" si="2"/>
        <v>0.15573384818816294</v>
      </c>
      <c r="S188" s="78"/>
    </row>
    <row r="189" spans="1:19" ht="15" customHeight="1">
      <c r="A189" t="s">
        <v>499</v>
      </c>
      <c r="B189" s="60">
        <v>16</v>
      </c>
      <c r="C189" s="19" t="s">
        <v>500</v>
      </c>
      <c r="D189" s="18">
        <f>'Lask. kunnallisvero 2025'!H189</f>
        <v>3023697.8535483871</v>
      </c>
      <c r="E189" s="18">
        <v>692362.08741064102</v>
      </c>
      <c r="F189" s="18">
        <v>296039.62060000002</v>
      </c>
      <c r="G189" s="18">
        <f>SUM(D189:F189)</f>
        <v>4012099.561559028</v>
      </c>
      <c r="H189" s="87">
        <f>G189/'Lask. kunnallisvero 2025'!D189</f>
        <v>1546.6844878793477</v>
      </c>
      <c r="I189" s="88">
        <f>$H$10-H189</f>
        <v>784.88378888524858</v>
      </c>
      <c r="J189" s="88">
        <f>IF(I189&gt;0,I189*$K$4/100,IF(I189&lt;0,I189*$K$5/100))</f>
        <v>706.39540999672374</v>
      </c>
      <c r="K189" s="45">
        <f>J189*'Lask. kunnallisvero 2025'!D189</f>
        <v>1832389.6935315013</v>
      </c>
      <c r="L189" s="90"/>
      <c r="O189" s="88">
        <v>706.66182587135302</v>
      </c>
      <c r="P189" s="45">
        <v>1833080.7763102897</v>
      </c>
      <c r="R189" s="78">
        <f t="shared" si="2"/>
        <v>-0.26641587462927419</v>
      </c>
      <c r="S189" s="78"/>
    </row>
    <row r="190" spans="1:19" ht="15" customHeight="1">
      <c r="A190" t="s">
        <v>45</v>
      </c>
      <c r="B190" s="60">
        <v>13</v>
      </c>
      <c r="C190" s="19" t="s">
        <v>46</v>
      </c>
      <c r="D190" s="18">
        <f>'Lask. kunnallisvero 2025'!H190</f>
        <v>5272870.0124848485</v>
      </c>
      <c r="E190" s="18">
        <v>652247.39988685783</v>
      </c>
      <c r="F190" s="18">
        <v>518825.96244999999</v>
      </c>
      <c r="G190" s="18">
        <f>SUM(D190:F190)</f>
        <v>6443943.3748217057</v>
      </c>
      <c r="H190" s="87">
        <f>G190/'Lask. kunnallisvero 2025'!D190</f>
        <v>1814.1732474160208</v>
      </c>
      <c r="I190" s="88">
        <f>$H$10-H190</f>
        <v>517.39502934857546</v>
      </c>
      <c r="J190" s="88">
        <f>IF(I190&gt;0,I190*$K$4/100,IF(I190&lt;0,I190*$K$5/100))</f>
        <v>465.65552641371789</v>
      </c>
      <c r="K190" s="45">
        <f>J190*'Lask. kunnallisvero 2025'!D190</f>
        <v>1654008.4298215259</v>
      </c>
      <c r="L190" s="90"/>
      <c r="O190" s="88">
        <v>462.10222674925785</v>
      </c>
      <c r="P190" s="45">
        <v>1641387.109413364</v>
      </c>
      <c r="R190" s="78">
        <f t="shared" si="2"/>
        <v>3.5532996644600416</v>
      </c>
      <c r="S190" s="78"/>
    </row>
    <row r="191" spans="1:19" ht="15" customHeight="1">
      <c r="A191" t="s">
        <v>557</v>
      </c>
      <c r="B191" s="60">
        <v>10</v>
      </c>
      <c r="C191" s="19" t="s">
        <v>558</v>
      </c>
      <c r="D191" s="18">
        <f>'Lask. kunnallisvero 2025'!H191</f>
        <v>25773093.675702129</v>
      </c>
      <c r="E191" s="18">
        <v>3802412.9052105015</v>
      </c>
      <c r="F191" s="18">
        <v>2756909.4680499993</v>
      </c>
      <c r="G191" s="18">
        <f>SUM(D191:F191)</f>
        <v>32332416.04896263</v>
      </c>
      <c r="H191" s="87">
        <f>G191/'Lask. kunnallisvero 2025'!D191</f>
        <v>1882.1990947119939</v>
      </c>
      <c r="I191" s="88">
        <f>$H$10-H191</f>
        <v>449.36918205260235</v>
      </c>
      <c r="J191" s="88">
        <f>IF(I191&gt;0,I191*$K$4/100,IF(I191&lt;0,I191*$K$5/100))</f>
        <v>404.43226384734209</v>
      </c>
      <c r="K191" s="45">
        <f>J191*'Lask. kunnallisvero 2025'!D191</f>
        <v>6947337.4283696422</v>
      </c>
      <c r="L191" s="90"/>
      <c r="O191" s="88">
        <v>405.93872510144899</v>
      </c>
      <c r="P191" s="45">
        <v>6973215.4197926912</v>
      </c>
      <c r="R191" s="78">
        <f t="shared" si="2"/>
        <v>-1.5064612541069096</v>
      </c>
      <c r="S191" s="78"/>
    </row>
    <row r="192" spans="1:19" ht="15" customHeight="1">
      <c r="A192" t="s">
        <v>95</v>
      </c>
      <c r="B192" s="60">
        <v>11</v>
      </c>
      <c r="C192" s="19" t="s">
        <v>96</v>
      </c>
      <c r="D192" s="18">
        <f>'Lask. kunnallisvero 2025'!H192</f>
        <v>4780246.7094285712</v>
      </c>
      <c r="E192" s="18">
        <v>1478319.9280762237</v>
      </c>
      <c r="F192" s="18">
        <v>684236.07180000003</v>
      </c>
      <c r="G192" s="18">
        <f>SUM(D192:F192)</f>
        <v>6942802.7093047947</v>
      </c>
      <c r="H192" s="87">
        <f>G192/'Lask. kunnallisvero 2025'!D192</f>
        <v>1744.4227912826118</v>
      </c>
      <c r="I192" s="88">
        <f>$H$10-H192</f>
        <v>587.14548548198445</v>
      </c>
      <c r="J192" s="88">
        <f>IF(I192&gt;0,I192*$K$4/100,IF(I192&lt;0,I192*$K$5/100))</f>
        <v>528.43093693378603</v>
      </c>
      <c r="K192" s="45">
        <f>J192*'Lask. kunnallisvero 2025'!D192</f>
        <v>2103155.1289964686</v>
      </c>
      <c r="L192" s="90"/>
      <c r="O192" s="88">
        <v>534.08743988887943</v>
      </c>
      <c r="P192" s="45">
        <v>2125668.0107577401</v>
      </c>
      <c r="R192" s="91">
        <f t="shared" si="2"/>
        <v>-5.6565029550934014</v>
      </c>
      <c r="S192" s="78"/>
    </row>
    <row r="193" spans="1:19" ht="15" customHeight="1">
      <c r="A193" t="s">
        <v>595</v>
      </c>
      <c r="B193" s="60">
        <v>15</v>
      </c>
      <c r="C193" s="19" t="s">
        <v>596</v>
      </c>
      <c r="D193" s="18">
        <f>'Lask. kunnallisvero 2025'!H193</f>
        <v>32797240.23102222</v>
      </c>
      <c r="E193" s="18">
        <v>6631241.1607681066</v>
      </c>
      <c r="F193" s="18">
        <v>3389800.4804500006</v>
      </c>
      <c r="G193" s="18">
        <f>SUM(D193:F193)</f>
        <v>42818281.872240335</v>
      </c>
      <c r="H193" s="87">
        <f>G193/'Lask. kunnallisvero 2025'!D193</f>
        <v>2187.2845255537563</v>
      </c>
      <c r="I193" s="88">
        <f>$H$10-H193</f>
        <v>144.28375121083991</v>
      </c>
      <c r="J193" s="88">
        <f>IF(I193&gt;0,I193*$K$4/100,IF(I193&lt;0,I193*$K$5/100))</f>
        <v>129.85537608975591</v>
      </c>
      <c r="K193" s="45">
        <f>J193*'Lask. kunnallisvero 2025'!D193</f>
        <v>2542048.8423330616</v>
      </c>
      <c r="L193" s="90"/>
      <c r="O193" s="88">
        <v>129.30996891176724</v>
      </c>
      <c r="P193" s="45">
        <v>2531371.9514167556</v>
      </c>
      <c r="R193" s="78">
        <f t="shared" si="2"/>
        <v>0.54540717798866467</v>
      </c>
      <c r="S193" s="78"/>
    </row>
    <row r="194" spans="1:19" ht="15" customHeight="1">
      <c r="A194" t="s">
        <v>271</v>
      </c>
      <c r="B194" s="60">
        <v>13</v>
      </c>
      <c r="C194" s="19" t="s">
        <v>272</v>
      </c>
      <c r="D194" s="18">
        <f>'Lask. kunnallisvero 2025'!H194</f>
        <v>4712546.2566292128</v>
      </c>
      <c r="E194" s="18">
        <v>1555186.6585240129</v>
      </c>
      <c r="F194" s="18">
        <v>551392.70075000008</v>
      </c>
      <c r="G194" s="18">
        <f>SUM(D194:F194)</f>
        <v>6819125.6159032257</v>
      </c>
      <c r="H194" s="87">
        <f>G194/'Lask. kunnallisvero 2025'!D194</f>
        <v>1847.00043767693</v>
      </c>
      <c r="I194" s="88">
        <f>$H$10-H194</f>
        <v>484.56783908766624</v>
      </c>
      <c r="J194" s="88">
        <f>IF(I194&gt;0,I194*$K$4/100,IF(I194&lt;0,I194*$K$5/100))</f>
        <v>436.11105517889962</v>
      </c>
      <c r="K194" s="45">
        <f>J194*'Lask. kunnallisvero 2025'!D194</f>
        <v>1610122.0157204974</v>
      </c>
      <c r="L194" s="90"/>
      <c r="O194" s="88">
        <v>436.47629776189933</v>
      </c>
      <c r="P194" s="45">
        <v>1611470.4913369324</v>
      </c>
      <c r="R194" s="78">
        <f t="shared" si="2"/>
        <v>-0.36524258299971279</v>
      </c>
      <c r="S194" s="78"/>
    </row>
    <row r="195" spans="1:19" ht="15" customHeight="1">
      <c r="A195" t="s">
        <v>485</v>
      </c>
      <c r="B195" s="60">
        <v>6</v>
      </c>
      <c r="C195" s="19" t="s">
        <v>486</v>
      </c>
      <c r="D195" s="18">
        <f>'Lask. kunnallisvero 2025'!H195</f>
        <v>45832547.965215184</v>
      </c>
      <c r="E195" s="18">
        <v>6041659.2619637176</v>
      </c>
      <c r="F195" s="18">
        <v>3778346.17625</v>
      </c>
      <c r="G195" s="18">
        <f>SUM(D195:F195)</f>
        <v>55652553.403428905</v>
      </c>
      <c r="H195" s="87">
        <f>G195/'Lask. kunnallisvero 2025'!D195</f>
        <v>2644.8319267858997</v>
      </c>
      <c r="I195" s="88">
        <f>$H$10-H195</f>
        <v>-313.26365002130342</v>
      </c>
      <c r="J195" s="88">
        <f>IF(I195&gt;0,I195*$K$4/100,IF(I195&lt;0,I195*$K$5/100))</f>
        <v>-31.326365002130341</v>
      </c>
      <c r="K195" s="45">
        <f>J195*'Lask. kunnallisvero 2025'!D195</f>
        <v>-659169.37237482669</v>
      </c>
      <c r="L195" s="90"/>
      <c r="O195" s="88">
        <v>-31.610267678211947</v>
      </c>
      <c r="P195" s="45">
        <v>-665143.2524849358</v>
      </c>
      <c r="R195" s="78">
        <f t="shared" si="2"/>
        <v>0.28390267608160613</v>
      </c>
      <c r="S195" s="78"/>
    </row>
    <row r="196" spans="1:19" ht="15" customHeight="1">
      <c r="A196" t="s">
        <v>377</v>
      </c>
      <c r="B196" s="60">
        <v>12</v>
      </c>
      <c r="C196" s="19" t="s">
        <v>378</v>
      </c>
      <c r="D196" s="18">
        <f>'Lask. kunnallisvero 2025'!H196</f>
        <v>4886342.4661999997</v>
      </c>
      <c r="E196" s="18">
        <v>1081382.5261180808</v>
      </c>
      <c r="F196" s="18">
        <v>569990.74470000004</v>
      </c>
      <c r="G196" s="18">
        <f>SUM(D196:F196)</f>
        <v>6537715.7370180804</v>
      </c>
      <c r="H196" s="87">
        <f>G196/'Lask. kunnallisvero 2025'!D196</f>
        <v>1634.8376436654364</v>
      </c>
      <c r="I196" s="88">
        <f>$H$10-H196</f>
        <v>696.73063309915983</v>
      </c>
      <c r="J196" s="88">
        <f>IF(I196&gt;0,I196*$K$4/100,IF(I196&lt;0,I196*$K$5/100))</f>
        <v>627.05756978924387</v>
      </c>
      <c r="K196" s="45">
        <f>J196*'Lask. kunnallisvero 2025'!D196</f>
        <v>2507603.2215871862</v>
      </c>
      <c r="L196" s="90"/>
      <c r="O196" s="88">
        <v>626.10399859562006</v>
      </c>
      <c r="P196" s="45">
        <v>2503789.8903838848</v>
      </c>
      <c r="R196" s="78">
        <f t="shared" si="2"/>
        <v>0.95357119362381582</v>
      </c>
      <c r="S196" s="78"/>
    </row>
    <row r="197" spans="1:19" ht="15" customHeight="1">
      <c r="A197" t="s">
        <v>31</v>
      </c>
      <c r="B197" s="60">
        <v>4</v>
      </c>
      <c r="C197" s="19" t="s">
        <v>32</v>
      </c>
      <c r="D197" s="18">
        <f>'Lask. kunnallisvero 2025'!H197</f>
        <v>2664456.8800366973</v>
      </c>
      <c r="E197" s="18">
        <v>462763.71745680779</v>
      </c>
      <c r="F197" s="18">
        <v>331289.82545</v>
      </c>
      <c r="G197" s="18">
        <f>SUM(D197:F197)</f>
        <v>3458510.422943505</v>
      </c>
      <c r="H197" s="87">
        <f>G197/'Lask. kunnallisvero 2025'!D197</f>
        <v>1791.0463091369782</v>
      </c>
      <c r="I197" s="88">
        <f>$H$10-H197</f>
        <v>540.5219676276181</v>
      </c>
      <c r="J197" s="88">
        <f>IF(I197&gt;0,I197*$K$4/100,IF(I197&lt;0,I197*$K$5/100))</f>
        <v>486.46977086485623</v>
      </c>
      <c r="K197" s="45">
        <f>J197*'Lask. kunnallisvero 2025'!D197</f>
        <v>939373.12754003739</v>
      </c>
      <c r="L197" s="90"/>
      <c r="O197" s="88">
        <v>479.75156311078155</v>
      </c>
      <c r="P197" s="45">
        <v>926400.26836691913</v>
      </c>
      <c r="R197" s="91">
        <f t="shared" si="2"/>
        <v>6.7182077540746832</v>
      </c>
      <c r="S197" s="78"/>
    </row>
    <row r="198" spans="1:19" ht="15" customHeight="1">
      <c r="A198" t="s">
        <v>307</v>
      </c>
      <c r="B198" s="60">
        <v>4</v>
      </c>
      <c r="C198" s="19" t="s">
        <v>308</v>
      </c>
      <c r="D198" s="18">
        <f>'Lask. kunnallisvero 2025'!H198</f>
        <v>137039129.91599998</v>
      </c>
      <c r="E198" s="18">
        <v>17532668.944996119</v>
      </c>
      <c r="F198" s="18">
        <v>15291581.08915</v>
      </c>
      <c r="G198" s="18">
        <f>SUM(D198:F198)</f>
        <v>169863379.95014611</v>
      </c>
      <c r="H198" s="87">
        <f>G198/'Lask. kunnallisvero 2025'!D198</f>
        <v>2039.0538377065736</v>
      </c>
      <c r="I198" s="88">
        <f>$H$10-H198</f>
        <v>292.51443905802262</v>
      </c>
      <c r="J198" s="88">
        <f>IF(I198&gt;0,I198*$K$4/100,IF(I198&lt;0,I198*$K$5/100))</f>
        <v>263.26299515222036</v>
      </c>
      <c r="K198" s="45">
        <f>J198*'Lask. kunnallisvero 2025'!D198</f>
        <v>21931123.811155718</v>
      </c>
      <c r="L198" s="90"/>
      <c r="O198" s="88">
        <v>262.66082589124841</v>
      </c>
      <c r="P198" s="45">
        <v>21880960.100870449</v>
      </c>
      <c r="R198" s="78">
        <f t="shared" si="2"/>
        <v>0.60216926097194801</v>
      </c>
      <c r="S198" s="78"/>
    </row>
    <row r="199" spans="1:19" ht="15" customHeight="1">
      <c r="A199" t="s">
        <v>29</v>
      </c>
      <c r="B199" s="60">
        <v>1</v>
      </c>
      <c r="C199" s="19" t="s">
        <v>30</v>
      </c>
      <c r="D199" s="18">
        <f>'Lask. kunnallisvero 2025'!H199</f>
        <v>9470497.9157215189</v>
      </c>
      <c r="E199" s="18">
        <v>433858.56034155295</v>
      </c>
      <c r="F199" s="18">
        <v>747772.4010999999</v>
      </c>
      <c r="G199" s="18">
        <f>SUM(D199:F199)</f>
        <v>10652128.877163073</v>
      </c>
      <c r="H199" s="87">
        <f>G199/'Lask. kunnallisvero 2025'!D199</f>
        <v>2147.1737305307547</v>
      </c>
      <c r="I199" s="88">
        <f>$H$10-H199</f>
        <v>184.39454623384154</v>
      </c>
      <c r="J199" s="88">
        <f>IF(I199&gt;0,I199*$K$4/100,IF(I199&lt;0,I199*$K$5/100))</f>
        <v>165.95509161045737</v>
      </c>
      <c r="K199" s="45">
        <f>J199*'Lask. kunnallisvero 2025'!D199</f>
        <v>823303.209479479</v>
      </c>
      <c r="L199" s="90"/>
      <c r="O199" s="88">
        <v>163.25770265366049</v>
      </c>
      <c r="P199" s="45">
        <v>809921.46286480967</v>
      </c>
      <c r="R199" s="78">
        <f t="shared" si="2"/>
        <v>2.6973889567968854</v>
      </c>
      <c r="S199" s="78"/>
    </row>
    <row r="200" spans="1:19" ht="15" customHeight="1">
      <c r="A200" t="s">
        <v>463</v>
      </c>
      <c r="B200" s="60">
        <v>1</v>
      </c>
      <c r="C200" s="19" t="s">
        <v>464</v>
      </c>
      <c r="D200" s="18">
        <f>'Lask. kunnallisvero 2025'!H200</f>
        <v>103663966.80295776</v>
      </c>
      <c r="E200" s="18">
        <v>45170354.495950878</v>
      </c>
      <c r="F200" s="18">
        <v>9491712.1423499975</v>
      </c>
      <c r="G200" s="18">
        <f>SUM(D200:F200)</f>
        <v>158326033.44125864</v>
      </c>
      <c r="H200" s="87">
        <f>G200/'Lask. kunnallisvero 2025'!D200</f>
        <v>3060.2090078910383</v>
      </c>
      <c r="I200" s="88">
        <f>$H$10-H200</f>
        <v>-728.64073112644201</v>
      </c>
      <c r="J200" s="88">
        <f>IF(I200&gt;0,I200*$K$4/100,IF(I200&lt;0,I200*$K$5/100))</f>
        <v>-72.864073112644206</v>
      </c>
      <c r="K200" s="45">
        <f>J200*'Lask. kunnallisvero 2025'!D200</f>
        <v>-3769768.5506288735</v>
      </c>
      <c r="L200" s="90"/>
      <c r="O200" s="88">
        <v>-72.869860245108526</v>
      </c>
      <c r="P200" s="45">
        <v>-3770067.9595011799</v>
      </c>
      <c r="R200" s="78">
        <f t="shared" si="2"/>
        <v>5.787132464320166E-3</v>
      </c>
      <c r="S200" s="78"/>
    </row>
    <row r="201" spans="1:19" ht="15" customHeight="1">
      <c r="A201" t="s">
        <v>211</v>
      </c>
      <c r="B201" s="60">
        <v>19</v>
      </c>
      <c r="C201" s="19" t="s">
        <v>212</v>
      </c>
      <c r="D201" s="18">
        <f>'Lask. kunnallisvero 2025'!H201</f>
        <v>3722901.0088571422</v>
      </c>
      <c r="E201" s="18">
        <v>690865.07593384502</v>
      </c>
      <c r="F201" s="18">
        <v>711602.57010000001</v>
      </c>
      <c r="G201" s="18">
        <f>SUM(D201:F201)</f>
        <v>5125368.6548909871</v>
      </c>
      <c r="H201" s="87">
        <f>G201/'Lask. kunnallisvero 2025'!D201</f>
        <v>1780.8786153200094</v>
      </c>
      <c r="I201" s="88">
        <f>$H$10-H201</f>
        <v>550.68966144458682</v>
      </c>
      <c r="J201" s="88">
        <f>IF(I201&gt;0,I201*$K$4/100,IF(I201&lt;0,I201*$K$5/100))</f>
        <v>495.62069530012815</v>
      </c>
      <c r="K201" s="45">
        <f>J201*'Lask. kunnallisvero 2025'!D201</f>
        <v>1426396.3610737687</v>
      </c>
      <c r="L201" s="90"/>
      <c r="O201" s="88">
        <v>493.1752530198512</v>
      </c>
      <c r="P201" s="45">
        <v>1419358.3781911316</v>
      </c>
      <c r="R201" s="78">
        <f t="shared" si="2"/>
        <v>2.44544228027695</v>
      </c>
      <c r="S201" s="78"/>
    </row>
    <row r="202" spans="1:19" ht="15" customHeight="1">
      <c r="A202" t="s">
        <v>241</v>
      </c>
      <c r="B202" s="60">
        <v>17</v>
      </c>
      <c r="C202" s="19" t="s">
        <v>242</v>
      </c>
      <c r="D202" s="18">
        <f>'Lask. kunnallisvero 2025'!H202</f>
        <v>8825695.2592421062</v>
      </c>
      <c r="E202" s="18">
        <v>2441418.3466321644</v>
      </c>
      <c r="F202" s="18">
        <v>1718772.6172500001</v>
      </c>
      <c r="G202" s="18">
        <f>SUM(D202:F202)</f>
        <v>12985886.223124269</v>
      </c>
      <c r="H202" s="87">
        <f>G202/'Lask. kunnallisvero 2025'!D202</f>
        <v>1777.9143240860171</v>
      </c>
      <c r="I202" s="88">
        <f>$H$10-H202</f>
        <v>553.65395267857912</v>
      </c>
      <c r="J202" s="88">
        <f>IF(I202&gt;0,I202*$K$4/100,IF(I202&lt;0,I202*$K$5/100))</f>
        <v>498.28855741072118</v>
      </c>
      <c r="K202" s="45">
        <f>J202*'Lask. kunnallisvero 2025'!D202</f>
        <v>3639499.6233279076</v>
      </c>
      <c r="L202" s="90"/>
      <c r="O202" s="88">
        <v>496.85710821409606</v>
      </c>
      <c r="P202" s="45">
        <v>3629044.3183957576</v>
      </c>
      <c r="R202" s="78">
        <f t="shared" si="2"/>
        <v>1.4314491966251239</v>
      </c>
      <c r="S202" s="78"/>
    </row>
    <row r="203" spans="1:19" ht="15" customHeight="1">
      <c r="A203" t="s">
        <v>353</v>
      </c>
      <c r="B203" s="60">
        <v>1</v>
      </c>
      <c r="C203" s="19" t="s">
        <v>354</v>
      </c>
      <c r="D203" s="18">
        <f>'Lask. kunnallisvero 2025'!H203</f>
        <v>2756043.008727273</v>
      </c>
      <c r="E203" s="18">
        <v>255361.48339627142</v>
      </c>
      <c r="F203" s="18">
        <v>223183.70185000001</v>
      </c>
      <c r="G203" s="18">
        <f>SUM(D203:F203)</f>
        <v>3234588.1939735441</v>
      </c>
      <c r="H203" s="87">
        <f>G203/'Lask. kunnallisvero 2025'!D203</f>
        <v>1855.7591474317521</v>
      </c>
      <c r="I203" s="88">
        <f>$H$10-H203</f>
        <v>475.80912933284412</v>
      </c>
      <c r="J203" s="88">
        <f>IF(I203&gt;0,I203*$K$4/100,IF(I203&lt;0,I203*$K$5/100))</f>
        <v>428.2282163995597</v>
      </c>
      <c r="K203" s="45">
        <f>J203*'Lask. kunnallisvero 2025'!D203</f>
        <v>746401.78118443256</v>
      </c>
      <c r="L203" s="90"/>
      <c r="O203" s="88">
        <v>429.55217510515536</v>
      </c>
      <c r="P203" s="45">
        <v>748709.44120828575</v>
      </c>
      <c r="R203" s="78">
        <f t="shared" si="2"/>
        <v>-1.3239587055956576</v>
      </c>
      <c r="S203" s="78"/>
    </row>
    <row r="204" spans="1:19" ht="15" customHeight="1">
      <c r="A204" t="s">
        <v>275</v>
      </c>
      <c r="B204" s="60">
        <v>6</v>
      </c>
      <c r="C204" s="19" t="s">
        <v>276</v>
      </c>
      <c r="D204" s="18">
        <f>'Lask. kunnallisvero 2025'!H204</f>
        <v>3263274.813361702</v>
      </c>
      <c r="E204" s="18">
        <v>498973.73281959532</v>
      </c>
      <c r="F204" s="18">
        <v>375783.17995000002</v>
      </c>
      <c r="G204" s="18">
        <f>SUM(D204:F204)</f>
        <v>4138031.7261312976</v>
      </c>
      <c r="H204" s="87">
        <f>G204/'Lask. kunnallisvero 2025'!D204</f>
        <v>1587.2772252133861</v>
      </c>
      <c r="I204" s="88">
        <f>$H$10-H204</f>
        <v>744.2910515512101</v>
      </c>
      <c r="J204" s="88">
        <f>IF(I204&gt;0,I204*$K$4/100,IF(I204&lt;0,I204*$K$5/100))</f>
        <v>669.86194639608902</v>
      </c>
      <c r="K204" s="45">
        <f>J204*'Lask. kunnallisvero 2025'!D204</f>
        <v>1746330.0942546041</v>
      </c>
      <c r="L204" s="90"/>
      <c r="O204" s="88">
        <v>674.50055557889436</v>
      </c>
      <c r="P204" s="45">
        <v>1758422.9483941777</v>
      </c>
      <c r="R204" s="91">
        <f t="shared" ref="R204:R267" si="3">J204-O204</f>
        <v>-4.6386091828053395</v>
      </c>
      <c r="S204" s="78"/>
    </row>
    <row r="205" spans="1:19" ht="15" customHeight="1">
      <c r="A205" t="s">
        <v>133</v>
      </c>
      <c r="B205" s="60">
        <v>18</v>
      </c>
      <c r="C205" s="19" t="s">
        <v>134</v>
      </c>
      <c r="D205" s="18">
        <f>'Lask. kunnallisvero 2025'!H205</f>
        <v>2930253.3239550563</v>
      </c>
      <c r="E205" s="18">
        <v>1067887.4342418145</v>
      </c>
      <c r="F205" s="18">
        <v>506320.27049999998</v>
      </c>
      <c r="G205" s="18">
        <f>SUM(D205:F205)</f>
        <v>4504461.0286968704</v>
      </c>
      <c r="H205" s="87">
        <f>G205/'Lask. kunnallisvero 2025'!D205</f>
        <v>1920.8789034954671</v>
      </c>
      <c r="I205" s="88">
        <f>$H$10-H205</f>
        <v>410.68937326912919</v>
      </c>
      <c r="J205" s="88">
        <f>IF(I205&gt;0,I205*$K$4/100,IF(I205&lt;0,I205*$K$5/100))</f>
        <v>369.62043594221626</v>
      </c>
      <c r="K205" s="45">
        <f>J205*'Lask. kunnallisvero 2025'!D205</f>
        <v>866759.92228449718</v>
      </c>
      <c r="L205" s="90"/>
      <c r="O205" s="88">
        <v>368.84900452274115</v>
      </c>
      <c r="P205" s="45">
        <v>864950.91560582805</v>
      </c>
      <c r="R205" s="78">
        <f t="shared" si="3"/>
        <v>0.77143141947510685</v>
      </c>
      <c r="S205" s="78"/>
    </row>
    <row r="206" spans="1:19" ht="15" customHeight="1">
      <c r="A206" t="s">
        <v>465</v>
      </c>
      <c r="B206" s="60">
        <v>10</v>
      </c>
      <c r="C206" s="19" t="s">
        <v>466</v>
      </c>
      <c r="D206" s="18">
        <f>'Lask. kunnallisvero 2025'!H206</f>
        <v>3352217.613727272</v>
      </c>
      <c r="E206" s="18">
        <v>1200181.4883557849</v>
      </c>
      <c r="F206" s="18">
        <v>1198906.3155499999</v>
      </c>
      <c r="G206" s="18">
        <f>SUM(D206:F206)</f>
        <v>5751305.4176330566</v>
      </c>
      <c r="H206" s="87">
        <f>G206/'Lask. kunnallisvero 2025'!D206</f>
        <v>2737.4133353798461</v>
      </c>
      <c r="I206" s="88">
        <f>$H$10-H206</f>
        <v>-405.84505861524985</v>
      </c>
      <c r="J206" s="88">
        <f>IF(I206&gt;0,I206*$K$4/100,IF(I206&lt;0,I206*$K$5/100))</f>
        <v>-40.584505861524988</v>
      </c>
      <c r="K206" s="45">
        <f>J206*'Lask. kunnallisvero 2025'!D206</f>
        <v>-85268.046815063994</v>
      </c>
      <c r="L206" s="90"/>
      <c r="O206" s="88">
        <v>-40.552887232910962</v>
      </c>
      <c r="P206" s="45">
        <v>-85201.616076345934</v>
      </c>
      <c r="R206" s="78">
        <f t="shared" si="3"/>
        <v>-3.1618628614026534E-2</v>
      </c>
      <c r="S206" s="78"/>
    </row>
    <row r="207" spans="1:19" ht="15" customHeight="1">
      <c r="A207" t="s">
        <v>217</v>
      </c>
      <c r="B207" s="60">
        <v>8</v>
      </c>
      <c r="C207" s="19" t="s">
        <v>218</v>
      </c>
      <c r="D207" s="18">
        <f>'Lask. kunnallisvero 2025'!H207</f>
        <v>9105827.5459506158</v>
      </c>
      <c r="E207" s="18">
        <v>880974.09227192379</v>
      </c>
      <c r="F207" s="18">
        <v>887404.31179999991</v>
      </c>
      <c r="G207" s="18">
        <f>SUM(D207:F207)</f>
        <v>10874205.950022539</v>
      </c>
      <c r="H207" s="87">
        <f>G207/'Lask. kunnallisvero 2025'!D207</f>
        <v>2174.4063087427594</v>
      </c>
      <c r="I207" s="88">
        <f>$H$10-H207</f>
        <v>157.16196802183686</v>
      </c>
      <c r="J207" s="88">
        <f>IF(I207&gt;0,I207*$K$4/100,IF(I207&lt;0,I207*$K$5/100))</f>
        <v>141.44577121965318</v>
      </c>
      <c r="K207" s="45">
        <f>J207*'Lask. kunnallisvero 2025'!D207</f>
        <v>707370.30186948553</v>
      </c>
      <c r="L207" s="90"/>
      <c r="O207" s="88">
        <v>145.94426069166121</v>
      </c>
      <c r="P207" s="45">
        <v>729867.24771899777</v>
      </c>
      <c r="R207" s="78">
        <f t="shared" si="3"/>
        <v>-4.498489472008032</v>
      </c>
      <c r="S207" s="78"/>
    </row>
    <row r="208" spans="1:19" ht="15" customHeight="1">
      <c r="A208" t="s">
        <v>375</v>
      </c>
      <c r="B208" s="60">
        <v>17</v>
      </c>
      <c r="C208" s="19" t="s">
        <v>376</v>
      </c>
      <c r="D208" s="18">
        <f>'Lask. kunnallisvero 2025'!H208</f>
        <v>4572387.74956962</v>
      </c>
      <c r="E208" s="18">
        <v>423709.84508746787</v>
      </c>
      <c r="F208" s="18">
        <v>801919.60575000022</v>
      </c>
      <c r="G208" s="18">
        <f>SUM(D208:F208)</f>
        <v>5798017.2004070878</v>
      </c>
      <c r="H208" s="87">
        <f>G208/'Lask. kunnallisvero 2025'!D208</f>
        <v>1948.2584678787257</v>
      </c>
      <c r="I208" s="88">
        <f>$H$10-H208</f>
        <v>383.30980888587055</v>
      </c>
      <c r="J208" s="88">
        <f>IF(I208&gt;0,I208*$K$4/100,IF(I208&lt;0,I208*$K$5/100))</f>
        <v>344.97882799728353</v>
      </c>
      <c r="K208" s="45">
        <f>J208*'Lask. kunnallisvero 2025'!D208</f>
        <v>1026656.9921199158</v>
      </c>
      <c r="L208" s="90"/>
      <c r="O208" s="88">
        <v>342.24122176867598</v>
      </c>
      <c r="P208" s="45">
        <v>1018509.8759835798</v>
      </c>
      <c r="R208" s="78">
        <f t="shared" si="3"/>
        <v>2.7376062286075467</v>
      </c>
      <c r="S208" s="78"/>
    </row>
    <row r="209" spans="1:19" ht="15" customHeight="1">
      <c r="A209" t="s">
        <v>149</v>
      </c>
      <c r="B209" s="60">
        <v>17</v>
      </c>
      <c r="C209" s="19" t="s">
        <v>150</v>
      </c>
      <c r="D209" s="18">
        <f>'Lask. kunnallisvero 2025'!H209</f>
        <v>6330254.6097142864</v>
      </c>
      <c r="E209" s="18">
        <v>957946.83272756357</v>
      </c>
      <c r="F209" s="18">
        <v>680602.07385000016</v>
      </c>
      <c r="G209" s="18">
        <f>SUM(D209:F209)</f>
        <v>7968803.5162918502</v>
      </c>
      <c r="H209" s="87">
        <f>G209/'Lask. kunnallisvero 2025'!D209</f>
        <v>1694.7689315805721</v>
      </c>
      <c r="I209" s="88">
        <f>$H$10-H209</f>
        <v>636.79934518402411</v>
      </c>
      <c r="J209" s="88">
        <f>IF(I209&gt;0,I209*$K$4/100,IF(I209&lt;0,I209*$K$5/100))</f>
        <v>573.11941066562167</v>
      </c>
      <c r="K209" s="45">
        <f>J209*'Lask. kunnallisvero 2025'!D209</f>
        <v>2694807.4689497533</v>
      </c>
      <c r="L209" s="90"/>
      <c r="O209" s="88">
        <v>574.51158385373037</v>
      </c>
      <c r="P209" s="45">
        <v>2701353.4672802403</v>
      </c>
      <c r="R209" s="78">
        <f t="shared" si="3"/>
        <v>-1.3921731881086998</v>
      </c>
      <c r="S209" s="78"/>
    </row>
    <row r="210" spans="1:19" ht="15" customHeight="1">
      <c r="A210" t="s">
        <v>587</v>
      </c>
      <c r="B210" s="60">
        <v>17</v>
      </c>
      <c r="C210" s="19" t="s">
        <v>588</v>
      </c>
      <c r="D210" s="18">
        <f>'Lask. kunnallisvero 2025'!H210</f>
        <v>2079968.8204750002</v>
      </c>
      <c r="E210" s="18">
        <v>649495.78767634381</v>
      </c>
      <c r="F210" s="18">
        <v>313194.01484999998</v>
      </c>
      <c r="G210" s="18">
        <f>SUM(D210:F210)</f>
        <v>3042658.623001344</v>
      </c>
      <c r="H210" s="87">
        <f>G210/'Lask. kunnallisvero 2025'!D210</f>
        <v>1854.1490694706545</v>
      </c>
      <c r="I210" s="88">
        <f>$H$10-H210</f>
        <v>477.41920729394178</v>
      </c>
      <c r="J210" s="88">
        <f>IF(I210&gt;0,I210*$K$4/100,IF(I210&lt;0,I210*$K$5/100))</f>
        <v>429.67728656454761</v>
      </c>
      <c r="K210" s="45">
        <f>J210*'Lask. kunnallisvero 2025'!D210</f>
        <v>705100.42725242267</v>
      </c>
      <c r="L210" s="90"/>
      <c r="O210" s="88">
        <v>427.64351932295489</v>
      </c>
      <c r="P210" s="45">
        <v>701763.01520896901</v>
      </c>
      <c r="R210" s="78">
        <f t="shared" si="3"/>
        <v>2.0337672415927273</v>
      </c>
      <c r="S210" s="78"/>
    </row>
    <row r="211" spans="1:19" ht="15" customHeight="1">
      <c r="A211" t="s">
        <v>135</v>
      </c>
      <c r="B211" s="60">
        <v>2</v>
      </c>
      <c r="C211" s="19" t="s">
        <v>136</v>
      </c>
      <c r="D211" s="18">
        <f>'Lask. kunnallisvero 2025'!H211</f>
        <v>3164375.6580000003</v>
      </c>
      <c r="E211" s="18">
        <v>258184.42443162916</v>
      </c>
      <c r="F211" s="18">
        <v>330386.59480000002</v>
      </c>
      <c r="G211" s="18">
        <f>SUM(D211:F211)</f>
        <v>3752946.6772316294</v>
      </c>
      <c r="H211" s="87">
        <f>G211/'Lask. kunnallisvero 2025'!D211</f>
        <v>1955.6783101780247</v>
      </c>
      <c r="I211" s="88">
        <f>$H$10-H211</f>
        <v>375.88996658657152</v>
      </c>
      <c r="J211" s="88">
        <f>IF(I211&gt;0,I211*$K$4/100,IF(I211&lt;0,I211*$K$5/100))</f>
        <v>338.30096992791437</v>
      </c>
      <c r="K211" s="45">
        <f>J211*'Lask. kunnallisvero 2025'!D211</f>
        <v>649199.56129166763</v>
      </c>
      <c r="L211" s="90"/>
      <c r="O211" s="88">
        <v>341.42089082593435</v>
      </c>
      <c r="P211" s="45">
        <v>655186.68949496804</v>
      </c>
      <c r="R211" s="78">
        <f t="shared" si="3"/>
        <v>-3.1199208980199842</v>
      </c>
      <c r="S211" s="78"/>
    </row>
    <row r="212" spans="1:19" ht="15" customHeight="1">
      <c r="A212" t="s">
        <v>405</v>
      </c>
      <c r="B212" s="60">
        <v>6</v>
      </c>
      <c r="C212" s="19" t="s">
        <v>406</v>
      </c>
      <c r="D212" s="18">
        <f>'Lask. kunnallisvero 2025'!H212</f>
        <v>9723713.6541123576</v>
      </c>
      <c r="E212" s="18">
        <v>1137768.945386484</v>
      </c>
      <c r="F212" s="18">
        <v>1551850.7015499996</v>
      </c>
      <c r="G212" s="18">
        <f>SUM(D212:F212)</f>
        <v>12413333.301048841</v>
      </c>
      <c r="H212" s="87">
        <f>G212/'Lask. kunnallisvero 2025'!D212</f>
        <v>1989.9540399244695</v>
      </c>
      <c r="I212" s="88">
        <f>$H$10-H212</f>
        <v>341.61423684012675</v>
      </c>
      <c r="J212" s="88">
        <f>IF(I212&gt;0,I212*$K$4/100,IF(I212&lt;0,I212*$K$5/100))</f>
        <v>307.45281315611408</v>
      </c>
      <c r="K212" s="45">
        <f>J212*'Lask. kunnallisvero 2025'!D212</f>
        <v>1917890.6484678397</v>
      </c>
      <c r="L212" s="90"/>
      <c r="O212" s="88">
        <v>310.35400265657501</v>
      </c>
      <c r="P212" s="45">
        <v>1935988.2685717149</v>
      </c>
      <c r="R212" s="78">
        <f t="shared" si="3"/>
        <v>-2.90118950046093</v>
      </c>
      <c r="S212" s="78"/>
    </row>
    <row r="213" spans="1:19" ht="15" customHeight="1">
      <c r="A213" t="s">
        <v>301</v>
      </c>
      <c r="B213" s="60">
        <v>2</v>
      </c>
      <c r="C213" s="19" t="s">
        <v>302</v>
      </c>
      <c r="D213" s="18">
        <f>'Lask. kunnallisvero 2025'!H213</f>
        <v>11517282.069860466</v>
      </c>
      <c r="E213" s="18">
        <v>2004683.7508668362</v>
      </c>
      <c r="F213" s="18">
        <v>1169832.2408000003</v>
      </c>
      <c r="G213" s="18">
        <f>SUM(D213:F213)</f>
        <v>14691798.061527302</v>
      </c>
      <c r="H213" s="87">
        <f>G213/'Lask. kunnallisvero 2025'!D213</f>
        <v>1833.9530722166151</v>
      </c>
      <c r="I213" s="88">
        <f>$H$10-H213</f>
        <v>497.61520454798119</v>
      </c>
      <c r="J213" s="88">
        <f>IF(I213&gt;0,I213*$K$4/100,IF(I213&lt;0,I213*$K$5/100))</f>
        <v>447.85368409318312</v>
      </c>
      <c r="K213" s="45">
        <f>J213*'Lask. kunnallisvero 2025'!D213</f>
        <v>3587755.86327049</v>
      </c>
      <c r="L213" s="90"/>
      <c r="O213" s="88">
        <v>449.64358312247566</v>
      </c>
      <c r="P213" s="45">
        <v>3602094.7443941524</v>
      </c>
      <c r="R213" s="78">
        <f t="shared" si="3"/>
        <v>-1.7898990292925419</v>
      </c>
      <c r="S213" s="78"/>
    </row>
    <row r="214" spans="1:19" ht="15" customHeight="1">
      <c r="A214" t="s">
        <v>439</v>
      </c>
      <c r="B214" s="60">
        <v>17</v>
      </c>
      <c r="C214" s="19" t="s">
        <v>440</v>
      </c>
      <c r="D214" s="18">
        <f>'Lask. kunnallisvero 2025'!H214</f>
        <v>38504776.570590906</v>
      </c>
      <c r="E214" s="18">
        <v>8633739.9971055184</v>
      </c>
      <c r="F214" s="18">
        <v>3575534.7097499999</v>
      </c>
      <c r="G214" s="18">
        <f>SUM(D214:F214)</f>
        <v>50714051.277446419</v>
      </c>
      <c r="H214" s="87">
        <f>G214/'Lask. kunnallisvero 2025'!D214</f>
        <v>2151.5443246975697</v>
      </c>
      <c r="I214" s="88">
        <f>$H$10-H214</f>
        <v>180.02395206702658</v>
      </c>
      <c r="J214" s="88">
        <f>IF(I214&gt;0,I214*$K$4/100,IF(I214&lt;0,I214*$K$5/100))</f>
        <v>162.02155686032393</v>
      </c>
      <c r="K214" s="45">
        <f>J214*'Lask. kunnallisvero 2025'!D214</f>
        <v>3819010.1167546953</v>
      </c>
      <c r="L214" s="90"/>
      <c r="O214" s="88">
        <v>163.3457192998564</v>
      </c>
      <c r="P214" s="45">
        <v>3850221.9496169151</v>
      </c>
      <c r="R214" s="78">
        <f t="shared" si="3"/>
        <v>-1.324162439532472</v>
      </c>
      <c r="S214" s="78"/>
    </row>
    <row r="215" spans="1:19" ht="15" customHeight="1">
      <c r="A215" t="s">
        <v>259</v>
      </c>
      <c r="B215" s="60">
        <v>1</v>
      </c>
      <c r="C215" s="19" t="s">
        <v>260</v>
      </c>
      <c r="D215" s="18">
        <f>'Lask. kunnallisvero 2025'!H215</f>
        <v>46207360.725849457</v>
      </c>
      <c r="E215" s="18">
        <v>3339921.6316861794</v>
      </c>
      <c r="F215" s="18">
        <v>5979720.6173</v>
      </c>
      <c r="G215" s="18">
        <f>SUM(D215:F215)</f>
        <v>55527002.974835634</v>
      </c>
      <c r="H215" s="87">
        <f>G215/'Lask. kunnallisvero 2025'!D215</f>
        <v>2053.8172427443274</v>
      </c>
      <c r="I215" s="88">
        <f>$H$10-H215</f>
        <v>277.75103402026889</v>
      </c>
      <c r="J215" s="88">
        <f>IF(I215&gt;0,I215*$K$4/100,IF(I215&lt;0,I215*$K$5/100))</f>
        <v>249.97593061824199</v>
      </c>
      <c r="K215" s="45">
        <f>J215*'Lask. kunnallisvero 2025'!D215</f>
        <v>6758349.2601947905</v>
      </c>
      <c r="L215" s="90"/>
      <c r="O215" s="88">
        <v>250.62478902434574</v>
      </c>
      <c r="P215" s="45">
        <v>6775891.7960622115</v>
      </c>
      <c r="R215" s="78">
        <f t="shared" si="3"/>
        <v>-0.64885840610375567</v>
      </c>
      <c r="S215" s="78"/>
    </row>
    <row r="216" spans="1:19" ht="15" customHeight="1">
      <c r="A216" t="s">
        <v>585</v>
      </c>
      <c r="B216" s="60">
        <v>2</v>
      </c>
      <c r="C216" s="19" t="s">
        <v>586</v>
      </c>
      <c r="D216" s="18">
        <f>'Lask. kunnallisvero 2025'!H216</f>
        <v>47830435.356052637</v>
      </c>
      <c r="E216" s="18">
        <v>5011703.2096371232</v>
      </c>
      <c r="F216" s="18">
        <v>4574059.1025999999</v>
      </c>
      <c r="G216" s="18">
        <f>SUM(D216:F216)</f>
        <v>57416197.668289758</v>
      </c>
      <c r="H216" s="87">
        <f>G216/'Lask. kunnallisvero 2025'!D216</f>
        <v>2230.7948429671987</v>
      </c>
      <c r="I216" s="88">
        <f>$H$10-H216</f>
        <v>100.7734337973975</v>
      </c>
      <c r="J216" s="88">
        <f>IF(I216&gt;0,I216*$K$4/100,IF(I216&lt;0,I216*$K$5/100))</f>
        <v>90.696090417657757</v>
      </c>
      <c r="K216" s="45">
        <f>J216*'Lask. kunnallisvero 2025'!D216</f>
        <v>2334335.9751696754</v>
      </c>
      <c r="L216" s="90"/>
      <c r="O216" s="88">
        <v>90.184739617827503</v>
      </c>
      <c r="P216" s="45">
        <v>2321174.8282836443</v>
      </c>
      <c r="R216" s="78">
        <f t="shared" si="3"/>
        <v>0.51135079983025378</v>
      </c>
      <c r="S216" s="78"/>
    </row>
    <row r="217" spans="1:19" ht="15" customHeight="1">
      <c r="A217" t="s">
        <v>583</v>
      </c>
      <c r="B217" s="60">
        <v>10</v>
      </c>
      <c r="C217" s="19" t="s">
        <v>584</v>
      </c>
      <c r="D217" s="18">
        <f>'Lask. kunnallisvero 2025'!H217</f>
        <v>4289524.6334255328</v>
      </c>
      <c r="E217" s="18">
        <v>1120042.7491833959</v>
      </c>
      <c r="F217" s="18">
        <v>809415.28625</v>
      </c>
      <c r="G217" s="18">
        <f>SUM(D217:F217)</f>
        <v>6218982.6688589286</v>
      </c>
      <c r="H217" s="87">
        <f>G217/'Lask. kunnallisvero 2025'!D217</f>
        <v>1915.8911487550613</v>
      </c>
      <c r="I217" s="88">
        <f>$H$10-H217</f>
        <v>415.67712800953495</v>
      </c>
      <c r="J217" s="88">
        <f>IF(I217&gt;0,I217*$K$4/100,IF(I217&lt;0,I217*$K$5/100))</f>
        <v>374.10941520858148</v>
      </c>
      <c r="K217" s="45">
        <f>J217*'Lask. kunnallisvero 2025'!D217</f>
        <v>1214359.1617670555</v>
      </c>
      <c r="L217" s="90"/>
      <c r="O217" s="88">
        <v>372.67616430577931</v>
      </c>
      <c r="P217" s="45">
        <v>1209706.8293365596</v>
      </c>
      <c r="R217" s="78">
        <f t="shared" si="3"/>
        <v>1.4332509028021718</v>
      </c>
      <c r="S217" s="78"/>
    </row>
    <row r="218" spans="1:19" ht="15" customHeight="1">
      <c r="A218" t="s">
        <v>299</v>
      </c>
      <c r="B218" s="60">
        <v>19</v>
      </c>
      <c r="C218" s="19" t="s">
        <v>300</v>
      </c>
      <c r="D218" s="18">
        <f>'Lask. kunnallisvero 2025'!H218</f>
        <v>4353145.7875308637</v>
      </c>
      <c r="E218" s="18">
        <v>609485.14370158094</v>
      </c>
      <c r="F218" s="18">
        <v>631073.38465000002</v>
      </c>
      <c r="G218" s="18">
        <f>SUM(D218:F218)</f>
        <v>5593704.3158824453</v>
      </c>
      <c r="H218" s="87">
        <f>G218/'Lask. kunnallisvero 2025'!D218</f>
        <v>1566.8639540286961</v>
      </c>
      <c r="I218" s="88">
        <f>$H$10-H218</f>
        <v>764.70432273590018</v>
      </c>
      <c r="J218" s="88">
        <f>IF(I218&gt;0,I218*$K$4/100,IF(I218&lt;0,I218*$K$5/100))</f>
        <v>688.23389046231023</v>
      </c>
      <c r="K218" s="45">
        <f>J218*'Lask. kunnallisvero 2025'!D218</f>
        <v>2456994.9889504476</v>
      </c>
      <c r="L218" s="90"/>
      <c r="O218" s="88">
        <v>697.07829617983987</v>
      </c>
      <c r="P218" s="45">
        <v>2488569.5173620284</v>
      </c>
      <c r="R218" s="91">
        <f t="shared" si="3"/>
        <v>-8.8444057175296393</v>
      </c>
      <c r="S218" s="78"/>
    </row>
    <row r="219" spans="1:19" ht="15" customHeight="1">
      <c r="A219" t="s">
        <v>449</v>
      </c>
      <c r="B219" s="60">
        <v>4</v>
      </c>
      <c r="C219" s="19" t="s">
        <v>450</v>
      </c>
      <c r="D219" s="18">
        <f>'Lask. kunnallisvero 2025'!H219</f>
        <v>71025962.344177201</v>
      </c>
      <c r="E219" s="18">
        <v>14609975.531323824</v>
      </c>
      <c r="F219" s="18">
        <v>6177719.8340499997</v>
      </c>
      <c r="G219" s="18">
        <f>SUM(D219:F219)</f>
        <v>91813657.709551021</v>
      </c>
      <c r="H219" s="87">
        <f>G219/'Lask. kunnallisvero 2025'!D219</f>
        <v>2356.1295860591003</v>
      </c>
      <c r="I219" s="88">
        <f>$H$10-H219</f>
        <v>-24.561309294504099</v>
      </c>
      <c r="J219" s="88">
        <f>IF(I219&gt;0,I219*$K$4/100,IF(I219&lt;0,I219*$K$5/100))</f>
        <v>-2.4561309294504099</v>
      </c>
      <c r="K219" s="45">
        <f>J219*'Lask. kunnallisvero 2025'!D219</f>
        <v>-95710.510058823565</v>
      </c>
      <c r="L219" s="90"/>
      <c r="O219" s="88">
        <v>-2.4582680330475339</v>
      </c>
      <c r="P219" s="45">
        <v>-95793.788711796296</v>
      </c>
      <c r="R219" s="78">
        <f t="shared" si="3"/>
        <v>2.137103597124046E-3</v>
      </c>
      <c r="S219" s="78"/>
    </row>
    <row r="220" spans="1:19" ht="15" customHeight="1">
      <c r="A220" t="s">
        <v>151</v>
      </c>
      <c r="B220" s="60">
        <v>11</v>
      </c>
      <c r="C220" s="19" t="s">
        <v>152</v>
      </c>
      <c r="D220" s="18">
        <f>'Lask. kunnallisvero 2025'!H220</f>
        <v>3985830.3750909083</v>
      </c>
      <c r="E220" s="18">
        <v>734851.18458749377</v>
      </c>
      <c r="F220" s="18">
        <v>613662.91250000009</v>
      </c>
      <c r="G220" s="18">
        <f>SUM(D220:F220)</f>
        <v>5334344.4721784014</v>
      </c>
      <c r="H220" s="87">
        <f>G220/'Lask. kunnallisvero 2025'!D220</f>
        <v>1817.4938576417042</v>
      </c>
      <c r="I220" s="88">
        <f>$H$10-H220</f>
        <v>514.0744191228921</v>
      </c>
      <c r="J220" s="88">
        <f>IF(I220&gt;0,I220*$K$4/100,IF(I220&lt;0,I220*$K$5/100))</f>
        <v>462.66697721060285</v>
      </c>
      <c r="K220" s="45">
        <f>J220*'Lask. kunnallisvero 2025'!D220</f>
        <v>1357927.5781131194</v>
      </c>
      <c r="L220" s="90"/>
      <c r="O220" s="88">
        <v>478.37933199320156</v>
      </c>
      <c r="P220" s="45">
        <v>1404043.3394000465</v>
      </c>
      <c r="R220" s="91">
        <f t="shared" si="3"/>
        <v>-15.712354782598709</v>
      </c>
      <c r="S220" s="78"/>
    </row>
    <row r="221" spans="1:19" ht="15" customHeight="1">
      <c r="A221" t="s">
        <v>105</v>
      </c>
      <c r="B221" s="60">
        <v>11</v>
      </c>
      <c r="C221" s="19" t="s">
        <v>106</v>
      </c>
      <c r="D221" s="18">
        <f>'Lask. kunnallisvero 2025'!H221</f>
        <v>1568958.1246382978</v>
      </c>
      <c r="E221" s="18">
        <v>1322907.8264155251</v>
      </c>
      <c r="F221" s="18">
        <v>228537.68064999999</v>
      </c>
      <c r="G221" s="18">
        <f>SUM(D221:F221)</f>
        <v>3120403.6317038229</v>
      </c>
      <c r="H221" s="87">
        <f>G221/'Lask. kunnallisvero 2025'!D221</f>
        <v>2208.3535963933637</v>
      </c>
      <c r="I221" s="88">
        <f>$H$10-H221</f>
        <v>123.21468037123259</v>
      </c>
      <c r="J221" s="88">
        <f>IF(I221&gt;0,I221*$K$4/100,IF(I221&lt;0,I221*$K$5/100))</f>
        <v>110.89321233410934</v>
      </c>
      <c r="K221" s="45">
        <f>J221*'Lask. kunnallisvero 2025'!D221</f>
        <v>156692.10902809649</v>
      </c>
      <c r="L221" s="90"/>
      <c r="O221" s="88">
        <v>110.36492603364208</v>
      </c>
      <c r="P221" s="45">
        <v>155945.64048553625</v>
      </c>
      <c r="R221" s="78">
        <f t="shared" si="3"/>
        <v>0.52828630046725777</v>
      </c>
      <c r="S221" s="78"/>
    </row>
    <row r="222" spans="1:19" ht="15" customHeight="1">
      <c r="A222" t="s">
        <v>581</v>
      </c>
      <c r="B222" s="60">
        <v>9</v>
      </c>
      <c r="C222" s="19" t="s">
        <v>582</v>
      </c>
      <c r="D222" s="18">
        <f>'Lask. kunnallisvero 2025'!H222</f>
        <v>4623588.5949882343</v>
      </c>
      <c r="E222" s="18">
        <v>900219.2885369102</v>
      </c>
      <c r="F222" s="18">
        <v>466205.60060000001</v>
      </c>
      <c r="G222" s="18">
        <f>SUM(D222:F222)</f>
        <v>5990013.4841251448</v>
      </c>
      <c r="H222" s="87">
        <f>G222/'Lask. kunnallisvero 2025'!D222</f>
        <v>1991.3608657330933</v>
      </c>
      <c r="I222" s="88">
        <f>$H$10-H222</f>
        <v>340.20741103150294</v>
      </c>
      <c r="J222" s="88">
        <f>IF(I222&gt;0,I222*$K$4/100,IF(I222&lt;0,I222*$K$5/100))</f>
        <v>306.18666992835261</v>
      </c>
      <c r="K222" s="45">
        <f>J222*'Lask. kunnallisvero 2025'!D222</f>
        <v>921009.50314448471</v>
      </c>
      <c r="L222" s="90"/>
      <c r="O222" s="88">
        <v>305.28998002614975</v>
      </c>
      <c r="P222" s="45">
        <v>918312.25991865841</v>
      </c>
      <c r="R222" s="78">
        <f t="shared" si="3"/>
        <v>0.8966899022028656</v>
      </c>
      <c r="S222" s="78"/>
    </row>
    <row r="223" spans="1:19" ht="15" customHeight="1">
      <c r="A223" t="s">
        <v>177</v>
      </c>
      <c r="B223" s="60">
        <v>17</v>
      </c>
      <c r="C223" s="19" t="s">
        <v>178</v>
      </c>
      <c r="D223" s="18">
        <f>'Lask. kunnallisvero 2025'!H223</f>
        <v>3338736.3497647066</v>
      </c>
      <c r="E223" s="18">
        <v>398252.60537763027</v>
      </c>
      <c r="F223" s="18">
        <v>359550.57410000003</v>
      </c>
      <c r="G223" s="18">
        <f>SUM(D223:F223)</f>
        <v>4096539.5292423368</v>
      </c>
      <c r="H223" s="87">
        <f>G223/'Lask. kunnallisvero 2025'!D223</f>
        <v>1602.7149957912115</v>
      </c>
      <c r="I223" s="88">
        <f>$H$10-H223</f>
        <v>728.8532809733847</v>
      </c>
      <c r="J223" s="88">
        <f>IF(I223&gt;0,I223*$K$4/100,IF(I223&lt;0,I223*$K$5/100))</f>
        <v>655.96795287604618</v>
      </c>
      <c r="K223" s="45">
        <f>J223*'Lask. kunnallisvero 2025'!D223</f>
        <v>1676654.087551174</v>
      </c>
      <c r="L223" s="90"/>
      <c r="O223" s="88">
        <v>654.54200655033674</v>
      </c>
      <c r="P223" s="45">
        <v>1673009.3687426606</v>
      </c>
      <c r="R223" s="78">
        <f t="shared" si="3"/>
        <v>1.4259463257094467</v>
      </c>
      <c r="S223" s="78"/>
    </row>
    <row r="224" spans="1:19" ht="15" customHeight="1">
      <c r="A224" t="s">
        <v>483</v>
      </c>
      <c r="B224" s="60">
        <v>5</v>
      </c>
      <c r="C224" s="19" t="s">
        <v>484</v>
      </c>
      <c r="D224" s="18">
        <f>'Lask. kunnallisvero 2025'!H224</f>
        <v>50988798.182202533</v>
      </c>
      <c r="E224" s="18">
        <v>12226574.870944273</v>
      </c>
      <c r="F224" s="18">
        <v>4592667.4957500007</v>
      </c>
      <c r="G224" s="18">
        <f>SUM(D224:F224)</f>
        <v>67808040.548896804</v>
      </c>
      <c r="H224" s="87">
        <f>G224/'Lask. kunnallisvero 2025'!D224</f>
        <v>2367.3512044442555</v>
      </c>
      <c r="I224" s="88">
        <f>$H$10-H224</f>
        <v>-35.782927679659224</v>
      </c>
      <c r="J224" s="88">
        <f>IF(I224&gt;0,I224*$K$4/100,IF(I224&lt;0,I224*$K$5/100))</f>
        <v>-3.5782927679659222</v>
      </c>
      <c r="K224" s="45">
        <f>J224*'Lask. kunnallisvero 2025'!D224</f>
        <v>-102493.03975284791</v>
      </c>
      <c r="L224" s="90"/>
      <c r="O224" s="88">
        <v>-3.7000324202598676</v>
      </c>
      <c r="P224" s="45">
        <v>-105980.02861350338</v>
      </c>
      <c r="R224" s="78">
        <f t="shared" si="3"/>
        <v>0.12173965229394534</v>
      </c>
      <c r="S224" s="78"/>
    </row>
    <row r="225" spans="1:19" ht="15" customHeight="1">
      <c r="A225" t="s">
        <v>49</v>
      </c>
      <c r="B225" s="60">
        <v>18</v>
      </c>
      <c r="C225" s="19" t="s">
        <v>50</v>
      </c>
      <c r="D225" s="18">
        <f>'Lask. kunnallisvero 2025'!H225</f>
        <v>1584018.2232473118</v>
      </c>
      <c r="E225" s="18">
        <v>414437.81293371803</v>
      </c>
      <c r="F225" s="18">
        <v>205932.23720000003</v>
      </c>
      <c r="G225" s="18">
        <f>SUM(D225:F225)</f>
        <v>2204388.2733810297</v>
      </c>
      <c r="H225" s="87">
        <f>G225/'Lask. kunnallisvero 2025'!D225</f>
        <v>1895.4327372149869</v>
      </c>
      <c r="I225" s="88">
        <f>$H$10-H225</f>
        <v>436.13553954960935</v>
      </c>
      <c r="J225" s="88">
        <f>IF(I225&gt;0,I225*$K$4/100,IF(I225&lt;0,I225*$K$5/100))</f>
        <v>392.52198559464841</v>
      </c>
      <c r="K225" s="45">
        <f>J225*'Lask. kunnallisvero 2025'!D225</f>
        <v>456503.06924657611</v>
      </c>
      <c r="L225" s="90"/>
      <c r="O225" s="88">
        <v>393.35578486978108</v>
      </c>
      <c r="P225" s="45">
        <v>457472.77780355536</v>
      </c>
      <c r="R225" s="78">
        <f t="shared" si="3"/>
        <v>-0.83379927513266239</v>
      </c>
      <c r="S225" s="78"/>
    </row>
    <row r="226" spans="1:19" ht="15" customHeight="1">
      <c r="A226" t="s">
        <v>329</v>
      </c>
      <c r="B226" s="60">
        <v>19</v>
      </c>
      <c r="C226" s="19" t="s">
        <v>330</v>
      </c>
      <c r="D226" s="18">
        <f>'Lask. kunnallisvero 2025'!H226</f>
        <v>113712244.87386517</v>
      </c>
      <c r="E226" s="18">
        <v>12014999.632476898</v>
      </c>
      <c r="F226" s="18">
        <v>11195305.627349999</v>
      </c>
      <c r="G226" s="18">
        <f>SUM(D226:F226)</f>
        <v>136922550.13369206</v>
      </c>
      <c r="H226" s="87">
        <f>G226/'Lask. kunnallisvero 2025'!D226</f>
        <v>2083.3594554896695</v>
      </c>
      <c r="I226" s="88">
        <f>$H$10-H226</f>
        <v>248.20882127492678</v>
      </c>
      <c r="J226" s="88">
        <f>IF(I226&gt;0,I226*$K$4/100,IF(I226&lt;0,I226*$K$5/100))</f>
        <v>223.38793914743408</v>
      </c>
      <c r="K226" s="45">
        <f>J226*'Lask. kunnallisvero 2025'!D226</f>
        <v>14681502.136647662</v>
      </c>
      <c r="L226" s="90"/>
      <c r="O226" s="88">
        <v>221.78958501528831</v>
      </c>
      <c r="P226" s="45">
        <v>14576455.106374778</v>
      </c>
      <c r="R226" s="78">
        <f t="shared" si="3"/>
        <v>1.5983541321457722</v>
      </c>
      <c r="S226" s="78"/>
    </row>
    <row r="227" spans="1:19" ht="15" customHeight="1">
      <c r="A227" t="s">
        <v>413</v>
      </c>
      <c r="B227" s="60">
        <v>9</v>
      </c>
      <c r="C227" s="19" t="s">
        <v>414</v>
      </c>
      <c r="D227" s="18">
        <f>'Lask. kunnallisvero 2025'!H227</f>
        <v>7993701.2812558152</v>
      </c>
      <c r="E227" s="18">
        <v>1528598.3474487958</v>
      </c>
      <c r="F227" s="18">
        <v>1176783.0738000001</v>
      </c>
      <c r="G227" s="18">
        <f>SUM(D227:F227)</f>
        <v>10699082.702504611</v>
      </c>
      <c r="H227" s="87">
        <f>G227/'Lask. kunnallisvero 2025'!D227</f>
        <v>2260.528777203594</v>
      </c>
      <c r="I227" s="88">
        <f>$H$10-H227</f>
        <v>71.039499561002231</v>
      </c>
      <c r="J227" s="88">
        <f>IF(I227&gt;0,I227*$K$4/100,IF(I227&lt;0,I227*$K$5/100))</f>
        <v>63.935549604902008</v>
      </c>
      <c r="K227" s="45">
        <f>J227*'Lask. kunnallisvero 2025'!D227</f>
        <v>302606.95628000121</v>
      </c>
      <c r="L227" s="90"/>
      <c r="O227" s="88">
        <v>63.637389574822372</v>
      </c>
      <c r="P227" s="45">
        <v>301195.76485763426</v>
      </c>
      <c r="R227" s="78">
        <f t="shared" si="3"/>
        <v>0.29816003007963587</v>
      </c>
      <c r="S227" s="78"/>
    </row>
    <row r="228" spans="1:19" ht="15" customHeight="1">
      <c r="A228" t="s">
        <v>575</v>
      </c>
      <c r="B228" s="60">
        <v>6</v>
      </c>
      <c r="C228" s="19" t="s">
        <v>576</v>
      </c>
      <c r="D228" s="18">
        <f>'Lask. kunnallisvero 2025'!H228</f>
        <v>5702064.6719787233</v>
      </c>
      <c r="E228" s="18">
        <v>1565622.8343052878</v>
      </c>
      <c r="F228" s="18">
        <v>1041703.4240999999</v>
      </c>
      <c r="G228" s="18">
        <f>SUM(D228:F228)</f>
        <v>8309390.9303840119</v>
      </c>
      <c r="H228" s="87">
        <f>G228/'Lask. kunnallisvero 2025'!D228</f>
        <v>2057.2891632542737</v>
      </c>
      <c r="I228" s="88">
        <f>$H$10-H228</f>
        <v>274.27911351032253</v>
      </c>
      <c r="J228" s="88">
        <f>IF(I228&gt;0,I228*$K$4/100,IF(I228&lt;0,I228*$K$5/100))</f>
        <v>246.85120215929027</v>
      </c>
      <c r="K228" s="45">
        <f>J228*'Lask. kunnallisvero 2025'!D228</f>
        <v>997032.00552137336</v>
      </c>
      <c r="L228" s="90"/>
      <c r="O228" s="88">
        <v>245.51339174094497</v>
      </c>
      <c r="P228" s="45">
        <v>991628.58924167673</v>
      </c>
      <c r="R228" s="78">
        <f t="shared" si="3"/>
        <v>1.337810418345299</v>
      </c>
      <c r="S228" s="78"/>
    </row>
    <row r="229" spans="1:19" ht="15" customHeight="1">
      <c r="A229" t="s">
        <v>87</v>
      </c>
      <c r="B229" s="60">
        <v>2</v>
      </c>
      <c r="C229" s="19" t="s">
        <v>88</v>
      </c>
      <c r="D229" s="18">
        <f>'Lask. kunnallisvero 2025'!H229</f>
        <v>12239906.340821916</v>
      </c>
      <c r="E229" s="18">
        <v>984094.12071784446</v>
      </c>
      <c r="F229" s="18">
        <v>846376.28299999994</v>
      </c>
      <c r="G229" s="18">
        <f>SUM(D229:F229)</f>
        <v>14070376.74453976</v>
      </c>
      <c r="H229" s="87">
        <f>G229/'Lask. kunnallisvero 2025'!D229</f>
        <v>2192.3304369803304</v>
      </c>
      <c r="I229" s="88">
        <f>$H$10-H229</f>
        <v>139.23783978426582</v>
      </c>
      <c r="J229" s="88">
        <f>IF(I229&gt;0,I229*$K$4/100,IF(I229&lt;0,I229*$K$5/100))</f>
        <v>125.31405580583923</v>
      </c>
      <c r="K229" s="45">
        <f>J229*'Lask. kunnallisvero 2025'!D229</f>
        <v>804265.61016187619</v>
      </c>
      <c r="L229" s="90"/>
      <c r="O229" s="88">
        <v>125.00422009971321</v>
      </c>
      <c r="P229" s="45">
        <v>802277.08459995931</v>
      </c>
      <c r="R229" s="78">
        <f t="shared" si="3"/>
        <v>0.30983570612602307</v>
      </c>
      <c r="S229" s="78"/>
    </row>
    <row r="230" spans="1:19" ht="15" customHeight="1">
      <c r="A230" t="s">
        <v>17</v>
      </c>
      <c r="B230" s="60">
        <v>12</v>
      </c>
      <c r="C230" s="19" t="s">
        <v>18</v>
      </c>
      <c r="D230" s="18">
        <f>'Lask. kunnallisvero 2025'!H230</f>
        <v>2198368.3025252526</v>
      </c>
      <c r="E230" s="18">
        <v>490668.66210338904</v>
      </c>
      <c r="F230" s="18">
        <v>390999.73810000008</v>
      </c>
      <c r="G230" s="18">
        <f>SUM(D230:F230)</f>
        <v>3080036.7027286417</v>
      </c>
      <c r="H230" s="87">
        <f>G230/'Lask. kunnallisvero 2025'!D230</f>
        <v>1637.4464129338871</v>
      </c>
      <c r="I230" s="88">
        <f>$H$10-H230</f>
        <v>694.12186383070912</v>
      </c>
      <c r="J230" s="88">
        <f>IF(I230&gt;0,I230*$K$4/100,IF(I230&lt;0,I230*$K$5/100))</f>
        <v>624.70967744763823</v>
      </c>
      <c r="K230" s="45">
        <f>J230*'Lask. kunnallisvero 2025'!D230</f>
        <v>1175078.9032790074</v>
      </c>
      <c r="L230" s="90"/>
      <c r="O230" s="88">
        <v>628.00167987877512</v>
      </c>
      <c r="P230" s="45">
        <v>1181271.159851976</v>
      </c>
      <c r="R230" s="78">
        <f t="shared" si="3"/>
        <v>-3.2920024311368934</v>
      </c>
      <c r="S230" s="78"/>
    </row>
    <row r="231" spans="1:19" ht="15" customHeight="1">
      <c r="A231" t="s">
        <v>83</v>
      </c>
      <c r="B231" s="60">
        <v>13</v>
      </c>
      <c r="C231" s="19" t="s">
        <v>84</v>
      </c>
      <c r="D231" s="18">
        <f>'Lask. kunnallisvero 2025'!H231</f>
        <v>11867099.491419353</v>
      </c>
      <c r="E231" s="18">
        <v>2027432.4616914412</v>
      </c>
      <c r="F231" s="18">
        <v>1621313.0686499998</v>
      </c>
      <c r="G231" s="18">
        <f>SUM(D231:F231)</f>
        <v>15515845.021760793</v>
      </c>
      <c r="H231" s="87">
        <f>G231/'Lask. kunnallisvero 2025'!D231</f>
        <v>1751.6194425108142</v>
      </c>
      <c r="I231" s="88">
        <f>$H$10-H231</f>
        <v>579.94883425378202</v>
      </c>
      <c r="J231" s="88">
        <f>IF(I231&gt;0,I231*$K$4/100,IF(I231&lt;0,I231*$K$5/100))</f>
        <v>521.95395082840378</v>
      </c>
      <c r="K231" s="45">
        <f>J231*'Lask. kunnallisvero 2025'!D231</f>
        <v>4623468.0964380009</v>
      </c>
      <c r="L231" s="90"/>
      <c r="O231" s="88">
        <v>521.15708673443191</v>
      </c>
      <c r="P231" s="45">
        <v>4616409.474293598</v>
      </c>
      <c r="R231" s="78">
        <f t="shared" si="3"/>
        <v>0.79686409397186253</v>
      </c>
      <c r="S231" s="78"/>
    </row>
    <row r="232" spans="1:19" ht="15" customHeight="1">
      <c r="A232" t="s">
        <v>495</v>
      </c>
      <c r="B232" s="60">
        <v>19</v>
      </c>
      <c r="C232" s="19" t="s">
        <v>496</v>
      </c>
      <c r="D232" s="18">
        <f>'Lask. kunnallisvero 2025'!H232</f>
        <v>4642808.2374831466</v>
      </c>
      <c r="E232" s="18">
        <v>1008588.3319077992</v>
      </c>
      <c r="F232" s="18">
        <v>664020.4739000001</v>
      </c>
      <c r="G232" s="18">
        <f>SUM(D232:F232)</f>
        <v>6315417.0432909466</v>
      </c>
      <c r="H232" s="87">
        <f>G232/'Lask. kunnallisvero 2025'!D232</f>
        <v>1922.5013830413841</v>
      </c>
      <c r="I232" s="88">
        <f>$H$10-H232</f>
        <v>409.06689372321216</v>
      </c>
      <c r="J232" s="88">
        <f>IF(I232&gt;0,I232*$K$4/100,IF(I232&lt;0,I232*$K$5/100))</f>
        <v>368.16020435089092</v>
      </c>
      <c r="K232" s="45">
        <f>J232*'Lask. kunnallisvero 2025'!D232</f>
        <v>1209406.2712926767</v>
      </c>
      <c r="L232" s="90"/>
      <c r="O232" s="88">
        <v>365.12111293668227</v>
      </c>
      <c r="P232" s="45">
        <v>1199422.8559970013</v>
      </c>
      <c r="R232" s="78">
        <f t="shared" si="3"/>
        <v>3.0390914142086558</v>
      </c>
      <c r="S232" s="78"/>
    </row>
    <row r="233" spans="1:19" ht="15" customHeight="1">
      <c r="A233" t="s">
        <v>365</v>
      </c>
      <c r="B233" s="60">
        <v>2</v>
      </c>
      <c r="C233" s="19" t="s">
        <v>366</v>
      </c>
      <c r="D233" s="18">
        <f>'Lask. kunnallisvero 2025'!H233</f>
        <v>82092012.876049384</v>
      </c>
      <c r="E233" s="18">
        <v>10183457.754853541</v>
      </c>
      <c r="F233" s="18">
        <v>8704860.55535</v>
      </c>
      <c r="G233" s="18">
        <f>SUM(D233:F233)</f>
        <v>100980331.18625294</v>
      </c>
      <c r="H233" s="87">
        <f>G233/'Lask. kunnallisvero 2025'!D233</f>
        <v>1985.0664671958509</v>
      </c>
      <c r="I233" s="88">
        <f>$H$10-H233</f>
        <v>346.50180956874533</v>
      </c>
      <c r="J233" s="88">
        <f>IF(I233&gt;0,I233*$K$4/100,IF(I233&lt;0,I233*$K$5/100))</f>
        <v>311.85162861187081</v>
      </c>
      <c r="K233" s="45">
        <f>J233*'Lask. kunnallisvero 2025'!D233</f>
        <v>15863892.347485868</v>
      </c>
      <c r="L233" s="90"/>
      <c r="O233" s="88">
        <v>311.30290271617241</v>
      </c>
      <c r="P233" s="45">
        <v>15835978.661171691</v>
      </c>
      <c r="R233" s="78">
        <f t="shared" si="3"/>
        <v>0.54872589569839647</v>
      </c>
      <c r="S233" s="78"/>
    </row>
    <row r="234" spans="1:19" ht="15" customHeight="1">
      <c r="A234" t="s">
        <v>295</v>
      </c>
      <c r="B234" s="60">
        <v>6</v>
      </c>
      <c r="C234" s="19" t="s">
        <v>296</v>
      </c>
      <c r="D234" s="18">
        <f>'Lask. kunnallisvero 2025'!H234</f>
        <v>35482245.058876403</v>
      </c>
      <c r="E234" s="18">
        <v>5540294.4939754875</v>
      </c>
      <c r="F234" s="18">
        <v>3815681.1065000002</v>
      </c>
      <c r="G234" s="18">
        <f>SUM(D234:F234)</f>
        <v>44838220.659351893</v>
      </c>
      <c r="H234" s="87">
        <f>G234/'Lask. kunnallisvero 2025'!D234</f>
        <v>1910.936782277186</v>
      </c>
      <c r="I234" s="88">
        <f>$H$10-H234</f>
        <v>420.63149448741024</v>
      </c>
      <c r="J234" s="88">
        <f>IF(I234&gt;0,I234*$K$4/100,IF(I234&lt;0,I234*$K$5/100))</f>
        <v>378.56834503866924</v>
      </c>
      <c r="K234" s="45">
        <f>J234*'Lask. kunnallisvero 2025'!D234</f>
        <v>8882727.6479873341</v>
      </c>
      <c r="L234" s="90"/>
      <c r="O234" s="88">
        <v>377.27379889459195</v>
      </c>
      <c r="P234" s="45">
        <v>8852352.417262705</v>
      </c>
      <c r="R234" s="78">
        <f t="shared" si="3"/>
        <v>1.2945461440772874</v>
      </c>
      <c r="S234" s="78"/>
    </row>
    <row r="235" spans="1:19" ht="15" customHeight="1">
      <c r="A235" t="s">
        <v>567</v>
      </c>
      <c r="B235" s="60">
        <v>2</v>
      </c>
      <c r="C235" s="19" t="s">
        <v>568</v>
      </c>
      <c r="D235" s="18">
        <f>'Lask. kunnallisvero 2025'!H235</f>
        <v>4892319.5150227267</v>
      </c>
      <c r="E235" s="18">
        <v>506814.18294490199</v>
      </c>
      <c r="F235" s="18">
        <v>633591.80150000018</v>
      </c>
      <c r="G235" s="18">
        <f>SUM(D235:F235)</f>
        <v>6032725.499467629</v>
      </c>
      <c r="H235" s="87">
        <f>G235/'Lask. kunnallisvero 2025'!D235</f>
        <v>2034.6460369199424</v>
      </c>
      <c r="I235" s="88">
        <f>$H$10-H235</f>
        <v>296.92223984465386</v>
      </c>
      <c r="J235" s="88">
        <f>IF(I235&gt;0,I235*$K$4/100,IF(I235&lt;0,I235*$K$5/100))</f>
        <v>267.23001586018847</v>
      </c>
      <c r="K235" s="45">
        <f>J235*'Lask. kunnallisvero 2025'!D235</f>
        <v>792336.99702545884</v>
      </c>
      <c r="L235" s="90"/>
      <c r="O235" s="88">
        <v>264.00565175847532</v>
      </c>
      <c r="P235" s="45">
        <v>782776.7574638793</v>
      </c>
      <c r="R235" s="78">
        <f t="shared" si="3"/>
        <v>3.2243641017131495</v>
      </c>
      <c r="S235" s="78"/>
    </row>
    <row r="236" spans="1:19" ht="15" customHeight="1">
      <c r="A236" t="s">
        <v>533</v>
      </c>
      <c r="B236" s="60">
        <v>9</v>
      </c>
      <c r="C236" s="19" t="s">
        <v>534</v>
      </c>
      <c r="D236" s="18">
        <f>'Lask. kunnallisvero 2025'!H236</f>
        <v>4521227.7707415726</v>
      </c>
      <c r="E236" s="18">
        <v>1025162.8983122822</v>
      </c>
      <c r="F236" s="18">
        <v>931555.16110000014</v>
      </c>
      <c r="G236" s="18">
        <f>SUM(D236:F236)</f>
        <v>6477945.8301538546</v>
      </c>
      <c r="H236" s="87">
        <f>G236/'Lask. kunnallisvero 2025'!D236</f>
        <v>2031.9779893832667</v>
      </c>
      <c r="I236" s="88">
        <f>$H$10-H236</f>
        <v>299.59028738132952</v>
      </c>
      <c r="J236" s="88">
        <f>IF(I236&gt;0,I236*$K$4/100,IF(I236&lt;0,I236*$K$5/100))</f>
        <v>269.63125864319659</v>
      </c>
      <c r="K236" s="45">
        <f>J236*'Lask. kunnallisvero 2025'!D236</f>
        <v>859584.45255451067</v>
      </c>
      <c r="L236" s="90"/>
      <c r="O236" s="88">
        <v>278.34348700770204</v>
      </c>
      <c r="P236" s="45">
        <v>887359.03658055409</v>
      </c>
      <c r="R236" s="91">
        <f t="shared" si="3"/>
        <v>-8.7122283645054495</v>
      </c>
      <c r="S236" s="78"/>
    </row>
    <row r="237" spans="1:19" ht="15" customHeight="1">
      <c r="A237" t="s">
        <v>525</v>
      </c>
      <c r="B237" s="60">
        <v>10</v>
      </c>
      <c r="C237" s="19" t="s">
        <v>526</v>
      </c>
      <c r="D237" s="18">
        <f>'Lask. kunnallisvero 2025'!H237</f>
        <v>48615373.409591392</v>
      </c>
      <c r="E237" s="18">
        <v>9468242.1979933362</v>
      </c>
      <c r="F237" s="18">
        <v>6171997.9967499999</v>
      </c>
      <c r="G237" s="18">
        <f>SUM(D237:F237)</f>
        <v>64255613.604334727</v>
      </c>
      <c r="H237" s="87">
        <f>G237/'Lask. kunnallisvero 2025'!D237</f>
        <v>2042.4543421594001</v>
      </c>
      <c r="I237" s="88">
        <f>$H$10-H237</f>
        <v>289.11393460519616</v>
      </c>
      <c r="J237" s="88">
        <f>IF(I237&gt;0,I237*$K$4/100,IF(I237&lt;0,I237*$K$5/100))</f>
        <v>260.20254114467656</v>
      </c>
      <c r="K237" s="45">
        <f>J237*'Lask. kunnallisvero 2025'!D237</f>
        <v>8185971.9444115246</v>
      </c>
      <c r="L237" s="90"/>
      <c r="O237" s="88">
        <v>263.90216138084043</v>
      </c>
      <c r="P237" s="45">
        <v>8302361.9970412394</v>
      </c>
      <c r="R237" s="78">
        <f t="shared" si="3"/>
        <v>-3.6996202361638666</v>
      </c>
      <c r="S237" s="78"/>
    </row>
    <row r="238" spans="1:19" ht="15" customHeight="1">
      <c r="A238" t="s">
        <v>233</v>
      </c>
      <c r="B238" s="60">
        <v>19</v>
      </c>
      <c r="C238" s="19" t="s">
        <v>234</v>
      </c>
      <c r="D238" s="18">
        <f>'Lask. kunnallisvero 2025'!H238</f>
        <v>1315008.5048571429</v>
      </c>
      <c r="E238" s="18">
        <v>833560.26710811432</v>
      </c>
      <c r="F238" s="18">
        <v>214598.04880000002</v>
      </c>
      <c r="G238" s="18">
        <f>SUM(D238:F238)</f>
        <v>2363166.8207652573</v>
      </c>
      <c r="H238" s="87">
        <f>G238/'Lask. kunnallisvero 2025'!D238</f>
        <v>2451.4178638643748</v>
      </c>
      <c r="I238" s="88">
        <f>$H$10-H238</f>
        <v>-119.84958709977855</v>
      </c>
      <c r="J238" s="88">
        <f>IF(I238&gt;0,I238*$K$4/100,IF(I238&lt;0,I238*$K$5/100))</f>
        <v>-11.984958709977855</v>
      </c>
      <c r="K238" s="45">
        <f>J238*'Lask. kunnallisvero 2025'!D238</f>
        <v>-11553.500196418652</v>
      </c>
      <c r="L238" s="90"/>
      <c r="O238" s="88">
        <v>-11.708912483409403</v>
      </c>
      <c r="P238" s="45">
        <v>-11287.391634006664</v>
      </c>
      <c r="R238" s="78">
        <f t="shared" si="3"/>
        <v>-0.27604622656845201</v>
      </c>
      <c r="S238" s="78"/>
    </row>
    <row r="239" spans="1:19" ht="15" customHeight="1">
      <c r="A239" t="s">
        <v>403</v>
      </c>
      <c r="B239" s="60">
        <v>14</v>
      </c>
      <c r="C239" s="19" t="s">
        <v>404</v>
      </c>
      <c r="D239" s="18">
        <f>'Lask. kunnallisvero 2025'!H239</f>
        <v>113219245.58354348</v>
      </c>
      <c r="E239" s="18">
        <v>15652941.13896459</v>
      </c>
      <c r="F239" s="18">
        <v>13084881.17495</v>
      </c>
      <c r="G239" s="18">
        <f>SUM(D239:F239)</f>
        <v>141957067.89745808</v>
      </c>
      <c r="H239" s="87">
        <f>G239/'Lask. kunnallisvero 2025'!D239</f>
        <v>2131.1355166182475</v>
      </c>
      <c r="I239" s="88">
        <f>$H$10-H239</f>
        <v>200.43276014634876</v>
      </c>
      <c r="J239" s="88">
        <f>IF(I239&gt;0,I239*$K$4/100,IF(I239&lt;0,I239*$K$5/100))</f>
        <v>180.38948413171386</v>
      </c>
      <c r="K239" s="45">
        <f>J239*'Lask. kunnallisvero 2025'!D239</f>
        <v>12015923.927497592</v>
      </c>
      <c r="L239" s="90"/>
      <c r="O239" s="88">
        <v>180.27979326181082</v>
      </c>
      <c r="P239" s="45">
        <v>12008617.308962481</v>
      </c>
      <c r="R239" s="78">
        <f t="shared" si="3"/>
        <v>0.10969086990303367</v>
      </c>
      <c r="S239" s="78"/>
    </row>
    <row r="240" spans="1:19" ht="15" customHeight="1">
      <c r="A240" t="s">
        <v>541</v>
      </c>
      <c r="B240" s="60">
        <v>17</v>
      </c>
      <c r="C240" s="19" t="s">
        <v>542</v>
      </c>
      <c r="D240" s="18">
        <f>'Lask. kunnallisvero 2025'!H240</f>
        <v>5809097.917458334</v>
      </c>
      <c r="E240" s="18">
        <v>1831150.5523161325</v>
      </c>
      <c r="F240" s="18">
        <v>578597.49619999994</v>
      </c>
      <c r="G240" s="18">
        <f>SUM(D240:F240)</f>
        <v>8218845.9659744659</v>
      </c>
      <c r="H240" s="87">
        <f>G240/'Lask. kunnallisvero 2025'!D240</f>
        <v>1785.5411614109203</v>
      </c>
      <c r="I240" s="88">
        <f>$H$10-H240</f>
        <v>546.02711535367598</v>
      </c>
      <c r="J240" s="88">
        <f>IF(I240&gt;0,I240*$K$4/100,IF(I240&lt;0,I240*$K$5/100))</f>
        <v>491.42440381830835</v>
      </c>
      <c r="K240" s="45">
        <f>J240*'Lask. kunnallisvero 2025'!D240</f>
        <v>2262026.5307756732</v>
      </c>
      <c r="L240" s="90"/>
      <c r="O240" s="88">
        <v>491.06877975188081</v>
      </c>
      <c r="P240" s="45">
        <v>2260389.5931979073</v>
      </c>
      <c r="R240" s="78">
        <f t="shared" si="3"/>
        <v>0.35562406642753785</v>
      </c>
      <c r="S240" s="78"/>
    </row>
    <row r="241" spans="1:19" ht="15" customHeight="1">
      <c r="A241" t="s">
        <v>23</v>
      </c>
      <c r="B241" s="60">
        <v>4</v>
      </c>
      <c r="C241" s="19" t="s">
        <v>24</v>
      </c>
      <c r="D241" s="18">
        <f>'Lask. kunnallisvero 2025'!H241</f>
        <v>1502811.4211914891</v>
      </c>
      <c r="E241" s="18">
        <v>558072.79265987605</v>
      </c>
      <c r="F241" s="18">
        <v>311192.01050000003</v>
      </c>
      <c r="G241" s="18">
        <f>SUM(D241:F241)</f>
        <v>2372076.2243513651</v>
      </c>
      <c r="H241" s="87">
        <f>G241/'Lask. kunnallisvero 2025'!D241</f>
        <v>1876.6425825564597</v>
      </c>
      <c r="I241" s="88">
        <f>$H$10-H241</f>
        <v>454.92569420813652</v>
      </c>
      <c r="J241" s="88">
        <f>IF(I241&gt;0,I241*$K$4/100,IF(I241&lt;0,I241*$K$5/100))</f>
        <v>409.43312478732287</v>
      </c>
      <c r="K241" s="45">
        <f>J241*'Lask. kunnallisvero 2025'!D241</f>
        <v>517523.4697311761</v>
      </c>
      <c r="L241" s="90"/>
      <c r="O241" s="88">
        <v>409.09516384577773</v>
      </c>
      <c r="P241" s="45">
        <v>517096.28710106306</v>
      </c>
      <c r="R241" s="78">
        <f t="shared" si="3"/>
        <v>0.33796094154513412</v>
      </c>
      <c r="S241" s="78"/>
    </row>
    <row r="242" spans="1:19" ht="15" customHeight="1">
      <c r="A242" t="s">
        <v>297</v>
      </c>
      <c r="B242" s="60">
        <v>17</v>
      </c>
      <c r="C242" s="19" t="s">
        <v>298</v>
      </c>
      <c r="D242" s="18">
        <f>'Lask. kunnallisvero 2025'!H242</f>
        <v>6537235.0500212768</v>
      </c>
      <c r="E242" s="18">
        <v>1046322.710402022</v>
      </c>
      <c r="F242" s="18">
        <v>676305.92209999985</v>
      </c>
      <c r="G242" s="18">
        <f>SUM(D242:F242)</f>
        <v>8259863.682523299</v>
      </c>
      <c r="H242" s="87">
        <f>G242/'Lask. kunnallisvero 2025'!D242</f>
        <v>1719.3721237558907</v>
      </c>
      <c r="I242" s="88">
        <f>$H$10-H242</f>
        <v>612.19615300870555</v>
      </c>
      <c r="J242" s="88">
        <f>IF(I242&gt;0,I242*$K$4/100,IF(I242&lt;0,I242*$K$5/100))</f>
        <v>550.97653770783506</v>
      </c>
      <c r="K242" s="45">
        <f>J242*'Lask. kunnallisvero 2025'!D242</f>
        <v>2646891.2871484398</v>
      </c>
      <c r="L242" s="90"/>
      <c r="O242" s="88">
        <v>554.09151833698797</v>
      </c>
      <c r="P242" s="45">
        <v>2661855.6540908902</v>
      </c>
      <c r="R242" s="78">
        <f t="shared" si="3"/>
        <v>-3.1149806291529103</v>
      </c>
      <c r="S242" s="78"/>
    </row>
    <row r="243" spans="1:19" ht="15" customHeight="1">
      <c r="A243" t="s">
        <v>267</v>
      </c>
      <c r="B243" s="60">
        <v>17</v>
      </c>
      <c r="C243" s="19" t="s">
        <v>268</v>
      </c>
      <c r="D243" s="18">
        <f>'Lask. kunnallisvero 2025'!H243</f>
        <v>6227487.6423010752</v>
      </c>
      <c r="E243" s="18">
        <v>1333733.1822762107</v>
      </c>
      <c r="F243" s="18">
        <v>741360.44760000007</v>
      </c>
      <c r="G243" s="18">
        <f>SUM(D243:F243)</f>
        <v>8302581.2721772864</v>
      </c>
      <c r="H243" s="87">
        <f>G243/'Lask. kunnallisvero 2025'!D243</f>
        <v>1681.3651827009492</v>
      </c>
      <c r="I243" s="88">
        <f>$H$10-H243</f>
        <v>650.20309406364709</v>
      </c>
      <c r="J243" s="88">
        <f>IF(I243&gt;0,I243*$K$4/100,IF(I243&lt;0,I243*$K$5/100))</f>
        <v>585.18278465728235</v>
      </c>
      <c r="K243" s="45">
        <f>J243*'Lask. kunnallisvero 2025'!D243</f>
        <v>2889632.5906376601</v>
      </c>
      <c r="L243" s="90"/>
      <c r="O243" s="88">
        <v>585.31675425371361</v>
      </c>
      <c r="P243" s="45">
        <v>2890294.1325048376</v>
      </c>
      <c r="R243" s="78">
        <f t="shared" si="3"/>
        <v>-0.13396959643125683</v>
      </c>
      <c r="S243" s="78"/>
    </row>
    <row r="244" spans="1:19" ht="15" customHeight="1">
      <c r="A244" t="s">
        <v>551</v>
      </c>
      <c r="B244" s="60">
        <v>11</v>
      </c>
      <c r="C244" s="19" t="s">
        <v>552</v>
      </c>
      <c r="D244" s="18">
        <f>'Lask. kunnallisvero 2025'!H244</f>
        <v>37395598.737595744</v>
      </c>
      <c r="E244" s="18">
        <v>6844932.1301678745</v>
      </c>
      <c r="F244" s="18">
        <v>3118456.2365000006</v>
      </c>
      <c r="G244" s="18">
        <f>SUM(D244:F244)</f>
        <v>47358987.104263619</v>
      </c>
      <c r="H244" s="87">
        <f>G244/'Lask. kunnallisvero 2025'!D244</f>
        <v>2226.667314131535</v>
      </c>
      <c r="I244" s="88">
        <f>$H$10-H244</f>
        <v>104.90096263306123</v>
      </c>
      <c r="J244" s="88">
        <f>IF(I244&gt;0,I244*$K$4/100,IF(I244&lt;0,I244*$K$5/100))</f>
        <v>94.410866369755098</v>
      </c>
      <c r="K244" s="45">
        <f>J244*'Lask. kunnallisvero 2025'!D244</f>
        <v>2008024.7168183213</v>
      </c>
      <c r="L244" s="90"/>
      <c r="O244" s="88">
        <v>92.684353250032558</v>
      </c>
      <c r="P244" s="45">
        <v>1971303.5092749426</v>
      </c>
      <c r="R244" s="78">
        <f t="shared" si="3"/>
        <v>1.7265131197225401</v>
      </c>
      <c r="S244" s="78"/>
    </row>
    <row r="245" spans="1:19" ht="15" customHeight="1">
      <c r="A245" t="s">
        <v>171</v>
      </c>
      <c r="B245" s="60">
        <v>19</v>
      </c>
      <c r="C245" s="19" t="s">
        <v>172</v>
      </c>
      <c r="D245" s="18">
        <f>'Lask. kunnallisvero 2025'!H245</f>
        <v>4530852.9856808512</v>
      </c>
      <c r="E245" s="18">
        <v>259741.50228724096</v>
      </c>
      <c r="F245" s="18">
        <v>392892.89984999999</v>
      </c>
      <c r="G245" s="18">
        <f>SUM(D245:F245)</f>
        <v>5183487.3878180915</v>
      </c>
      <c r="H245" s="87">
        <f>G245/'Lask. kunnallisvero 2025'!D245</f>
        <v>1865.9061871195433</v>
      </c>
      <c r="I245" s="88">
        <f>$H$10-H245</f>
        <v>465.6620896450529</v>
      </c>
      <c r="J245" s="88">
        <f>IF(I245&gt;0,I245*$K$4/100,IF(I245&lt;0,I245*$K$5/100))</f>
        <v>419.09588068054762</v>
      </c>
      <c r="K245" s="45">
        <f>J245*'Lask. kunnallisvero 2025'!D245</f>
        <v>1164248.3565305613</v>
      </c>
      <c r="L245" s="90"/>
      <c r="O245" s="88">
        <v>418.02106889017324</v>
      </c>
      <c r="P245" s="45">
        <v>1161262.5293769012</v>
      </c>
      <c r="R245" s="78">
        <f t="shared" si="3"/>
        <v>1.0748117903743832</v>
      </c>
      <c r="S245" s="78"/>
    </row>
    <row r="246" spans="1:19" ht="15" customHeight="1">
      <c r="A246" t="s">
        <v>437</v>
      </c>
      <c r="B246" s="60">
        <v>1</v>
      </c>
      <c r="C246" s="19" t="s">
        <v>438</v>
      </c>
      <c r="D246" s="18">
        <f>'Lask. kunnallisvero 2025'!H246</f>
        <v>49978312.870121211</v>
      </c>
      <c r="E246" s="18">
        <v>3843709.2557222978</v>
      </c>
      <c r="F246" s="18">
        <v>7126400.2899499992</v>
      </c>
      <c r="G246" s="18">
        <f>SUM(D246:F246)</f>
        <v>60948422.415793508</v>
      </c>
      <c r="H246" s="87">
        <f>G246/'Lask. kunnallisvero 2025'!D246</f>
        <v>2670.131534907277</v>
      </c>
      <c r="I246" s="88">
        <f>$H$10-H246</f>
        <v>-338.56325814268075</v>
      </c>
      <c r="J246" s="88">
        <f>IF(I246&gt;0,I246*$K$4/100,IF(I246&lt;0,I246*$K$5/100))</f>
        <v>-33.856325814268075</v>
      </c>
      <c r="K246" s="45">
        <f>J246*'Lask. kunnallisvero 2025'!D246</f>
        <v>-772804.49303648307</v>
      </c>
      <c r="L246" s="90"/>
      <c r="O246" s="88">
        <v>-33.928494449317171</v>
      </c>
      <c r="P246" s="45">
        <v>-774451.81430011371</v>
      </c>
      <c r="R246" s="78">
        <f t="shared" si="3"/>
        <v>7.2168635049095542E-2</v>
      </c>
      <c r="S246" s="78"/>
    </row>
    <row r="247" spans="1:19" ht="15" customHeight="1">
      <c r="A247" t="s">
        <v>425</v>
      </c>
      <c r="B247" s="60">
        <v>1</v>
      </c>
      <c r="C247" s="19" t="s">
        <v>426</v>
      </c>
      <c r="D247" s="18">
        <f>'Lask. kunnallisvero 2025'!H247</f>
        <v>13201935.616395349</v>
      </c>
      <c r="E247" s="18">
        <v>563675.23386734072</v>
      </c>
      <c r="F247" s="18">
        <v>1306038.0235500003</v>
      </c>
      <c r="G247" s="18">
        <f>SUM(D247:F247)</f>
        <v>15071648.87381269</v>
      </c>
      <c r="H247" s="87">
        <f>G247/'Lask. kunnallisvero 2025'!D247</f>
        <v>2437.9891416714154</v>
      </c>
      <c r="I247" s="88">
        <f>$H$10-H247</f>
        <v>-106.42086490681913</v>
      </c>
      <c r="J247" s="88">
        <f>IF(I247&gt;0,I247*$K$4/100,IF(I247&lt;0,I247*$K$5/100))</f>
        <v>-10.642086490681914</v>
      </c>
      <c r="K247" s="45">
        <f>J247*'Lask. kunnallisvero 2025'!D247</f>
        <v>-65789.378685395597</v>
      </c>
      <c r="L247" s="90"/>
      <c r="O247" s="88">
        <v>-10.383982801179082</v>
      </c>
      <c r="P247" s="45">
        <v>-64193.781676889084</v>
      </c>
      <c r="R247" s="78">
        <f t="shared" si="3"/>
        <v>-0.25810368950283191</v>
      </c>
      <c r="S247" s="78"/>
    </row>
    <row r="248" spans="1:19" ht="15" customHeight="1">
      <c r="A248" t="s">
        <v>493</v>
      </c>
      <c r="B248" s="60">
        <v>19</v>
      </c>
      <c r="C248" s="19" t="s">
        <v>494</v>
      </c>
      <c r="D248" s="18">
        <f>'Lask. kunnallisvero 2025'!H248</f>
        <v>13971220.200925</v>
      </c>
      <c r="E248" s="18">
        <v>6256530.4641996222</v>
      </c>
      <c r="F248" s="18">
        <v>2261138.7399499994</v>
      </c>
      <c r="G248" s="18">
        <f>SUM(D248:F248)</f>
        <v>22488889.405074619</v>
      </c>
      <c r="H248" s="87">
        <f>G248/'Lask. kunnallisvero 2025'!D248</f>
        <v>2767.182158862387</v>
      </c>
      <c r="I248" s="88">
        <f>$H$10-H248</f>
        <v>-435.61388209779079</v>
      </c>
      <c r="J248" s="88">
        <f>IF(I248&gt;0,I248*$K$4/100,IF(I248&lt;0,I248*$K$5/100))</f>
        <v>-43.561388209779082</v>
      </c>
      <c r="K248" s="45">
        <f>J248*'Lask. kunnallisvero 2025'!D248</f>
        <v>-354023.40198087459</v>
      </c>
      <c r="L248" s="90"/>
      <c r="O248" s="88">
        <v>-43.316686399466604</v>
      </c>
      <c r="P248" s="45">
        <v>-352034.71036846511</v>
      </c>
      <c r="R248" s="78">
        <f t="shared" si="3"/>
        <v>-0.24470181031247762</v>
      </c>
      <c r="S248" s="78"/>
    </row>
    <row r="249" spans="1:19" ht="15" customHeight="1">
      <c r="A249" t="s">
        <v>111</v>
      </c>
      <c r="B249" s="60">
        <v>14</v>
      </c>
      <c r="C249" s="19" t="s">
        <v>112</v>
      </c>
      <c r="D249" s="18">
        <f>'Lask. kunnallisvero 2025'!H249</f>
        <v>2191497.6857142854</v>
      </c>
      <c r="E249" s="18">
        <v>1044846.2573584515</v>
      </c>
      <c r="F249" s="18">
        <v>309982.38425</v>
      </c>
      <c r="G249" s="18">
        <f>SUM(D249:F249)</f>
        <v>3546326.3273227368</v>
      </c>
      <c r="H249" s="87">
        <f>G249/'Lask. kunnallisvero 2025'!D249</f>
        <v>1970.181292957076</v>
      </c>
      <c r="I249" s="88">
        <f>$H$10-H249</f>
        <v>361.38698380752021</v>
      </c>
      <c r="J249" s="88">
        <f>IF(I249&gt;0,I249*$K$4/100,IF(I249&lt;0,I249*$K$5/100))</f>
        <v>325.24828542676818</v>
      </c>
      <c r="K249" s="45">
        <f>J249*'Lask. kunnallisvero 2025'!D249</f>
        <v>585446.91376818274</v>
      </c>
      <c r="L249" s="90"/>
      <c r="O249" s="88">
        <v>324.14636587313703</v>
      </c>
      <c r="P249" s="45">
        <v>583463.4585716466</v>
      </c>
      <c r="R249" s="78">
        <f t="shared" si="3"/>
        <v>1.1019195536311486</v>
      </c>
      <c r="S249" s="78"/>
    </row>
    <row r="250" spans="1:19" ht="15" customHeight="1">
      <c r="A250" t="s">
        <v>153</v>
      </c>
      <c r="B250" s="60">
        <v>2</v>
      </c>
      <c r="C250" s="19" t="s">
        <v>154</v>
      </c>
      <c r="D250" s="18">
        <f>'Lask. kunnallisvero 2025'!H250</f>
        <v>12427969.69382927</v>
      </c>
      <c r="E250" s="18">
        <v>1489875.9127768499</v>
      </c>
      <c r="F250" s="18">
        <v>1321556.9948500001</v>
      </c>
      <c r="G250" s="18">
        <f>SUM(D250:F250)</f>
        <v>15239402.601456121</v>
      </c>
      <c r="H250" s="87">
        <f>G250/'Lask. kunnallisvero 2025'!D250</f>
        <v>1807.9727846074411</v>
      </c>
      <c r="I250" s="88">
        <f>$H$10-H250</f>
        <v>523.59549215715515</v>
      </c>
      <c r="J250" s="88">
        <f>IF(I250&gt;0,I250*$K$4/100,IF(I250&lt;0,I250*$K$5/100))</f>
        <v>471.23594294143965</v>
      </c>
      <c r="K250" s="45">
        <f>J250*'Lask. kunnallisvero 2025'!D250</f>
        <v>3972047.7630533949</v>
      </c>
      <c r="L250" s="90"/>
      <c r="O250" s="88">
        <v>470.99634122274205</v>
      </c>
      <c r="P250" s="45">
        <v>3970028.1601664927</v>
      </c>
      <c r="R250" s="78">
        <f t="shared" si="3"/>
        <v>0.23960171869759961</v>
      </c>
      <c r="S250" s="78"/>
    </row>
    <row r="251" spans="1:19" ht="15" customHeight="1">
      <c r="A251" t="s">
        <v>141</v>
      </c>
      <c r="B251" s="60">
        <v>11</v>
      </c>
      <c r="C251" s="19" t="s">
        <v>142</v>
      </c>
      <c r="D251" s="18">
        <f>'Lask. kunnallisvero 2025'!H251</f>
        <v>4724341.0088837212</v>
      </c>
      <c r="E251" s="18">
        <v>1856759.388124886</v>
      </c>
      <c r="F251" s="18">
        <v>578171.32405000005</v>
      </c>
      <c r="G251" s="18">
        <f>SUM(D251:F251)</f>
        <v>7159271.7210586071</v>
      </c>
      <c r="H251" s="87">
        <f>G251/'Lask. kunnallisvero 2025'!D251</f>
        <v>2005.3982411928871</v>
      </c>
      <c r="I251" s="88">
        <f>$H$10-H251</f>
        <v>326.17003557170915</v>
      </c>
      <c r="J251" s="88">
        <f>IF(I251&gt;0,I251*$K$4/100,IF(I251&lt;0,I251*$K$5/100))</f>
        <v>293.55303201453825</v>
      </c>
      <c r="K251" s="45">
        <f>J251*'Lask. kunnallisvero 2025'!D251</f>
        <v>1047984.3242919015</v>
      </c>
      <c r="L251" s="90"/>
      <c r="O251" s="88">
        <v>291.81924095120416</v>
      </c>
      <c r="P251" s="45">
        <v>1041794.6901957989</v>
      </c>
      <c r="R251" s="78">
        <f t="shared" si="3"/>
        <v>1.7337910633340812</v>
      </c>
      <c r="S251" s="78"/>
    </row>
    <row r="252" spans="1:19" ht="15" customHeight="1">
      <c r="A252" t="s">
        <v>553</v>
      </c>
      <c r="B252" s="60">
        <v>18</v>
      </c>
      <c r="C252" s="19" t="s">
        <v>554</v>
      </c>
      <c r="D252" s="18">
        <f>'Lask. kunnallisvero 2025'!H252</f>
        <v>16836983.981694117</v>
      </c>
      <c r="E252" s="18">
        <v>2704557.5322401579</v>
      </c>
      <c r="F252" s="18">
        <v>2628944.20175</v>
      </c>
      <c r="G252" s="18">
        <f>SUM(D252:F252)</f>
        <v>22170485.715684276</v>
      </c>
      <c r="H252" s="87">
        <f>G252/'Lask. kunnallisvero 2025'!D252</f>
        <v>2176.7781753249164</v>
      </c>
      <c r="I252" s="88">
        <f>$H$10-H252</f>
        <v>154.7901014396798</v>
      </c>
      <c r="J252" s="88">
        <f>IF(I252&gt;0,I252*$K$4/100,IF(I252&lt;0,I252*$K$5/100))</f>
        <v>139.3110912957118</v>
      </c>
      <c r="K252" s="45">
        <f>J252*'Lask. kunnallisvero 2025'!D252</f>
        <v>1418883.4648468248</v>
      </c>
      <c r="L252" s="90"/>
      <c r="O252" s="88">
        <v>139.36755946613633</v>
      </c>
      <c r="P252" s="45">
        <v>1419458.5931625986</v>
      </c>
      <c r="R252" s="78">
        <f t="shared" si="3"/>
        <v>-5.6468170424523123E-2</v>
      </c>
      <c r="S252" s="78"/>
    </row>
    <row r="253" spans="1:19" ht="15" customHeight="1">
      <c r="A253" t="s">
        <v>243</v>
      </c>
      <c r="B253" s="60">
        <v>10</v>
      </c>
      <c r="C253" s="19" t="s">
        <v>244</v>
      </c>
      <c r="D253" s="18">
        <f>'Lask. kunnallisvero 2025'!H253</f>
        <v>3063293.3125476185</v>
      </c>
      <c r="E253" s="18">
        <v>933605.29025043244</v>
      </c>
      <c r="F253" s="18">
        <v>671326.32620000001</v>
      </c>
      <c r="G253" s="18">
        <f>SUM(D253:F253)</f>
        <v>4668224.9289980512</v>
      </c>
      <c r="H253" s="87">
        <f>G253/'Lask. kunnallisvero 2025'!D253</f>
        <v>1977.2236039805384</v>
      </c>
      <c r="I253" s="88">
        <f>$H$10-H253</f>
        <v>354.34467278405782</v>
      </c>
      <c r="J253" s="88">
        <f>IF(I253&gt;0,I253*$K$4/100,IF(I253&lt;0,I253*$K$5/100))</f>
        <v>318.91020550565207</v>
      </c>
      <c r="K253" s="45">
        <f>J253*'Lask. kunnallisvero 2025'!D253</f>
        <v>752946.99519884458</v>
      </c>
      <c r="L253" s="90"/>
      <c r="O253" s="88">
        <v>318.5845132915303</v>
      </c>
      <c r="P253" s="45">
        <v>752178.03588130302</v>
      </c>
      <c r="R253" s="78">
        <f t="shared" si="3"/>
        <v>0.32569221412177285</v>
      </c>
      <c r="S253" s="78"/>
    </row>
    <row r="254" spans="1:19" ht="15" customHeight="1">
      <c r="A254" t="s">
        <v>265</v>
      </c>
      <c r="B254" s="60">
        <v>18</v>
      </c>
      <c r="C254" s="19" t="s">
        <v>266</v>
      </c>
      <c r="D254" s="18">
        <f>'Lask. kunnallisvero 2025'!H254</f>
        <v>9532629.611393258</v>
      </c>
      <c r="E254" s="18">
        <v>2351214.734859454</v>
      </c>
      <c r="F254" s="18">
        <v>1069063.9904</v>
      </c>
      <c r="G254" s="18">
        <f>SUM(D254:F254)</f>
        <v>12952908.336652711</v>
      </c>
      <c r="H254" s="87">
        <f>G254/'Lask. kunnallisvero 2025'!D254</f>
        <v>1840.424600263244</v>
      </c>
      <c r="I254" s="88">
        <f>$H$10-H254</f>
        <v>491.14367650135227</v>
      </c>
      <c r="J254" s="88">
        <f>IF(I254&gt;0,I254*$K$4/100,IF(I254&lt;0,I254*$K$5/100))</f>
        <v>442.02930885121708</v>
      </c>
      <c r="K254" s="45">
        <f>J254*'Lask. kunnallisvero 2025'!D254</f>
        <v>3111002.2756948657</v>
      </c>
      <c r="L254" s="90"/>
      <c r="O254" s="88">
        <v>441.32160258596491</v>
      </c>
      <c r="P254" s="45">
        <v>3106021.4390000212</v>
      </c>
      <c r="R254" s="78">
        <f t="shared" si="3"/>
        <v>0.7077062652521704</v>
      </c>
      <c r="S254" s="78"/>
    </row>
    <row r="255" spans="1:19" ht="15" customHeight="1">
      <c r="A255" t="s">
        <v>327</v>
      </c>
      <c r="B255" s="60">
        <v>11</v>
      </c>
      <c r="C255" s="19" t="s">
        <v>328</v>
      </c>
      <c r="D255" s="18">
        <f>'Lask. kunnallisvero 2025'!H255</f>
        <v>9491308.3011428565</v>
      </c>
      <c r="E255" s="18">
        <v>2130040.316996567</v>
      </c>
      <c r="F255" s="18">
        <v>930083.51820000017</v>
      </c>
      <c r="G255" s="18">
        <f>SUM(D255:F255)</f>
        <v>12551432.136339424</v>
      </c>
      <c r="H255" s="87">
        <f>G255/'Lask. kunnallisvero 2025'!D255</f>
        <v>1892.5561122345332</v>
      </c>
      <c r="I255" s="88">
        <f>$H$10-H255</f>
        <v>439.01216453006305</v>
      </c>
      <c r="J255" s="88">
        <f>IF(I255&gt;0,I255*$K$4/100,IF(I255&lt;0,I255*$K$5/100))</f>
        <v>395.11094807705672</v>
      </c>
      <c r="K255" s="45">
        <f>J255*'Lask. kunnallisvero 2025'!D255</f>
        <v>2620375.8076470401</v>
      </c>
      <c r="L255" s="90"/>
      <c r="O255" s="88">
        <v>397.2404932609308</v>
      </c>
      <c r="P255" s="45">
        <v>2634498.951306493</v>
      </c>
      <c r="R255" s="78">
        <f t="shared" si="3"/>
        <v>-2.129545183874086</v>
      </c>
      <c r="S255" s="78"/>
    </row>
    <row r="256" spans="1:19" ht="15" customHeight="1">
      <c r="A256" t="s">
        <v>443</v>
      </c>
      <c r="B256" s="60">
        <v>7</v>
      </c>
      <c r="C256" s="19" t="s">
        <v>444</v>
      </c>
      <c r="D256" s="18">
        <f>'Lask. kunnallisvero 2025'!H256</f>
        <v>4575637.5486249998</v>
      </c>
      <c r="E256" s="18">
        <v>1188151.7658460457</v>
      </c>
      <c r="F256" s="18">
        <v>1389515.7464000001</v>
      </c>
      <c r="G256" s="18">
        <f>SUM(D256:F256)</f>
        <v>7153305.060871046</v>
      </c>
      <c r="H256" s="87">
        <f>G256/'Lask. kunnallisvero 2025'!D256</f>
        <v>2086.7284308258595</v>
      </c>
      <c r="I256" s="88">
        <f>$H$10-H256</f>
        <v>244.83984593873674</v>
      </c>
      <c r="J256" s="88">
        <f>IF(I256&gt;0,I256*$K$4/100,IF(I256&lt;0,I256*$K$5/100))</f>
        <v>220.35586134486309</v>
      </c>
      <c r="K256" s="45">
        <f>J256*'Lask. kunnallisvero 2025'!D256</f>
        <v>755379.8926901907</v>
      </c>
      <c r="L256" s="90"/>
      <c r="O256" s="88">
        <v>218.56551114543151</v>
      </c>
      <c r="P256" s="45">
        <v>749242.57220653922</v>
      </c>
      <c r="R256" s="78">
        <f t="shared" si="3"/>
        <v>1.7903501994315718</v>
      </c>
      <c r="S256" s="78"/>
    </row>
    <row r="257" spans="1:19" ht="15" customHeight="1">
      <c r="A257" t="s">
        <v>77</v>
      </c>
      <c r="B257" s="60">
        <v>4</v>
      </c>
      <c r="C257" s="19" t="s">
        <v>78</v>
      </c>
      <c r="D257" s="18">
        <f>'Lask. kunnallisvero 2025'!H257</f>
        <v>10625842.088089887</v>
      </c>
      <c r="E257" s="18">
        <v>1292990.3005406456</v>
      </c>
      <c r="F257" s="18">
        <v>1457700.0256000001</v>
      </c>
      <c r="G257" s="18">
        <f>SUM(D257:F257)</f>
        <v>13376532.414230531</v>
      </c>
      <c r="H257" s="87">
        <f>G257/'Lask. kunnallisvero 2025'!D257</f>
        <v>2138.1925214562871</v>
      </c>
      <c r="I257" s="88">
        <f>$H$10-H257</f>
        <v>193.37575530830918</v>
      </c>
      <c r="J257" s="88">
        <f>IF(I257&gt;0,I257*$K$4/100,IF(I257&lt;0,I257*$K$5/100))</f>
        <v>174.03817977747826</v>
      </c>
      <c r="K257" s="45">
        <f>J257*'Lask. kunnallisvero 2025'!D257</f>
        <v>1088782.8526879039</v>
      </c>
      <c r="L257" s="90"/>
      <c r="O257" s="88">
        <v>171.39302113592271</v>
      </c>
      <c r="P257" s="45">
        <v>1072234.7402263326</v>
      </c>
      <c r="R257" s="78">
        <f t="shared" si="3"/>
        <v>2.6451586415555539</v>
      </c>
      <c r="S257" s="78"/>
    </row>
    <row r="258" spans="1:19" ht="15" customHeight="1">
      <c r="A258" t="s">
        <v>361</v>
      </c>
      <c r="B258" s="60">
        <v>9</v>
      </c>
      <c r="C258" s="19" t="s">
        <v>362</v>
      </c>
      <c r="D258" s="18">
        <f>'Lask. kunnallisvero 2025'!H258</f>
        <v>8309137.0077857133</v>
      </c>
      <c r="E258" s="18">
        <v>683108.82600027113</v>
      </c>
      <c r="F258" s="18">
        <v>1055530.8506</v>
      </c>
      <c r="G258" s="18">
        <f>SUM(D258:F258)</f>
        <v>10047776.684385985</v>
      </c>
      <c r="H258" s="87">
        <f>G258/'Lask. kunnallisvero 2025'!D258</f>
        <v>2186.2003229734519</v>
      </c>
      <c r="I258" s="88">
        <f>$H$10-H258</f>
        <v>145.36795379114437</v>
      </c>
      <c r="J258" s="88">
        <f>IF(I258&gt;0,I258*$K$4/100,IF(I258&lt;0,I258*$K$5/100))</f>
        <v>130.83115841202994</v>
      </c>
      <c r="K258" s="45">
        <f>J258*'Lask. kunnallisvero 2025'!D258</f>
        <v>601300.0040616896</v>
      </c>
      <c r="L258" s="90"/>
      <c r="O258" s="88">
        <v>130.50252065242003</v>
      </c>
      <c r="P258" s="45">
        <v>599789.58491852251</v>
      </c>
      <c r="R258" s="78">
        <f t="shared" si="3"/>
        <v>0.32863775960990438</v>
      </c>
      <c r="S258" s="78"/>
    </row>
    <row r="259" spans="1:19" ht="15" customHeight="1">
      <c r="A259" t="s">
        <v>207</v>
      </c>
      <c r="B259" s="60">
        <v>17</v>
      </c>
      <c r="C259" s="19" t="s">
        <v>208</v>
      </c>
      <c r="D259" s="18">
        <f>'Lask. kunnallisvero 2025'!H259</f>
        <v>4717980.8832658231</v>
      </c>
      <c r="E259" s="18">
        <v>1222816.1445682338</v>
      </c>
      <c r="F259" s="18">
        <v>621028.43779999984</v>
      </c>
      <c r="G259" s="18">
        <f>SUM(D259:F259)</f>
        <v>6561825.4656340564</v>
      </c>
      <c r="H259" s="87">
        <f>G259/'Lask. kunnallisvero 2025'!D259</f>
        <v>1794.3192413546776</v>
      </c>
      <c r="I259" s="88">
        <f>$H$10-H259</f>
        <v>537.24903540991863</v>
      </c>
      <c r="J259" s="88">
        <f>IF(I259&gt;0,I259*$K$4/100,IF(I259&lt;0,I259*$K$5/100))</f>
        <v>483.52413186892676</v>
      </c>
      <c r="K259" s="45">
        <f>J259*'Lask. kunnallisvero 2025'!D259</f>
        <v>1768247.7502446652</v>
      </c>
      <c r="L259" s="90"/>
      <c r="O259" s="88">
        <v>486.93905824332296</v>
      </c>
      <c r="P259" s="45">
        <v>1780736.135995832</v>
      </c>
      <c r="R259" s="78">
        <f t="shared" si="3"/>
        <v>-3.4149263743962024</v>
      </c>
      <c r="S259" s="78"/>
    </row>
    <row r="260" spans="1:19" ht="15" customHeight="1">
      <c r="A260" t="s">
        <v>555</v>
      </c>
      <c r="B260" s="60">
        <v>2</v>
      </c>
      <c r="C260" s="19" t="s">
        <v>556</v>
      </c>
      <c r="D260" s="18">
        <f>'Lask. kunnallisvero 2025'!H260</f>
        <v>2632240.5320579703</v>
      </c>
      <c r="E260" s="18">
        <v>276058.64135394199</v>
      </c>
      <c r="F260" s="18">
        <v>657416.78310000012</v>
      </c>
      <c r="G260" s="18">
        <f>SUM(D260:F260)</f>
        <v>3565715.9565119124</v>
      </c>
      <c r="H260" s="87">
        <f>G260/'Lask. kunnallisvero 2025'!D260</f>
        <v>2107.397137418388</v>
      </c>
      <c r="I260" s="88">
        <f>$H$10-H260</f>
        <v>224.17113934620829</v>
      </c>
      <c r="J260" s="88">
        <f>IF(I260&gt;0,I260*$K$4/100,IF(I260&lt;0,I260*$K$5/100))</f>
        <v>201.75402541158746</v>
      </c>
      <c r="K260" s="45">
        <f>J260*'Lask. kunnallisvero 2025'!D260</f>
        <v>341367.81099640601</v>
      </c>
      <c r="L260" s="90"/>
      <c r="O260" s="88">
        <v>201.25426907501827</v>
      </c>
      <c r="P260" s="45">
        <v>340522.2232749309</v>
      </c>
      <c r="R260" s="78">
        <f t="shared" si="3"/>
        <v>0.49975633656919172</v>
      </c>
      <c r="S260" s="78"/>
    </row>
    <row r="261" spans="1:19" ht="15" customHeight="1">
      <c r="A261" t="s">
        <v>161</v>
      </c>
      <c r="B261" s="60">
        <v>5</v>
      </c>
      <c r="C261" s="19" t="s">
        <v>162</v>
      </c>
      <c r="D261" s="18">
        <f>'Lask. kunnallisvero 2025'!H261</f>
        <v>9645128.8796744198</v>
      </c>
      <c r="E261" s="18">
        <v>1101926.8365939432</v>
      </c>
      <c r="F261" s="18">
        <v>1128326.4510000001</v>
      </c>
      <c r="G261" s="18">
        <f>SUM(D261:F261)</f>
        <v>11875382.167268362</v>
      </c>
      <c r="H261" s="87">
        <f>G261/'Lask. kunnallisvero 2025'!D261</f>
        <v>2036.2452275837384</v>
      </c>
      <c r="I261" s="88">
        <f>$H$10-H261</f>
        <v>295.32304918085788</v>
      </c>
      <c r="J261" s="88">
        <f>IF(I261&gt;0,I261*$K$4/100,IF(I261&lt;0,I261*$K$5/100))</f>
        <v>265.79074426277208</v>
      </c>
      <c r="K261" s="45">
        <f>J261*'Lask. kunnallisvero 2025'!D261</f>
        <v>1550091.6205404869</v>
      </c>
      <c r="L261" s="90"/>
      <c r="O261" s="88">
        <v>266.53551713675938</v>
      </c>
      <c r="P261" s="45">
        <v>1554435.1359415806</v>
      </c>
      <c r="R261" s="78">
        <f t="shared" si="3"/>
        <v>-0.74477287398730141</v>
      </c>
      <c r="S261" s="78"/>
    </row>
    <row r="262" spans="1:19" ht="15" customHeight="1">
      <c r="A262" t="s">
        <v>569</v>
      </c>
      <c r="B262" s="60">
        <v>6</v>
      </c>
      <c r="C262" s="19" t="s">
        <v>570</v>
      </c>
      <c r="D262" s="18">
        <f>'Lask. kunnallisvero 2025'!H262</f>
        <v>463582436.24618423</v>
      </c>
      <c r="E262" s="18">
        <v>82800123.101010323</v>
      </c>
      <c r="F262" s="18">
        <v>49283215.420599997</v>
      </c>
      <c r="G262" s="18">
        <f>SUM(D262:F262)</f>
        <v>595665774.76779461</v>
      </c>
      <c r="H262" s="87">
        <f>G262/'Lask. kunnallisvero 2025'!D262</f>
        <v>2289.4372156499139</v>
      </c>
      <c r="I262" s="88">
        <f>$H$10-H262</f>
        <v>42.131061114682325</v>
      </c>
      <c r="J262" s="88">
        <f>IF(I262&gt;0,I262*$K$4/100,IF(I262&lt;0,I262*$K$5/100))</f>
        <v>37.91795500321409</v>
      </c>
      <c r="K262" s="45">
        <f>J262*'Lask. kunnallisvero 2025'!D262</f>
        <v>9865493.5327362418</v>
      </c>
      <c r="L262" s="90"/>
      <c r="O262" s="88">
        <v>36.892893865126325</v>
      </c>
      <c r="P262" s="45">
        <v>9598793.1258285679</v>
      </c>
      <c r="R262" s="78">
        <f t="shared" si="3"/>
        <v>1.0250611380877643</v>
      </c>
      <c r="S262" s="78"/>
    </row>
    <row r="263" spans="1:19" ht="15" customHeight="1">
      <c r="A263" t="s">
        <v>19</v>
      </c>
      <c r="B263" s="60">
        <v>11</v>
      </c>
      <c r="C263" s="19" t="s">
        <v>20</v>
      </c>
      <c r="D263" s="18">
        <f>'Lask. kunnallisvero 2025'!H263</f>
        <v>1760197.2193131312</v>
      </c>
      <c r="E263" s="18">
        <v>490482.20605248166</v>
      </c>
      <c r="F263" s="18">
        <v>291020.13494999998</v>
      </c>
      <c r="G263" s="18">
        <f>SUM(D263:F263)</f>
        <v>2541699.5603156127</v>
      </c>
      <c r="H263" s="87">
        <f>G263/'Lask. kunnallisvero 2025'!D263</f>
        <v>1831.1956486423724</v>
      </c>
      <c r="I263" s="88">
        <f>$H$10-H263</f>
        <v>500.37262812222389</v>
      </c>
      <c r="J263" s="88">
        <f>IF(I263&gt;0,I263*$K$4/100,IF(I263&lt;0,I263*$K$5/100))</f>
        <v>450.33536531000152</v>
      </c>
      <c r="K263" s="45">
        <f>J263*'Lask. kunnallisvero 2025'!D263</f>
        <v>625065.48705028207</v>
      </c>
      <c r="L263" s="90"/>
      <c r="O263" s="88">
        <v>454.88139592478967</v>
      </c>
      <c r="P263" s="45">
        <v>631375.37754360808</v>
      </c>
      <c r="R263" s="91">
        <f t="shared" si="3"/>
        <v>-4.5460306147881511</v>
      </c>
      <c r="S263" s="78"/>
    </row>
    <row r="264" spans="1:19" ht="15" customHeight="1">
      <c r="A264" t="s">
        <v>517</v>
      </c>
      <c r="B264" s="60">
        <v>19</v>
      </c>
      <c r="C264" s="19" t="s">
        <v>518</v>
      </c>
      <c r="D264" s="18">
        <f>'Lask. kunnallisvero 2025'!H264</f>
        <v>4199897.5256521739</v>
      </c>
      <c r="E264" s="18">
        <v>626338.76849097898</v>
      </c>
      <c r="F264" s="18">
        <v>532457.77700000012</v>
      </c>
      <c r="G264" s="18">
        <f>SUM(D264:F264)</f>
        <v>5358694.0711431531</v>
      </c>
      <c r="H264" s="87">
        <f>G264/'Lask. kunnallisvero 2025'!D264</f>
        <v>1896.2116316854754</v>
      </c>
      <c r="I264" s="88">
        <f>$H$10-H264</f>
        <v>435.35664507912088</v>
      </c>
      <c r="J264" s="88">
        <f>IF(I264&gt;0,I264*$K$4/100,IF(I264&lt;0,I264*$K$5/100))</f>
        <v>391.82098057120879</v>
      </c>
      <c r="K264" s="45">
        <f>J264*'Lask. kunnallisvero 2025'!D264</f>
        <v>1107286.0910942361</v>
      </c>
      <c r="L264" s="90"/>
      <c r="O264" s="88">
        <v>391.08247578163832</v>
      </c>
      <c r="P264" s="45">
        <v>1105199.0765589098</v>
      </c>
      <c r="R264" s="78">
        <f t="shared" si="3"/>
        <v>0.73850478957047017</v>
      </c>
      <c r="S264" s="78"/>
    </row>
    <row r="265" spans="1:19" ht="15" customHeight="1">
      <c r="A265" t="s">
        <v>283</v>
      </c>
      <c r="B265" s="60">
        <v>14</v>
      </c>
      <c r="C265" s="19" t="s">
        <v>284</v>
      </c>
      <c r="D265" s="18">
        <f>'Lask. kunnallisvero 2025'!H265</f>
        <v>6305204.5327916667</v>
      </c>
      <c r="E265" s="18">
        <v>825745.02340963203</v>
      </c>
      <c r="F265" s="18">
        <v>572392.60414999991</v>
      </c>
      <c r="G265" s="18">
        <f>SUM(D265:F265)</f>
        <v>7703342.1603512987</v>
      </c>
      <c r="H265" s="87">
        <f>G265/'Lask. kunnallisvero 2025'!D265</f>
        <v>1652.3685457638994</v>
      </c>
      <c r="I265" s="88">
        <f>$H$10-H265</f>
        <v>679.19973100069683</v>
      </c>
      <c r="J265" s="88">
        <f>IF(I265&gt;0,I265*$K$4/100,IF(I265&lt;0,I265*$K$5/100))</f>
        <v>611.27975790062715</v>
      </c>
      <c r="K265" s="45">
        <f>J265*'Lask. kunnallisvero 2025'!D265</f>
        <v>2849786.231332724</v>
      </c>
      <c r="L265" s="90"/>
      <c r="O265" s="88">
        <v>608.52235988659947</v>
      </c>
      <c r="P265" s="45">
        <v>2836931.2417913266</v>
      </c>
      <c r="R265" s="78">
        <f t="shared" si="3"/>
        <v>2.7573980140276717</v>
      </c>
      <c r="S265" s="78"/>
    </row>
    <row r="266" spans="1:19" ht="15" customHeight="1">
      <c r="A266" t="s">
        <v>113</v>
      </c>
      <c r="B266" s="60">
        <v>12</v>
      </c>
      <c r="C266" s="19" t="s">
        <v>114</v>
      </c>
      <c r="D266" s="18">
        <f>'Lask. kunnallisvero 2025'!H266</f>
        <v>4976285.3505714284</v>
      </c>
      <c r="E266" s="18">
        <v>917227.90603593097</v>
      </c>
      <c r="F266" s="18">
        <v>568624.98595</v>
      </c>
      <c r="G266" s="18">
        <f>SUM(D266:F266)</f>
        <v>6462138.2425573589</v>
      </c>
      <c r="H266" s="87">
        <f>G266/'Lask. kunnallisvero 2025'!D266</f>
        <v>1625.2862783091948</v>
      </c>
      <c r="I266" s="88">
        <f>$H$10-H266</f>
        <v>706.28199845540144</v>
      </c>
      <c r="J266" s="88">
        <f>IF(I266&gt;0,I266*$K$4/100,IF(I266&lt;0,I266*$K$5/100))</f>
        <v>635.65379860986127</v>
      </c>
      <c r="K266" s="45">
        <f>J266*'Lask. kunnallisvero 2025'!D266</f>
        <v>2527359.5032728086</v>
      </c>
      <c r="L266" s="90"/>
      <c r="O266" s="88">
        <v>636.69957028215958</v>
      </c>
      <c r="P266" s="45">
        <v>2531517.4914418664</v>
      </c>
      <c r="R266" s="78">
        <f t="shared" si="3"/>
        <v>-1.045771672298315</v>
      </c>
      <c r="S266" s="78"/>
    </row>
    <row r="267" spans="1:19" ht="15" customHeight="1">
      <c r="A267" t="s">
        <v>383</v>
      </c>
      <c r="B267" s="60">
        <v>16</v>
      </c>
      <c r="C267" s="19" t="s">
        <v>384</v>
      </c>
      <c r="D267" s="18">
        <f>'Lask. kunnallisvero 2025'!H267</f>
        <v>3670292.4718383844</v>
      </c>
      <c r="E267" s="18">
        <v>682946.14622431179</v>
      </c>
      <c r="F267" s="18">
        <v>374628.04704999999</v>
      </c>
      <c r="G267" s="18">
        <f>SUM(D267:F267)</f>
        <v>4727866.6651126966</v>
      </c>
      <c r="H267" s="87">
        <f>G267/'Lask. kunnallisvero 2025'!D267</f>
        <v>1689.1270686361902</v>
      </c>
      <c r="I267" s="88">
        <f>$H$10-H267</f>
        <v>642.44120812840606</v>
      </c>
      <c r="J267" s="88">
        <f>IF(I267&gt;0,I267*$K$4/100,IF(I267&lt;0,I267*$K$5/100))</f>
        <v>578.19708731556545</v>
      </c>
      <c r="K267" s="45">
        <f>J267*'Lask. kunnallisvero 2025'!D267</f>
        <v>1618373.6473962676</v>
      </c>
      <c r="L267" s="90"/>
      <c r="O267" s="88">
        <v>576.90059003629983</v>
      </c>
      <c r="P267" s="45">
        <v>1614744.7515116031</v>
      </c>
      <c r="R267" s="78">
        <f t="shared" si="3"/>
        <v>1.2964972792656226</v>
      </c>
      <c r="S267" s="78"/>
    </row>
    <row r="268" spans="1:19" ht="15" customHeight="1">
      <c r="A268" t="s">
        <v>143</v>
      </c>
      <c r="B268" s="60">
        <v>13</v>
      </c>
      <c r="C268" s="19" t="s">
        <v>144</v>
      </c>
      <c r="D268" s="18">
        <f>'Lask. kunnallisvero 2025'!H268</f>
        <v>3443438.0439148932</v>
      </c>
      <c r="E268" s="18">
        <v>595157.34589518385</v>
      </c>
      <c r="F268" s="18">
        <v>413275.94480000006</v>
      </c>
      <c r="G268" s="18">
        <f>SUM(D268:F268)</f>
        <v>4451871.3346100766</v>
      </c>
      <c r="H268" s="87">
        <f>G268/'Lask. kunnallisvero 2025'!D268</f>
        <v>1895.2198103916887</v>
      </c>
      <c r="I268" s="88">
        <f>$H$10-H268</f>
        <v>436.34846637290752</v>
      </c>
      <c r="J268" s="88">
        <f>IF(I268&gt;0,I268*$K$4/100,IF(I268&lt;0,I268*$K$5/100))</f>
        <v>392.71361973561676</v>
      </c>
      <c r="K268" s="45">
        <f>J268*'Lask. kunnallisvero 2025'!D268</f>
        <v>922484.29275896377</v>
      </c>
      <c r="L268" s="90"/>
      <c r="O268" s="88">
        <v>391.48488460311643</v>
      </c>
      <c r="P268" s="45">
        <v>919597.99393272051</v>
      </c>
      <c r="R268" s="78">
        <f t="shared" ref="R268:R302" si="4">J268-O268</f>
        <v>1.2287351325003328</v>
      </c>
      <c r="S268" s="78"/>
    </row>
    <row r="269" spans="1:19" ht="15" customHeight="1">
      <c r="A269" t="s">
        <v>225</v>
      </c>
      <c r="B269" s="60">
        <v>19</v>
      </c>
      <c r="C269" s="19" t="s">
        <v>226</v>
      </c>
      <c r="D269" s="18">
        <f>'Lask. kunnallisvero 2025'!H269</f>
        <v>35616797.653666668</v>
      </c>
      <c r="E269" s="18">
        <v>6080358.4566676691</v>
      </c>
      <c r="F269" s="18">
        <v>3621738.9290499995</v>
      </c>
      <c r="G269" s="18">
        <f>SUM(D269:F269)</f>
        <v>45318895.039384335</v>
      </c>
      <c r="H269" s="87">
        <f>G269/'Lask. kunnallisvero 2025'!D269</f>
        <v>2162.264184330566</v>
      </c>
      <c r="I269" s="88">
        <f>$H$10-H269</f>
        <v>169.30409243403028</v>
      </c>
      <c r="J269" s="88">
        <f>IF(I269&gt;0,I269*$K$4/100,IF(I269&lt;0,I269*$K$5/100))</f>
        <v>152.37368319062725</v>
      </c>
      <c r="K269" s="45">
        <f>J269*'Lask. kunnallisvero 2025'!D269</f>
        <v>3193600.0259923562</v>
      </c>
      <c r="L269" s="90"/>
      <c r="O269" s="88">
        <v>153.59184900999912</v>
      </c>
      <c r="P269" s="45">
        <v>3219131.5634005717</v>
      </c>
      <c r="R269" s="78">
        <f t="shared" si="4"/>
        <v>-1.2181658193718761</v>
      </c>
      <c r="S269" s="78"/>
    </row>
    <row r="270" spans="1:19" ht="15" customHeight="1">
      <c r="A270" t="s">
        <v>511</v>
      </c>
      <c r="B270" s="60">
        <v>2</v>
      </c>
      <c r="C270" s="19" t="s">
        <v>512</v>
      </c>
      <c r="D270" s="18">
        <f>'Lask. kunnallisvero 2025'!H270</f>
        <v>349902163.77743661</v>
      </c>
      <c r="E270" s="18">
        <v>92957437.500791252</v>
      </c>
      <c r="F270" s="18">
        <v>40760967.880300008</v>
      </c>
      <c r="G270" s="18">
        <f>SUM(D270:F270)</f>
        <v>483620569.15852785</v>
      </c>
      <c r="H270" s="87">
        <f>G270/'Lask. kunnallisvero 2025'!D270</f>
        <v>2346.8410182727862</v>
      </c>
      <c r="I270" s="88">
        <f>$H$10-H270</f>
        <v>-15.272741508189938</v>
      </c>
      <c r="J270" s="88">
        <f>IF(I270&gt;0,I270*$K$4/100,IF(I270&lt;0,I270*$K$5/100))</f>
        <v>-1.5272741508189938</v>
      </c>
      <c r="K270" s="45">
        <f>J270*'Lask. kunnallisvero 2025'!D270</f>
        <v>-314729.96608172252</v>
      </c>
      <c r="L270" s="90"/>
      <c r="O270" s="88">
        <v>-1.5746588439782498</v>
      </c>
      <c r="P270" s="45">
        <v>-324494.67195512989</v>
      </c>
      <c r="R270" s="78">
        <f t="shared" si="4"/>
        <v>4.7384693159256086E-2</v>
      </c>
      <c r="S270" s="78"/>
    </row>
    <row r="271" spans="1:19" ht="15" customHeight="1">
      <c r="A271" t="s">
        <v>247</v>
      </c>
      <c r="B271" s="60">
        <v>11</v>
      </c>
      <c r="C271" s="19" t="s">
        <v>248</v>
      </c>
      <c r="D271" s="18">
        <f>'Lask. kunnallisvero 2025'!H271</f>
        <v>2981464.377574468</v>
      </c>
      <c r="E271" s="18">
        <v>793008.84695502464</v>
      </c>
      <c r="F271" s="18">
        <v>519909.75934999995</v>
      </c>
      <c r="G271" s="18">
        <f>SUM(D271:F271)</f>
        <v>4294382.9838794926</v>
      </c>
      <c r="H271" s="87">
        <f>G271/'Lask. kunnallisvero 2025'!D271</f>
        <v>1858.2358216700532</v>
      </c>
      <c r="I271" s="88">
        <f>$H$10-H271</f>
        <v>473.33245509454309</v>
      </c>
      <c r="J271" s="88">
        <f>IF(I271&gt;0,I271*$K$4/100,IF(I271&lt;0,I271*$K$5/100))</f>
        <v>425.99920958508875</v>
      </c>
      <c r="K271" s="45">
        <f>J271*'Lask. kunnallisvero 2025'!D271</f>
        <v>984484.17335114011</v>
      </c>
      <c r="L271" s="90"/>
      <c r="O271" s="88">
        <v>431.86679460646451</v>
      </c>
      <c r="P271" s="45">
        <v>998044.16233553947</v>
      </c>
      <c r="R271" s="91">
        <f t="shared" si="4"/>
        <v>-5.8675850213757599</v>
      </c>
      <c r="S271" s="78"/>
    </row>
    <row r="272" spans="1:19" ht="15" customHeight="1">
      <c r="A272" t="s">
        <v>549</v>
      </c>
      <c r="B272" s="60">
        <v>1</v>
      </c>
      <c r="C272" s="19" t="s">
        <v>550</v>
      </c>
      <c r="D272" s="18">
        <f>'Lask. kunnallisvero 2025'!H272</f>
        <v>91810156.887323946</v>
      </c>
      <c r="E272" s="18">
        <v>7006479.4046100602</v>
      </c>
      <c r="F272" s="18">
        <v>8766343.4986500014</v>
      </c>
      <c r="G272" s="18">
        <f>SUM(D272:F272)</f>
        <v>107582979.79058401</v>
      </c>
      <c r="H272" s="87">
        <f>G272/'Lask. kunnallisvero 2025'!D272</f>
        <v>2547.8503206769451</v>
      </c>
      <c r="I272" s="88">
        <f>$H$10-H272</f>
        <v>-216.28204391234885</v>
      </c>
      <c r="J272" s="88">
        <f>IF(I272&gt;0,I272*$K$4/100,IF(I272&lt;0,I272*$K$5/100))</f>
        <v>-21.628204391234885</v>
      </c>
      <c r="K272" s="45">
        <f>J272*'Lask. kunnallisvero 2025'!D272</f>
        <v>-913250.930419893</v>
      </c>
      <c r="L272" s="90"/>
      <c r="O272" s="88">
        <v>-21.640629223750558</v>
      </c>
      <c r="P272" s="45">
        <v>-913775.56897286733</v>
      </c>
      <c r="R272" s="78">
        <f t="shared" si="4"/>
        <v>1.2424832515673501E-2</v>
      </c>
      <c r="S272" s="78"/>
    </row>
    <row r="273" spans="1:19" ht="15" customHeight="1">
      <c r="A273" t="s">
        <v>303</v>
      </c>
      <c r="B273" s="60">
        <v>17</v>
      </c>
      <c r="C273" s="19" t="s">
        <v>304</v>
      </c>
      <c r="D273" s="18">
        <f>'Lask. kunnallisvero 2025'!H273</f>
        <v>8824493.8515959587</v>
      </c>
      <c r="E273" s="18">
        <v>462897.07911929768</v>
      </c>
      <c r="F273" s="18">
        <v>511971.2058</v>
      </c>
      <c r="G273" s="18">
        <f>SUM(D273:F273)</f>
        <v>9799362.136515256</v>
      </c>
      <c r="H273" s="87">
        <f>G273/'Lask. kunnallisvero 2025'!D273</f>
        <v>1507.3622729603533</v>
      </c>
      <c r="I273" s="88">
        <f>$H$10-H273</f>
        <v>824.20600380424298</v>
      </c>
      <c r="J273" s="88">
        <f>IF(I273&gt;0,I273*$K$4/100,IF(I273&lt;0,I273*$K$5/100))</f>
        <v>741.78540342381859</v>
      </c>
      <c r="K273" s="45">
        <f>J273*'Lask. kunnallisvero 2025'!D273</f>
        <v>4822346.9076582445</v>
      </c>
      <c r="L273" s="90"/>
      <c r="O273" s="88">
        <v>740.39869157159524</v>
      </c>
      <c r="P273" s="45">
        <v>4813331.8939069407</v>
      </c>
      <c r="R273" s="78">
        <f t="shared" si="4"/>
        <v>1.3867118522233568</v>
      </c>
      <c r="S273" s="78"/>
    </row>
    <row r="274" spans="1:19" ht="15" customHeight="1">
      <c r="A274" t="s">
        <v>337</v>
      </c>
      <c r="B274" s="60">
        <v>4</v>
      </c>
      <c r="C274" s="19" t="s">
        <v>338</v>
      </c>
      <c r="D274" s="18">
        <f>'Lask. kunnallisvero 2025'!H274</f>
        <v>21230178.470744681</v>
      </c>
      <c r="E274" s="18">
        <v>1631323.2964388151</v>
      </c>
      <c r="F274" s="18">
        <v>1433300.2564000001</v>
      </c>
      <c r="G274" s="18">
        <f>SUM(D274:F274)</f>
        <v>24294802.023583498</v>
      </c>
      <c r="H274" s="87">
        <f>G274/'Lask. kunnallisvero 2025'!D274</f>
        <v>1962.1064467439426</v>
      </c>
      <c r="I274" s="88">
        <f>$H$10-H274</f>
        <v>369.46183002065368</v>
      </c>
      <c r="J274" s="88">
        <f>IF(I274&gt;0,I274*$K$4/100,IF(I274&lt;0,I274*$K$5/100))</f>
        <v>332.51564701858825</v>
      </c>
      <c r="K274" s="45">
        <f>J274*'Lask. kunnallisvero 2025'!D274</f>
        <v>4117208.7413841598</v>
      </c>
      <c r="L274" s="90"/>
      <c r="O274" s="88">
        <v>330.51725389620924</v>
      </c>
      <c r="P274" s="45">
        <v>4092464.637742863</v>
      </c>
      <c r="R274" s="78">
        <f t="shared" si="4"/>
        <v>1.9983931223790137</v>
      </c>
      <c r="S274" s="78"/>
    </row>
    <row r="275" spans="1:19" ht="15" customHeight="1">
      <c r="A275" t="s">
        <v>205</v>
      </c>
      <c r="B275" s="60">
        <v>6</v>
      </c>
      <c r="C275" s="19" t="s">
        <v>206</v>
      </c>
      <c r="D275" s="18">
        <f>'Lask. kunnallisvero 2025'!H275</f>
        <v>6248005.4441747572</v>
      </c>
      <c r="E275" s="18">
        <v>880865.22196032014</v>
      </c>
      <c r="F275" s="18">
        <v>827758.11270000006</v>
      </c>
      <c r="G275" s="18">
        <f>SUM(D275:F275)</f>
        <v>7956628.7788350778</v>
      </c>
      <c r="H275" s="87">
        <f>G275/'Lask. kunnallisvero 2025'!D275</f>
        <v>1770.8944533352053</v>
      </c>
      <c r="I275" s="88">
        <f>$H$10-H275</f>
        <v>560.67382342939095</v>
      </c>
      <c r="J275" s="88">
        <f>IF(I275&gt;0,I275*$K$4/100,IF(I275&lt;0,I275*$K$5/100))</f>
        <v>504.60644108645187</v>
      </c>
      <c r="K275" s="45">
        <f>J275*'Lask. kunnallisvero 2025'!D275</f>
        <v>2267196.7398014283</v>
      </c>
      <c r="L275" s="90"/>
      <c r="O275" s="88">
        <v>501.9706167223431</v>
      </c>
      <c r="P275" s="45">
        <v>2255353.9809334874</v>
      </c>
      <c r="R275" s="78">
        <f t="shared" si="4"/>
        <v>2.6358243641087711</v>
      </c>
      <c r="S275" s="78"/>
    </row>
    <row r="276" spans="1:19" ht="15" customHeight="1">
      <c r="A276" t="s">
        <v>263</v>
      </c>
      <c r="B276" s="60">
        <v>17</v>
      </c>
      <c r="C276" s="19" t="s">
        <v>264</v>
      </c>
      <c r="D276" s="18">
        <f>'Lask. kunnallisvero 2025'!H276</f>
        <v>3234331.3278095233</v>
      </c>
      <c r="E276" s="18">
        <v>774937.44784273009</v>
      </c>
      <c r="F276" s="18">
        <v>602563.21805000002</v>
      </c>
      <c r="G276" s="18">
        <f>SUM(D276:F276)</f>
        <v>4611831.9937022533</v>
      </c>
      <c r="H276" s="87">
        <f>G276/'Lask. kunnallisvero 2025'!D276</f>
        <v>1870.16706962784</v>
      </c>
      <c r="I276" s="88">
        <f>$H$10-H276</f>
        <v>461.40120713675628</v>
      </c>
      <c r="J276" s="88">
        <f>IF(I276&gt;0,I276*$K$4/100,IF(I276&lt;0,I276*$K$5/100))</f>
        <v>415.26108642308066</v>
      </c>
      <c r="K276" s="45">
        <f>J276*'Lask. kunnallisvero 2025'!D276</f>
        <v>1024033.8391193169</v>
      </c>
      <c r="L276" s="90"/>
      <c r="O276" s="88">
        <v>424.14072503051665</v>
      </c>
      <c r="P276" s="45">
        <v>1045931.0279252541</v>
      </c>
      <c r="R276" s="91">
        <f t="shared" si="4"/>
        <v>-8.879638607435993</v>
      </c>
      <c r="S276" s="78"/>
    </row>
    <row r="277" spans="1:19" ht="15" customHeight="1">
      <c r="A277" t="s">
        <v>187</v>
      </c>
      <c r="B277" s="60">
        <v>19</v>
      </c>
      <c r="C277" s="19" t="s">
        <v>188</v>
      </c>
      <c r="D277" s="18">
        <f>'Lask. kunnallisvero 2025'!H277</f>
        <v>1763271.6099761906</v>
      </c>
      <c r="E277" s="18">
        <v>183177.07019236087</v>
      </c>
      <c r="F277" s="18">
        <v>338162.78895000007</v>
      </c>
      <c r="G277" s="18">
        <f>SUM(D277:F277)</f>
        <v>2284611.4691185514</v>
      </c>
      <c r="H277" s="87">
        <f>G277/'Lask. kunnallisvero 2025'!D277</f>
        <v>2009.3328664191304</v>
      </c>
      <c r="I277" s="88">
        <f>$H$10-H277</f>
        <v>322.23541034546588</v>
      </c>
      <c r="J277" s="88">
        <f>IF(I277&gt;0,I277*$K$4/100,IF(I277&lt;0,I277*$K$5/100))</f>
        <v>290.01186931091928</v>
      </c>
      <c r="K277" s="45">
        <f>J277*'Lask. kunnallisvero 2025'!D277</f>
        <v>329743.4954065152</v>
      </c>
      <c r="L277" s="90"/>
      <c r="O277" s="88">
        <v>291.22110279769669</v>
      </c>
      <c r="P277" s="45">
        <v>331118.39388098114</v>
      </c>
      <c r="R277" s="78">
        <f t="shared" si="4"/>
        <v>-1.2092334867774071</v>
      </c>
      <c r="S277" s="78"/>
    </row>
    <row r="278" spans="1:19" ht="15" customHeight="1">
      <c r="A278" t="s">
        <v>93</v>
      </c>
      <c r="B278" s="60">
        <v>13</v>
      </c>
      <c r="C278" s="19" t="s">
        <v>94</v>
      </c>
      <c r="D278" s="18">
        <f>'Lask. kunnallisvero 2025'!H278</f>
        <v>5036145.7388478257</v>
      </c>
      <c r="E278" s="18">
        <v>504614.07305178902</v>
      </c>
      <c r="F278" s="18">
        <v>455555.83440000005</v>
      </c>
      <c r="G278" s="18">
        <f>SUM(D278:F278)</f>
        <v>5996315.6462996146</v>
      </c>
      <c r="H278" s="87">
        <f>G278/'Lask. kunnallisvero 2025'!D278</f>
        <v>1639.6816095979257</v>
      </c>
      <c r="I278" s="88">
        <f>$H$10-H278</f>
        <v>691.88666716667058</v>
      </c>
      <c r="J278" s="88">
        <f>IF(I278&gt;0,I278*$K$4/100,IF(I278&lt;0,I278*$K$5/100))</f>
        <v>622.69800045000352</v>
      </c>
      <c r="K278" s="45">
        <f>J278*'Lask. kunnallisvero 2025'!D278</f>
        <v>2277206.5876456629</v>
      </c>
      <c r="L278" s="90"/>
      <c r="O278" s="88">
        <v>622.60375775714215</v>
      </c>
      <c r="P278" s="45">
        <v>2276861.9421178689</v>
      </c>
      <c r="R278" s="78">
        <f t="shared" si="4"/>
        <v>9.4242692861371324E-2</v>
      </c>
      <c r="S278" s="78"/>
    </row>
    <row r="279" spans="1:19" ht="15" customHeight="1">
      <c r="A279" t="s">
        <v>397</v>
      </c>
      <c r="B279" s="60">
        <v>15</v>
      </c>
      <c r="C279" s="19" t="s">
        <v>398</v>
      </c>
      <c r="D279" s="18">
        <f>'Lask. kunnallisvero 2025'!H279</f>
        <v>10972905.230813954</v>
      </c>
      <c r="E279" s="18">
        <v>2331814.7246538294</v>
      </c>
      <c r="F279" s="18">
        <v>2009759.9339999997</v>
      </c>
      <c r="G279" s="18">
        <f>SUM(D279:F279)</f>
        <v>15314479.889467783</v>
      </c>
      <c r="H279" s="87">
        <f>G279/'Lask. kunnallisvero 2025'!D279</f>
        <v>2058.6745381728438</v>
      </c>
      <c r="I279" s="88">
        <f>$H$10-H279</f>
        <v>272.89373859175248</v>
      </c>
      <c r="J279" s="88">
        <f>IF(I279&gt;0,I279*$K$4/100,IF(I279&lt;0,I279*$K$5/100))</f>
        <v>245.60436473257724</v>
      </c>
      <c r="K279" s="45">
        <f>J279*'Lask. kunnallisvero 2025'!D279</f>
        <v>1827050.8692456421</v>
      </c>
      <c r="L279" s="90"/>
      <c r="O279" s="88">
        <v>244.83138532116871</v>
      </c>
      <c r="P279" s="45">
        <v>1821300.675404174</v>
      </c>
      <c r="R279" s="78">
        <f t="shared" si="4"/>
        <v>0.77297941140852799</v>
      </c>
      <c r="S279" s="78"/>
    </row>
    <row r="280" spans="1:19" ht="15" customHeight="1">
      <c r="A280" t="s">
        <v>343</v>
      </c>
      <c r="B280" s="60">
        <v>2</v>
      </c>
      <c r="C280" s="19" t="s">
        <v>344</v>
      </c>
      <c r="D280" s="18">
        <f>'Lask. kunnallisvero 2025'!H280</f>
        <v>24740903.734511629</v>
      </c>
      <c r="E280" s="18">
        <v>4819000.9704088597</v>
      </c>
      <c r="F280" s="18">
        <v>3500371.3642999995</v>
      </c>
      <c r="G280" s="18">
        <f>SUM(D280:F280)</f>
        <v>33060276.069220491</v>
      </c>
      <c r="H280" s="87">
        <f>G280/'Lask. kunnallisvero 2025'!D280</f>
        <v>2231.6913776981564</v>
      </c>
      <c r="I280" s="88">
        <f>$H$10-H280</f>
        <v>99.876899066439819</v>
      </c>
      <c r="J280" s="88">
        <f>IF(I280&gt;0,I280*$K$4/100,IF(I280&lt;0,I280*$K$5/100))</f>
        <v>89.889209159795826</v>
      </c>
      <c r="K280" s="45">
        <f>J280*'Lask. kunnallisvero 2025'!D280</f>
        <v>1331618.7444932153</v>
      </c>
      <c r="L280" s="90"/>
      <c r="O280" s="88">
        <v>86.914263535244714</v>
      </c>
      <c r="P280" s="45">
        <v>1287547.9000111152</v>
      </c>
      <c r="R280" s="78">
        <f t="shared" si="4"/>
        <v>2.9749456245511112</v>
      </c>
      <c r="S280" s="78"/>
    </row>
    <row r="281" spans="1:19" ht="15" customHeight="1">
      <c r="A281" t="s">
        <v>195</v>
      </c>
      <c r="B281" s="60">
        <v>18</v>
      </c>
      <c r="C281" s="19" t="s">
        <v>196</v>
      </c>
      <c r="D281" s="18">
        <f>'Lask. kunnallisvero 2025'!H281</f>
        <v>3362940.7998072286</v>
      </c>
      <c r="E281" s="18">
        <v>578972.49587706535</v>
      </c>
      <c r="F281" s="18">
        <v>782551.94330000004</v>
      </c>
      <c r="G281" s="18">
        <f>SUM(D281:F281)</f>
        <v>4724465.2389842942</v>
      </c>
      <c r="H281" s="87">
        <f>G281/'Lask. kunnallisvero 2025'!D281</f>
        <v>1830.4785893003852</v>
      </c>
      <c r="I281" s="88">
        <f>$H$10-H281</f>
        <v>501.08968746421101</v>
      </c>
      <c r="J281" s="88">
        <f>IF(I281&gt;0,I281*$K$4/100,IF(I281&lt;0,I281*$K$5/100))</f>
        <v>450.98071871778996</v>
      </c>
      <c r="K281" s="45">
        <f>J281*'Lask. kunnallisvero 2025'!D281</f>
        <v>1163981.2350106158</v>
      </c>
      <c r="L281" s="90"/>
      <c r="O281" s="88">
        <v>450.48368556621705</v>
      </c>
      <c r="P281" s="45">
        <v>1162698.3924464062</v>
      </c>
      <c r="R281" s="78">
        <f t="shared" si="4"/>
        <v>0.49703315157290717</v>
      </c>
      <c r="S281" s="78"/>
    </row>
    <row r="282" spans="1:19" ht="15" customHeight="1">
      <c r="A282" t="s">
        <v>457</v>
      </c>
      <c r="B282" s="60">
        <v>15</v>
      </c>
      <c r="C282" s="19" t="s">
        <v>458</v>
      </c>
      <c r="D282" s="18">
        <f>'Lask. kunnallisvero 2025'!H282</f>
        <v>124009998.4849762</v>
      </c>
      <c r="E282" s="18">
        <v>18875688.818482816</v>
      </c>
      <c r="F282" s="18">
        <v>13178988.459550001</v>
      </c>
      <c r="G282" s="18">
        <f>SUM(D282:F282)</f>
        <v>156064675.76300901</v>
      </c>
      <c r="H282" s="87">
        <f>G282/'Lask. kunnallisvero 2025'!D282</f>
        <v>2218.0565336338173</v>
      </c>
      <c r="I282" s="88">
        <f>$H$10-H282</f>
        <v>113.511743130779</v>
      </c>
      <c r="J282" s="88">
        <f>IF(I282&gt;0,I282*$K$4/100,IF(I282&lt;0,I282*$K$5/100))</f>
        <v>102.16056881770109</v>
      </c>
      <c r="K282" s="45">
        <f>J282*'Lask. kunnallisvero 2025'!D282</f>
        <v>7188119.7825822663</v>
      </c>
      <c r="L282" s="90"/>
      <c r="O282" s="88">
        <v>101.78786998156389</v>
      </c>
      <c r="P282" s="45">
        <v>7161896.3197728163</v>
      </c>
      <c r="R282" s="78">
        <f t="shared" si="4"/>
        <v>0.37269883613720367</v>
      </c>
      <c r="S282" s="78"/>
    </row>
    <row r="283" spans="1:19" ht="15" customHeight="1">
      <c r="A283" t="s">
        <v>509</v>
      </c>
      <c r="B283" s="60">
        <v>6</v>
      </c>
      <c r="C283" s="19" t="s">
        <v>510</v>
      </c>
      <c r="D283" s="18">
        <f>'Lask. kunnallisvero 2025'!H283</f>
        <v>36231941.209932588</v>
      </c>
      <c r="E283" s="18">
        <v>4515535.2560303658</v>
      </c>
      <c r="F283" s="18">
        <v>2659817.4569999999</v>
      </c>
      <c r="G283" s="18">
        <f>SUM(D283:F283)</f>
        <v>43407293.922962956</v>
      </c>
      <c r="H283" s="87">
        <f>G283/'Lask. kunnallisvero 2025'!D283</f>
        <v>2082.1841954699935</v>
      </c>
      <c r="I283" s="88">
        <f>$H$10-H283</f>
        <v>249.38408129460277</v>
      </c>
      <c r="J283" s="88">
        <f>IF(I283&gt;0,I283*$K$4/100,IF(I283&lt;0,I283*$K$5/100))</f>
        <v>224.44567316514249</v>
      </c>
      <c r="K283" s="45">
        <f>J283*'Lask. kunnallisvero 2025'!D283</f>
        <v>4679018.9484737255</v>
      </c>
      <c r="L283" s="90"/>
      <c r="O283" s="88">
        <v>224.69473160823858</v>
      </c>
      <c r="P283" s="45">
        <v>4684211.0698369499</v>
      </c>
      <c r="R283" s="78">
        <f t="shared" si="4"/>
        <v>-0.24905844309608938</v>
      </c>
      <c r="S283" s="78"/>
    </row>
    <row r="284" spans="1:19" ht="15" customHeight="1">
      <c r="A284" t="s">
        <v>497</v>
      </c>
      <c r="B284" s="60">
        <v>1</v>
      </c>
      <c r="C284" s="19" t="s">
        <v>498</v>
      </c>
      <c r="D284" s="18">
        <f>'Lask. kunnallisvero 2025'!H284</f>
        <v>471351010.98840624</v>
      </c>
      <c r="E284" s="18">
        <v>70945029.643697262</v>
      </c>
      <c r="F284" s="18">
        <v>58531908.7399</v>
      </c>
      <c r="G284" s="18">
        <f>SUM(D284:F284)</f>
        <v>600827949.37200344</v>
      </c>
      <c r="H284" s="87">
        <f>G284/'Lask. kunnallisvero 2025'!D284</f>
        <v>2391.1741972627083</v>
      </c>
      <c r="I284" s="88">
        <f>$H$10-H284</f>
        <v>-59.605920498112027</v>
      </c>
      <c r="J284" s="88">
        <f>IF(I284&gt;0,I284*$K$4/100,IF(I284&lt;0,I284*$K$5/100))</f>
        <v>-5.9605920498112024</v>
      </c>
      <c r="K284" s="45">
        <f>J284*'Lask. kunnallisvero 2025'!D284</f>
        <v>-1497712.003764011</v>
      </c>
      <c r="L284" s="90"/>
      <c r="O284" s="88">
        <v>-5.9428230930471724</v>
      </c>
      <c r="P284" s="45">
        <v>-1493247.21576687</v>
      </c>
      <c r="R284" s="78">
        <f t="shared" si="4"/>
        <v>-1.7768956764030008E-2</v>
      </c>
      <c r="S284" s="78"/>
    </row>
    <row r="285" spans="1:19" ht="15" customHeight="1">
      <c r="A285" t="s">
        <v>349</v>
      </c>
      <c r="B285" s="60">
        <v>11</v>
      </c>
      <c r="C285" s="19" t="s">
        <v>350</v>
      </c>
      <c r="D285" s="18">
        <f>'Lask. kunnallisvero 2025'!H285</f>
        <v>31394489.013333332</v>
      </c>
      <c r="E285" s="18">
        <v>3562550.3352385503</v>
      </c>
      <c r="F285" s="18">
        <v>3290044.0929500004</v>
      </c>
      <c r="G285" s="18">
        <f>SUM(D285:F285)</f>
        <v>38247083.441521883</v>
      </c>
      <c r="H285" s="87">
        <f>G285/'Lask. kunnallisvero 2025'!D285</f>
        <v>1944.5362469633374</v>
      </c>
      <c r="I285" s="88">
        <f>$H$10-H285</f>
        <v>387.03202980125889</v>
      </c>
      <c r="J285" s="88">
        <f>IF(I285&gt;0,I285*$K$4/100,IF(I285&lt;0,I285*$K$5/100))</f>
        <v>348.32882682113296</v>
      </c>
      <c r="K285" s="45">
        <f>J285*'Lask. kunnallisvero 2025'!D285</f>
        <v>6851279.6947448645</v>
      </c>
      <c r="L285" s="90"/>
      <c r="O285" s="88">
        <v>346.29920512031879</v>
      </c>
      <c r="P285" s="45">
        <v>6811359.0655115498</v>
      </c>
      <c r="R285" s="78">
        <f t="shared" si="4"/>
        <v>2.0296217008141753</v>
      </c>
      <c r="S285" s="78"/>
    </row>
    <row r="286" spans="1:19" ht="15" customHeight="1">
      <c r="A286" t="s">
        <v>35</v>
      </c>
      <c r="B286" s="60">
        <v>2</v>
      </c>
      <c r="C286" s="19" t="s">
        <v>36</v>
      </c>
      <c r="D286" s="18">
        <f>'Lask. kunnallisvero 2025'!H286</f>
        <v>3232333.9496842106</v>
      </c>
      <c r="E286" s="18">
        <v>320748.56349984597</v>
      </c>
      <c r="F286" s="18">
        <v>413550.10249999998</v>
      </c>
      <c r="G286" s="18">
        <f>SUM(D286:F286)</f>
        <v>3966632.6156840567</v>
      </c>
      <c r="H286" s="87">
        <f>G286/'Lask. kunnallisvero 2025'!D286</f>
        <v>1766.0875403758043</v>
      </c>
      <c r="I286" s="88">
        <f>$H$10-H286</f>
        <v>565.48073638879191</v>
      </c>
      <c r="J286" s="88">
        <f>IF(I286&gt;0,I286*$K$4/100,IF(I286&lt;0,I286*$K$5/100))</f>
        <v>508.93266274991271</v>
      </c>
      <c r="K286" s="45">
        <f>J286*'Lask. kunnallisvero 2025'!D286</f>
        <v>1143062.760536304</v>
      </c>
      <c r="L286" s="90"/>
      <c r="O286" s="88">
        <v>507.41563039046906</v>
      </c>
      <c r="P286" s="45">
        <v>1139655.5058569936</v>
      </c>
      <c r="R286" s="78">
        <f t="shared" si="4"/>
        <v>1.5170323594436468</v>
      </c>
      <c r="S286" s="78"/>
    </row>
    <row r="287" spans="1:19" ht="15" customHeight="1">
      <c r="A287" t="s">
        <v>501</v>
      </c>
      <c r="B287" s="60">
        <v>11</v>
      </c>
      <c r="C287" s="19" t="s">
        <v>502</v>
      </c>
      <c r="D287" s="18">
        <f>'Lask. kunnallisvero 2025'!H287</f>
        <v>2291375.482842105</v>
      </c>
      <c r="E287" s="18">
        <v>564992.22497667396</v>
      </c>
      <c r="F287" s="18">
        <v>335870.63579999999</v>
      </c>
      <c r="G287" s="18">
        <f>SUM(D287:F287)</f>
        <v>3192238.343618779</v>
      </c>
      <c r="H287" s="87">
        <f>G287/'Lask. kunnallisvero 2025'!D287</f>
        <v>1724.6020224844835</v>
      </c>
      <c r="I287" s="88">
        <f>$H$10-H287</f>
        <v>606.96625428011271</v>
      </c>
      <c r="J287" s="88">
        <f>IF(I287&gt;0,I287*$K$4/100,IF(I287&lt;0,I287*$K$5/100))</f>
        <v>546.2696288521015</v>
      </c>
      <c r="K287" s="45">
        <f>J287*'Lask. kunnallisvero 2025'!D287</f>
        <v>1011145.0830052398</v>
      </c>
      <c r="L287" s="90"/>
      <c r="O287" s="88">
        <v>545.81945482183266</v>
      </c>
      <c r="P287" s="45">
        <v>1010311.8108752123</v>
      </c>
      <c r="R287" s="78">
        <f t="shared" si="4"/>
        <v>0.4501740302688404</v>
      </c>
      <c r="S287" s="78"/>
    </row>
    <row r="288" spans="1:19" ht="15" customHeight="1">
      <c r="A288" t="s">
        <v>589</v>
      </c>
      <c r="B288" s="60">
        <v>6</v>
      </c>
      <c r="C288" s="19" t="s">
        <v>590</v>
      </c>
      <c r="D288" s="18">
        <f>'Lask. kunnallisvero 2025'!H288</f>
        <v>8101123.2975483872</v>
      </c>
      <c r="E288" s="18">
        <v>538099.29155174817</v>
      </c>
      <c r="F288" s="18">
        <v>705447.49460000009</v>
      </c>
      <c r="G288" s="18">
        <f>SUM(D288:F288)</f>
        <v>9344670.0837001354</v>
      </c>
      <c r="H288" s="87">
        <f>G288/'Lask. kunnallisvero 2025'!D288</f>
        <v>2071.5296128796576</v>
      </c>
      <c r="I288" s="88">
        <f>$H$10-H288</f>
        <v>260.03866388493861</v>
      </c>
      <c r="J288" s="88">
        <f>IF(I288&gt;0,I288*$K$4/100,IF(I288&lt;0,I288*$K$5/100))</f>
        <v>234.03479749644472</v>
      </c>
      <c r="K288" s="45">
        <f>J288*'Lask. kunnallisvero 2025'!D288</f>
        <v>1055730.9715064622</v>
      </c>
      <c r="L288" s="90"/>
      <c r="O288" s="88">
        <v>229.94107699230332</v>
      </c>
      <c r="P288" s="45">
        <v>1037264.1983122802</v>
      </c>
      <c r="R288" s="78">
        <f t="shared" si="4"/>
        <v>4.0937205041414018</v>
      </c>
      <c r="S288" s="78"/>
    </row>
    <row r="289" spans="1:19" s="17" customFormat="1" ht="15" customHeight="1">
      <c r="A289" t="s">
        <v>103</v>
      </c>
      <c r="B289" s="60">
        <v>16</v>
      </c>
      <c r="C289" s="19" t="s">
        <v>104</v>
      </c>
      <c r="D289" s="18">
        <f>'Lask. kunnallisvero 2025'!H289</f>
        <v>4050510.1737551023</v>
      </c>
      <c r="E289" s="18">
        <v>650207.82454188948</v>
      </c>
      <c r="F289" s="18">
        <v>429247.73405000009</v>
      </c>
      <c r="G289" s="18">
        <f>SUM(D289:F289)</f>
        <v>5129965.732346992</v>
      </c>
      <c r="H289" s="87">
        <f>G289/'Lask. kunnallisvero 2025'!D289</f>
        <v>1750.2441939089022</v>
      </c>
      <c r="I289" s="88">
        <f>$H$10-H289</f>
        <v>581.32408285569409</v>
      </c>
      <c r="J289" s="88">
        <f>IF(I289&gt;0,I289*$K$4/100,IF(I289&lt;0,I289*$K$5/100))</f>
        <v>523.19167457012463</v>
      </c>
      <c r="K289" s="45">
        <f>J289*'Lask. kunnallisvero 2025'!D289</f>
        <v>1533474.7981650352</v>
      </c>
      <c r="L289" s="90"/>
      <c r="O289" s="88">
        <v>521.62753145199054</v>
      </c>
      <c r="P289" s="45">
        <v>1528890.2946857843</v>
      </c>
      <c r="R289" s="78">
        <f t="shared" si="4"/>
        <v>1.5641431181340977</v>
      </c>
      <c r="S289" s="78"/>
    </row>
    <row r="290" spans="1:19" ht="15" customHeight="1">
      <c r="A290" t="s">
        <v>423</v>
      </c>
      <c r="B290" s="60">
        <v>11</v>
      </c>
      <c r="C290" s="19" t="s">
        <v>424</v>
      </c>
      <c r="D290" s="18">
        <f>'Lask. kunnallisvero 2025'!H290</f>
        <v>4780940.5351190474</v>
      </c>
      <c r="E290" s="18">
        <v>2487020.7056753179</v>
      </c>
      <c r="F290" s="18">
        <v>688596.5793000001</v>
      </c>
      <c r="G290" s="18">
        <f>SUM(D290:F290)</f>
        <v>7956557.8200943656</v>
      </c>
      <c r="H290" s="87">
        <f>G290/'Lask. kunnallisvero 2025'!D290</f>
        <v>2373.6747673312548</v>
      </c>
      <c r="I290" s="88">
        <f>$H$10-H290</f>
        <v>-42.106490566658522</v>
      </c>
      <c r="J290" s="88">
        <f>IF(I290&gt;0,I290*$K$4/100,IF(I290&lt;0,I290*$K$5/100))</f>
        <v>-4.2106490566658525</v>
      </c>
      <c r="K290" s="45">
        <f>J290*'Lask. kunnallisvero 2025'!D290</f>
        <v>-14114.095637943938</v>
      </c>
      <c r="L290" s="90"/>
      <c r="O290" s="88">
        <v>-4.2842685008352417</v>
      </c>
      <c r="P290" s="45">
        <v>-14360.868014799729</v>
      </c>
      <c r="R290" s="78">
        <f t="shared" si="4"/>
        <v>7.3619444169389148E-2</v>
      </c>
      <c r="S290" s="78"/>
    </row>
    <row r="291" spans="1:19" ht="15" customHeight="1">
      <c r="A291" t="s">
        <v>51</v>
      </c>
      <c r="B291" s="60">
        <v>1</v>
      </c>
      <c r="C291" s="19" t="s">
        <v>52</v>
      </c>
      <c r="D291" s="18">
        <f>'Lask. kunnallisvero 2025'!H291</f>
        <v>57280500.81666667</v>
      </c>
      <c r="E291" s="18">
        <v>3632985.6726974198</v>
      </c>
      <c r="F291" s="18">
        <v>4913339.8838999998</v>
      </c>
      <c r="G291" s="18">
        <f>SUM(D291:F291)</f>
        <v>65826826.373264089</v>
      </c>
      <c r="H291" s="87">
        <f>G291/'Lask. kunnallisvero 2025'!D291</f>
        <v>2285.7330592473381</v>
      </c>
      <c r="I291" s="88">
        <f>$H$10-H291</f>
        <v>45.835217517258116</v>
      </c>
      <c r="J291" s="88">
        <f>IF(I291&gt;0,I291*$K$4/100,IF(I291&lt;0,I291*$K$5/100))</f>
        <v>41.251695765532304</v>
      </c>
      <c r="K291" s="45">
        <f>J291*'Lask. kunnallisvero 2025'!D291</f>
        <v>1188007.5863515649</v>
      </c>
      <c r="L291" s="90"/>
      <c r="O291" s="88">
        <v>37.971220609702868</v>
      </c>
      <c r="P291" s="45">
        <v>1093533.1823388329</v>
      </c>
      <c r="R291" s="78">
        <f t="shared" si="4"/>
        <v>3.2804751558294356</v>
      </c>
      <c r="S291" s="78"/>
    </row>
    <row r="292" spans="1:19" ht="15" customHeight="1">
      <c r="A292" t="s">
        <v>481</v>
      </c>
      <c r="B292" s="60">
        <v>13</v>
      </c>
      <c r="C292" s="19" t="s">
        <v>482</v>
      </c>
      <c r="D292" s="18">
        <f>'Lask. kunnallisvero 2025'!H292</f>
        <v>7884220.8463571426</v>
      </c>
      <c r="E292" s="18">
        <v>2453420.1811803104</v>
      </c>
      <c r="F292" s="18">
        <v>1177307.9525000001</v>
      </c>
      <c r="G292" s="18">
        <f>SUM(D292:F292)</f>
        <v>11514948.980037455</v>
      </c>
      <c r="H292" s="87">
        <f>G292/'Lask. kunnallisvero 2025'!D292</f>
        <v>1997.735770304902</v>
      </c>
      <c r="I292" s="88">
        <f>$H$10-H292</f>
        <v>333.83250645969429</v>
      </c>
      <c r="J292" s="88">
        <f>IF(I292&gt;0,I292*$K$4/100,IF(I292&lt;0,I292*$K$5/100))</f>
        <v>300.44925581372485</v>
      </c>
      <c r="K292" s="45">
        <f>J292*'Lask. kunnallisvero 2025'!D292</f>
        <v>1731789.5105103101</v>
      </c>
      <c r="L292" s="90"/>
      <c r="O292" s="88">
        <v>300.03754713156758</v>
      </c>
      <c r="P292" s="45">
        <v>1729416.4216663556</v>
      </c>
      <c r="R292" s="78">
        <f t="shared" si="4"/>
        <v>0.41170868215726841</v>
      </c>
      <c r="S292" s="78"/>
    </row>
    <row r="293" spans="1:19" ht="15" customHeight="1">
      <c r="A293" t="s">
        <v>325</v>
      </c>
      <c r="B293" s="60">
        <v>14</v>
      </c>
      <c r="C293" s="19" t="s">
        <v>326</v>
      </c>
      <c r="D293" s="18">
        <f>'Lask. kunnallisvero 2025'!H293</f>
        <v>3802454.9874999998</v>
      </c>
      <c r="E293" s="18">
        <v>680208.47799459426</v>
      </c>
      <c r="F293" s="18">
        <v>407125.16045000008</v>
      </c>
      <c r="G293" s="18">
        <f>SUM(D293:F293)</f>
        <v>4889788.6259445939</v>
      </c>
      <c r="H293" s="87">
        <f>G293/'Lask. kunnallisvero 2025'!D293</f>
        <v>1875.6381380685054</v>
      </c>
      <c r="I293" s="88">
        <f>$H$10-H293</f>
        <v>455.93013869609081</v>
      </c>
      <c r="J293" s="88">
        <f>IF(I293&gt;0,I293*$K$4/100,IF(I293&lt;0,I293*$K$5/100))</f>
        <v>410.33712482648173</v>
      </c>
      <c r="K293" s="45">
        <f>J293*'Lask. kunnallisvero 2025'!D293</f>
        <v>1069748.8844226378</v>
      </c>
      <c r="L293" s="90"/>
      <c r="O293" s="88">
        <v>408.68221708169796</v>
      </c>
      <c r="P293" s="45">
        <v>1065434.5399319865</v>
      </c>
      <c r="R293" s="78">
        <f t="shared" si="4"/>
        <v>1.6549077447837703</v>
      </c>
      <c r="S293" s="78"/>
    </row>
    <row r="294" spans="1:19" ht="15" customHeight="1">
      <c r="A294" t="s">
        <v>63</v>
      </c>
      <c r="B294" s="60">
        <v>8</v>
      </c>
      <c r="C294" s="19" t="s">
        <v>64</v>
      </c>
      <c r="D294" s="18">
        <f>'Lask. kunnallisvero 2025'!H294</f>
        <v>4041552.3764646463</v>
      </c>
      <c r="E294" s="18">
        <v>717676.84823977575</v>
      </c>
      <c r="F294" s="18">
        <v>795834.5360000002</v>
      </c>
      <c r="G294" s="18">
        <f>SUM(D294:F294)</f>
        <v>5555063.7607044224</v>
      </c>
      <c r="H294" s="87">
        <f>G294/'Lask. kunnallisvero 2025'!D294</f>
        <v>1962.2266904642961</v>
      </c>
      <c r="I294" s="88">
        <f>$H$10-H294</f>
        <v>369.34158630030015</v>
      </c>
      <c r="J294" s="88">
        <f>IF(I294&gt;0,I294*$K$4/100,IF(I294&lt;0,I294*$K$5/100))</f>
        <v>332.40742767027012</v>
      </c>
      <c r="K294" s="45">
        <f>J294*'Lask. kunnallisvero 2025'!D294</f>
        <v>941045.42773453472</v>
      </c>
      <c r="L294" s="90"/>
      <c r="O294" s="88">
        <v>338.16450368907584</v>
      </c>
      <c r="P294" s="45">
        <v>957343.70994377369</v>
      </c>
      <c r="R294" s="91">
        <f t="shared" si="4"/>
        <v>-5.7570760188057193</v>
      </c>
      <c r="S294" s="78"/>
    </row>
    <row r="295" spans="1:19" ht="15" customHeight="1">
      <c r="A295" t="s">
        <v>289</v>
      </c>
      <c r="B295" s="60">
        <v>6</v>
      </c>
      <c r="C295" s="19" t="s">
        <v>290</v>
      </c>
      <c r="D295" s="18">
        <f>'Lask. kunnallisvero 2025'!H295</f>
        <v>8627369.7461627927</v>
      </c>
      <c r="E295" s="18">
        <v>2318928.5199390114</v>
      </c>
      <c r="F295" s="18">
        <v>1334381.5007</v>
      </c>
      <c r="G295" s="18">
        <f>SUM(D295:F295)</f>
        <v>12280679.766801804</v>
      </c>
      <c r="H295" s="87">
        <f>G295/'Lask. kunnallisvero 2025'!D295</f>
        <v>1983.9547280778359</v>
      </c>
      <c r="I295" s="88">
        <f>$H$10-H295</f>
        <v>347.6135486867604</v>
      </c>
      <c r="J295" s="88">
        <f>IF(I295&gt;0,I295*$K$4/100,IF(I295&lt;0,I295*$K$5/100))</f>
        <v>312.85219381808434</v>
      </c>
      <c r="K295" s="45">
        <f>J295*'Lask. kunnallisvero 2025'!D295</f>
        <v>1936555.0797339422</v>
      </c>
      <c r="L295" s="90"/>
      <c r="O295" s="88">
        <v>312.53702884725067</v>
      </c>
      <c r="P295" s="45">
        <v>1934604.2085644817</v>
      </c>
      <c r="R295" s="78">
        <f t="shared" si="4"/>
        <v>0.31516497083367767</v>
      </c>
      <c r="S295" s="78"/>
    </row>
    <row r="296" spans="1:19" ht="15" customHeight="1">
      <c r="A296" t="s">
        <v>189</v>
      </c>
      <c r="B296" s="60">
        <v>15</v>
      </c>
      <c r="C296" s="19" t="s">
        <v>190</v>
      </c>
      <c r="D296" s="18">
        <f>'Lask. kunnallisvero 2025'!H296</f>
        <v>9425183.2547826078</v>
      </c>
      <c r="E296" s="18">
        <v>1459942.1189243747</v>
      </c>
      <c r="F296" s="18">
        <v>1252949.4948000002</v>
      </c>
      <c r="G296" s="18">
        <f>SUM(D296:F296)</f>
        <v>12138074.868506981</v>
      </c>
      <c r="H296" s="87">
        <f>G296/'Lask. kunnallisvero 2025'!D296</f>
        <v>1954.6014281009632</v>
      </c>
      <c r="I296" s="88">
        <f>$H$10-H296</f>
        <v>376.96684866363307</v>
      </c>
      <c r="J296" s="88">
        <f>IF(I296&gt;0,I296*$K$4/100,IF(I296&lt;0,I296*$K$5/100))</f>
        <v>339.27016379726979</v>
      </c>
      <c r="K296" s="45">
        <f>J296*'Lask. kunnallisvero 2025'!D296</f>
        <v>2106867.7171810456</v>
      </c>
      <c r="L296" s="90"/>
      <c r="O296" s="88">
        <v>339.82286822065163</v>
      </c>
      <c r="P296" s="45">
        <v>2110300.0116502466</v>
      </c>
      <c r="R296" s="78">
        <f t="shared" si="4"/>
        <v>-0.55270442338184012</v>
      </c>
      <c r="S296" s="78"/>
    </row>
    <row r="297" spans="1:19" ht="15" customHeight="1">
      <c r="A297" t="s">
        <v>571</v>
      </c>
      <c r="B297" s="60">
        <v>19</v>
      </c>
      <c r="C297" s="19" t="s">
        <v>572</v>
      </c>
      <c r="D297" s="18">
        <f>'Lask. kunnallisvero 2025'!H297</f>
        <v>5276419.6608809521</v>
      </c>
      <c r="E297" s="18">
        <v>666417.16591089428</v>
      </c>
      <c r="F297" s="18">
        <v>665953.6797000001</v>
      </c>
      <c r="G297" s="18">
        <f>SUM(D297:F297)</f>
        <v>6608790.5064918464</v>
      </c>
      <c r="H297" s="87">
        <f>G297/'Lask. kunnallisvero 2025'!D297</f>
        <v>1776.0791471356749</v>
      </c>
      <c r="I297" s="88">
        <f>$H$10-H297</f>
        <v>555.48912962892132</v>
      </c>
      <c r="J297" s="88">
        <f>IF(I297&gt;0,I297*$K$4/100,IF(I297&lt;0,I297*$K$5/100))</f>
        <v>499.94021666602913</v>
      </c>
      <c r="K297" s="45">
        <f>J297*'Lask. kunnallisvero 2025'!D297</f>
        <v>1860277.5462142944</v>
      </c>
      <c r="L297" s="90"/>
      <c r="O297" s="88">
        <v>506.40157542875414</v>
      </c>
      <c r="P297" s="45">
        <v>1884320.2621703942</v>
      </c>
      <c r="R297" s="91">
        <f t="shared" si="4"/>
        <v>-6.4613587627250126</v>
      </c>
      <c r="S297" s="78"/>
    </row>
    <row r="298" spans="1:19" ht="15" customHeight="1">
      <c r="A298" t="s">
        <v>179</v>
      </c>
      <c r="B298" s="60">
        <v>17</v>
      </c>
      <c r="C298" s="19" t="s">
        <v>180</v>
      </c>
      <c r="D298" s="18">
        <f>'Lask. kunnallisvero 2025'!H298</f>
        <v>23281019.926330101</v>
      </c>
      <c r="E298" s="18">
        <v>3328047.0806550477</v>
      </c>
      <c r="F298" s="18">
        <v>2229644.1608500001</v>
      </c>
      <c r="G298" s="18">
        <f>SUM(D298:F298)</f>
        <v>28838711.16783515</v>
      </c>
      <c r="H298" s="87">
        <f>G298/'Lask. kunnallisvero 2025'!D298</f>
        <v>1871.9142650808224</v>
      </c>
      <c r="I298" s="88">
        <f>$H$10-H298</f>
        <v>459.65401168377389</v>
      </c>
      <c r="J298" s="88">
        <f>IF(I298&gt;0,I298*$K$4/100,IF(I298&lt;0,I298*$K$5/100))</f>
        <v>413.68861051539648</v>
      </c>
      <c r="K298" s="45">
        <f>J298*'Lask. kunnallisvero 2025'!D298</f>
        <v>6373286.7336001983</v>
      </c>
      <c r="L298" s="90"/>
      <c r="O298" s="88">
        <v>410.66988003069343</v>
      </c>
      <c r="P298" s="45">
        <v>6326780.1717528626</v>
      </c>
      <c r="R298" s="78">
        <f t="shared" si="4"/>
        <v>3.0187304847030418</v>
      </c>
      <c r="S298" s="78"/>
    </row>
    <row r="299" spans="1:19" ht="15" customHeight="1">
      <c r="A299" t="s">
        <v>249</v>
      </c>
      <c r="B299" s="60">
        <v>6</v>
      </c>
      <c r="C299" s="19" t="s">
        <v>250</v>
      </c>
      <c r="D299" s="18">
        <f>'Lask. kunnallisvero 2025'!H299</f>
        <v>61497651.820119038</v>
      </c>
      <c r="E299" s="18">
        <v>7753691.7494046874</v>
      </c>
      <c r="F299" s="18">
        <v>5249897.7715999996</v>
      </c>
      <c r="G299" s="18">
        <f>SUM(D299:F299)</f>
        <v>74501241.341123715</v>
      </c>
      <c r="H299" s="87">
        <f>G299/'Lask. kunnallisvero 2025'!D299</f>
        <v>2210.456958851285</v>
      </c>
      <c r="I299" s="88">
        <f>$H$10-H299</f>
        <v>121.11131791331127</v>
      </c>
      <c r="J299" s="88">
        <f>IF(I299&gt;0,I299*$K$4/100,IF(I299&lt;0,I299*$K$5/100))</f>
        <v>109.00018612198015</v>
      </c>
      <c r="K299" s="45">
        <f>J299*'Lask. kunnallisvero 2025'!D299</f>
        <v>3673742.2730552191</v>
      </c>
      <c r="L299" s="90"/>
      <c r="O299" s="88">
        <v>108.70368660733848</v>
      </c>
      <c r="P299" s="45">
        <v>3663749.0534137362</v>
      </c>
      <c r="R299" s="78">
        <f t="shared" si="4"/>
        <v>0.29649951464166691</v>
      </c>
      <c r="S299" s="78"/>
    </row>
    <row r="300" spans="1:19" ht="15" customHeight="1">
      <c r="A300" t="s">
        <v>33</v>
      </c>
      <c r="B300" s="60">
        <v>5</v>
      </c>
      <c r="C300" s="19" t="s">
        <v>34</v>
      </c>
      <c r="D300" s="18">
        <f>'Lask. kunnallisvero 2025'!H300</f>
        <v>3307063.2148387092</v>
      </c>
      <c r="E300" s="18">
        <v>287703.11670193111</v>
      </c>
      <c r="F300" s="18">
        <v>274631.84869999997</v>
      </c>
      <c r="G300" s="18">
        <f>SUM(D300:F300)</f>
        <v>3869398.1802406404</v>
      </c>
      <c r="H300" s="87">
        <f>G300/'Lask. kunnallisvero 2025'!D300</f>
        <v>1764.4314547380941</v>
      </c>
      <c r="I300" s="88">
        <f>$H$10-H300</f>
        <v>567.13682202650216</v>
      </c>
      <c r="J300" s="88">
        <f>IF(I300&gt;0,I300*$K$4/100,IF(I300&lt;0,I300*$K$5/100))</f>
        <v>510.42313982385195</v>
      </c>
      <c r="K300" s="45">
        <f>J300*'Lask. kunnallisvero 2025'!D300</f>
        <v>1119357.9456337073</v>
      </c>
      <c r="L300" s="90"/>
      <c r="O300" s="88">
        <v>508.35335442928306</v>
      </c>
      <c r="P300" s="45">
        <v>1114818.9062634178</v>
      </c>
      <c r="R300" s="78">
        <f t="shared" si="4"/>
        <v>2.0697853945688962</v>
      </c>
      <c r="S300" s="78"/>
    </row>
    <row r="301" spans="1:19" ht="15" customHeight="1">
      <c r="A301" t="s">
        <v>355</v>
      </c>
      <c r="B301" s="60">
        <v>14</v>
      </c>
      <c r="C301" s="19" t="s">
        <v>356</v>
      </c>
      <c r="D301" s="18">
        <f>'Lask. kunnallisvero 2025'!H301</f>
        <v>7360387.959943396</v>
      </c>
      <c r="E301" s="18">
        <v>1292672.6280550633</v>
      </c>
      <c r="F301" s="18">
        <v>1064402.1177999999</v>
      </c>
      <c r="G301" s="18">
        <f>SUM(D301:F301)</f>
        <v>9717462.7057984583</v>
      </c>
      <c r="H301" s="87">
        <f>G301/'Lask. kunnallisvero 2025'!D301</f>
        <v>1861.5828938311222</v>
      </c>
      <c r="I301" s="88">
        <f>$H$10-H301</f>
        <v>469.98538293347406</v>
      </c>
      <c r="J301" s="88">
        <f>IF(I301&gt;0,I301*$K$4/100,IF(I301&lt;0,I301*$K$5/100))</f>
        <v>422.98684464012666</v>
      </c>
      <c r="K301" s="45">
        <f>J301*'Lask. kunnallisvero 2025'!D301</f>
        <v>2207991.3290214613</v>
      </c>
      <c r="L301" s="90"/>
      <c r="O301" s="88">
        <v>422.53166645872756</v>
      </c>
      <c r="P301" s="45">
        <v>2205615.2989145578</v>
      </c>
      <c r="R301" s="78">
        <f t="shared" si="4"/>
        <v>0.4551781813991056</v>
      </c>
      <c r="S301" s="78"/>
    </row>
    <row r="302" spans="1:19" ht="15" customHeight="1">
      <c r="A302" t="s">
        <v>221</v>
      </c>
      <c r="B302" s="60">
        <v>13</v>
      </c>
      <c r="C302" s="19" t="s">
        <v>222</v>
      </c>
      <c r="D302" s="18">
        <f>'Lask. kunnallisvero 2025'!H302</f>
        <v>27446817.461340424</v>
      </c>
      <c r="E302" s="18">
        <v>4611431.0510407956</v>
      </c>
      <c r="F302" s="18">
        <v>3554230.5529</v>
      </c>
      <c r="G302" s="18">
        <f>SUM(D302:F302)</f>
        <v>35612479.06528122</v>
      </c>
      <c r="H302" s="87">
        <f>G302/'Lask. kunnallisvero 2025'!D302</f>
        <v>2007.4678165321995</v>
      </c>
      <c r="I302" s="88">
        <f>$H$10-H302</f>
        <v>324.1004602323967</v>
      </c>
      <c r="J302" s="88">
        <f>IF(I302&gt;0,I302*$K$4/100,IF(I302&lt;0,I302*$K$5/100))</f>
        <v>291.69041420915704</v>
      </c>
      <c r="K302" s="45">
        <f>J302*'Lask. kunnallisvero 2025'!D302</f>
        <v>5174587.948070446</v>
      </c>
      <c r="L302" s="90"/>
      <c r="O302" s="88">
        <v>291.65320594142617</v>
      </c>
      <c r="P302" s="45">
        <v>5173927.8734009005</v>
      </c>
      <c r="R302" s="78">
        <f t="shared" si="4"/>
        <v>3.7208267730875377E-2</v>
      </c>
      <c r="S302" s="78"/>
    </row>
  </sheetData>
  <autoFilter ref="A10:K302" xr:uid="{F3875DEA-CB7A-46A7-A065-581220F6FDF7}">
    <sortState xmlns:xlrd2="http://schemas.microsoft.com/office/spreadsheetml/2017/richdata2" ref="A11:K302">
      <sortCondition ref="C10:C302"/>
    </sortState>
  </autoFilter>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F4CB-0E15-4D23-AA88-C52A83BDCBFA}">
  <sheetPr>
    <tabColor theme="4"/>
  </sheetPr>
  <dimension ref="A1:O302"/>
  <sheetViews>
    <sheetView workbookViewId="0">
      <pane xSplit="3" ySplit="10" topLeftCell="D11" activePane="bottomRight" state="frozen"/>
      <selection pane="topRight" activeCell="C1" sqref="C1"/>
      <selection pane="bottomLeft" activeCell="A9" sqref="A9"/>
      <selection pane="bottomRight" activeCell="C10" sqref="C10"/>
    </sheetView>
  </sheetViews>
  <sheetFormatPr defaultColWidth="9.140625" defaultRowHeight="15"/>
  <cols>
    <col min="1" max="1" width="9.42578125" style="19" customWidth="1"/>
    <col min="2" max="2" width="10.140625" style="19" customWidth="1"/>
    <col min="3" max="3" width="20.7109375" style="19" customWidth="1"/>
    <col min="4" max="4" width="22.42578125" style="19" bestFit="1" customWidth="1"/>
    <col min="5" max="5" width="25.85546875" style="19" bestFit="1" customWidth="1"/>
    <col min="6" max="6" width="23.42578125" style="19" bestFit="1" customWidth="1"/>
    <col min="7" max="7" width="16.85546875" style="19" bestFit="1" customWidth="1"/>
    <col min="8" max="8" width="28.85546875" style="19" bestFit="1" customWidth="1"/>
    <col min="9" max="9" width="9.140625" style="19"/>
    <col min="10" max="10" width="12.85546875" style="19" bestFit="1" customWidth="1"/>
    <col min="11" max="11" width="15.7109375" style="19" bestFit="1" customWidth="1"/>
    <col min="12" max="14" width="9.140625" style="19"/>
    <col min="15" max="15" width="14.28515625" style="19" bestFit="1" customWidth="1"/>
    <col min="16" max="16384" width="9.140625" style="19"/>
  </cols>
  <sheetData>
    <row r="1" spans="1:8" ht="27.75">
      <c r="A1" s="53" t="s">
        <v>916</v>
      </c>
      <c r="B1" s="53"/>
    </row>
    <row r="2" spans="1:8">
      <c r="A2" s="19" t="s">
        <v>921</v>
      </c>
    </row>
    <row r="9" spans="1:8" ht="15.75" thickBot="1">
      <c r="D9" s="70" t="s">
        <v>918</v>
      </c>
      <c r="E9" s="46" t="s">
        <v>597</v>
      </c>
      <c r="F9" s="46" t="s">
        <v>917</v>
      </c>
      <c r="G9" s="47" t="s">
        <v>598</v>
      </c>
      <c r="H9" s="48" t="s">
        <v>3</v>
      </c>
    </row>
    <row r="10" spans="1:8" s="51" customFormat="1" ht="29.45" customHeight="1" thickBot="1">
      <c r="A10" s="84" t="s">
        <v>914</v>
      </c>
      <c r="B10" s="83" t="s">
        <v>913</v>
      </c>
      <c r="C10" s="64" t="s">
        <v>12</v>
      </c>
      <c r="D10" s="49">
        <v>5605317</v>
      </c>
      <c r="E10" s="49">
        <f>SUM(E11:E302)</f>
        <v>10129410181.639997</v>
      </c>
      <c r="F10" s="50">
        <v>7.54</v>
      </c>
      <c r="G10" s="49">
        <f>SUM(G11:G302)</f>
        <v>134387582667.41521</v>
      </c>
      <c r="H10" s="49">
        <f>SUM(H11:H302)</f>
        <v>10132823733.12311</v>
      </c>
    </row>
    <row r="11" spans="1:8">
      <c r="A11" s="6" t="s">
        <v>563</v>
      </c>
      <c r="B11" s="62">
        <v>6</v>
      </c>
      <c r="C11" s="19" t="s">
        <v>564</v>
      </c>
      <c r="D11" s="18">
        <v>16387</v>
      </c>
      <c r="E11" s="18">
        <v>35739861.189999998</v>
      </c>
      <c r="F11" s="34">
        <v>9.9</v>
      </c>
      <c r="G11" s="18">
        <f>E11*100/F11</f>
        <v>361008698.8888889</v>
      </c>
      <c r="H11" s="18">
        <f>G11*$F$10/100</f>
        <v>27220055.896222223</v>
      </c>
    </row>
    <row r="12" spans="1:8">
      <c r="A12" s="6" t="s">
        <v>253</v>
      </c>
      <c r="B12" s="62">
        <v>14</v>
      </c>
      <c r="C12" s="19" t="s">
        <v>254</v>
      </c>
      <c r="D12" s="18">
        <v>9078</v>
      </c>
      <c r="E12" s="18">
        <v>13913343.699999999</v>
      </c>
      <c r="F12" s="34">
        <v>9.1</v>
      </c>
      <c r="G12" s="18">
        <f>E12*100/F12</f>
        <v>152893886.81318682</v>
      </c>
      <c r="H12" s="18">
        <f>G12*$F$10/100</f>
        <v>11528199.065714289</v>
      </c>
    </row>
    <row r="13" spans="1:8">
      <c r="A13" s="6" t="s">
        <v>123</v>
      </c>
      <c r="B13" s="62">
        <v>17</v>
      </c>
      <c r="C13" s="19" t="s">
        <v>124</v>
      </c>
      <c r="D13" s="18">
        <v>2410</v>
      </c>
      <c r="E13" s="18">
        <v>3905943.5</v>
      </c>
      <c r="F13" s="34">
        <v>9.3000000000000007</v>
      </c>
      <c r="G13" s="18">
        <f>E13*100/F13</f>
        <v>41999392.473118275</v>
      </c>
      <c r="H13" s="18">
        <f>G13*$F$10/100</f>
        <v>3166754.1924731177</v>
      </c>
    </row>
    <row r="14" spans="1:8">
      <c r="A14" s="6" t="s">
        <v>173</v>
      </c>
      <c r="B14" s="62">
        <v>14</v>
      </c>
      <c r="C14" s="19" t="s">
        <v>174</v>
      </c>
      <c r="D14" s="18">
        <v>10780</v>
      </c>
      <c r="E14" s="18">
        <v>17401541.120000001</v>
      </c>
      <c r="F14" s="34">
        <v>9.6</v>
      </c>
      <c r="G14" s="18">
        <f>E14*100/F14</f>
        <v>181266053.33333334</v>
      </c>
      <c r="H14" s="18">
        <f>G14*$F$10/100</f>
        <v>13667460.421333335</v>
      </c>
    </row>
    <row r="15" spans="1:8">
      <c r="A15" s="6" t="s">
        <v>209</v>
      </c>
      <c r="B15" s="62">
        <v>7</v>
      </c>
      <c r="C15" s="19" t="s">
        <v>210</v>
      </c>
      <c r="D15" s="18">
        <v>7889</v>
      </c>
      <c r="E15" s="18">
        <v>13164304.189999999</v>
      </c>
      <c r="F15" s="34">
        <v>8.1</v>
      </c>
      <c r="G15" s="18">
        <f>E15*100/F15</f>
        <v>162522273.95061728</v>
      </c>
      <c r="H15" s="18">
        <f>G15*$F$10/100</f>
        <v>12254179.455876544</v>
      </c>
    </row>
    <row r="16" spans="1:8">
      <c r="A16" s="6" t="s">
        <v>39</v>
      </c>
      <c r="B16" s="62">
        <v>1</v>
      </c>
      <c r="C16" s="19" t="s">
        <v>40</v>
      </c>
      <c r="D16" s="18">
        <v>4651</v>
      </c>
      <c r="E16" s="18">
        <v>10207154.970000001</v>
      </c>
      <c r="F16" s="34">
        <v>9.1999999999999993</v>
      </c>
      <c r="G16" s="18">
        <f>E16*100/F16</f>
        <v>110947336.63043481</v>
      </c>
      <c r="H16" s="18">
        <f>G16*$F$10/100</f>
        <v>8365429.1819347851</v>
      </c>
    </row>
    <row r="17" spans="1:8">
      <c r="A17" s="6" t="s">
        <v>159</v>
      </c>
      <c r="B17" s="62">
        <v>2</v>
      </c>
      <c r="C17" s="19" t="s">
        <v>160</v>
      </c>
      <c r="D17" s="18">
        <v>3966</v>
      </c>
      <c r="E17" s="18">
        <v>7819021.5599999996</v>
      </c>
      <c r="F17" s="34">
        <v>8.9</v>
      </c>
      <c r="G17" s="18">
        <f>E17*100/F17</f>
        <v>87854174.83146067</v>
      </c>
      <c r="H17" s="18">
        <f>G17*$F$10/100</f>
        <v>6624204.7822921351</v>
      </c>
    </row>
    <row r="18" spans="1:8">
      <c r="A18" s="6" t="s">
        <v>73</v>
      </c>
      <c r="B18" s="62">
        <v>10</v>
      </c>
      <c r="C18" s="19" t="s">
        <v>74</v>
      </c>
      <c r="D18" s="18">
        <v>1288</v>
      </c>
      <c r="E18" s="18">
        <v>1905018.07</v>
      </c>
      <c r="F18" s="34">
        <v>8.4</v>
      </c>
      <c r="G18" s="18">
        <f>E18*100/F18</f>
        <v>22678786.547619049</v>
      </c>
      <c r="H18" s="18">
        <f>G18*$F$10/100</f>
        <v>1709980.5056904764</v>
      </c>
    </row>
    <row r="19" spans="1:8">
      <c r="A19" s="6" t="s">
        <v>81</v>
      </c>
      <c r="B19" s="62">
        <v>19</v>
      </c>
      <c r="C19" s="19" t="s">
        <v>82</v>
      </c>
      <c r="D19" s="18">
        <v>1762</v>
      </c>
      <c r="E19" s="18">
        <v>3032901.58</v>
      </c>
      <c r="F19" s="34">
        <v>8.6</v>
      </c>
      <c r="G19" s="18">
        <f>E19*100/F19</f>
        <v>35266297.441860467</v>
      </c>
      <c r="H19" s="18">
        <f>G19*$F$10/100</f>
        <v>2659078.8271162794</v>
      </c>
    </row>
    <row r="20" spans="1:8">
      <c r="A20" s="6" t="s">
        <v>545</v>
      </c>
      <c r="B20" s="62">
        <v>1</v>
      </c>
      <c r="C20" s="19" t="s">
        <v>546</v>
      </c>
      <c r="D20" s="18">
        <v>320931</v>
      </c>
      <c r="E20" s="18">
        <v>536307618.93000001</v>
      </c>
      <c r="F20" s="34">
        <v>5.3</v>
      </c>
      <c r="G20" s="18">
        <f>E20*100/F20</f>
        <v>10119011677.924528</v>
      </c>
      <c r="H20" s="18">
        <f>G20*$F$10/100</f>
        <v>762973480.51550949</v>
      </c>
    </row>
    <row r="21" spans="1:8">
      <c r="A21" s="6" t="s">
        <v>251</v>
      </c>
      <c r="B21" s="62">
        <v>4</v>
      </c>
      <c r="C21" s="19" t="s">
        <v>252</v>
      </c>
      <c r="D21" s="18">
        <v>11084</v>
      </c>
      <c r="E21" s="18">
        <v>23189101.879999999</v>
      </c>
      <c r="F21" s="34">
        <v>9.4000000000000021</v>
      </c>
      <c r="G21" s="18">
        <f>E21*100/F21</f>
        <v>246692573.19148931</v>
      </c>
      <c r="H21" s="18">
        <f>G21*$F$10/100</f>
        <v>18600620.018638294</v>
      </c>
    </row>
    <row r="22" spans="1:8">
      <c r="A22" s="6" t="s">
        <v>359</v>
      </c>
      <c r="B22" s="62">
        <v>4</v>
      </c>
      <c r="C22" s="19" t="s">
        <v>360</v>
      </c>
      <c r="D22" s="18">
        <v>9052</v>
      </c>
      <c r="E22" s="18">
        <v>13609618.439999999</v>
      </c>
      <c r="F22" s="34">
        <v>6.4</v>
      </c>
      <c r="G22" s="18">
        <f>E22*100/F22</f>
        <v>212650288.125</v>
      </c>
      <c r="H22" s="18">
        <f>G22*$F$10/100</f>
        <v>16033831.724625001</v>
      </c>
    </row>
    <row r="23" spans="1:8">
      <c r="A23" s="6" t="s">
        <v>137</v>
      </c>
      <c r="B23" s="62">
        <v>14</v>
      </c>
      <c r="C23" s="19" t="s">
        <v>138</v>
      </c>
      <c r="D23" s="18">
        <v>2272</v>
      </c>
      <c r="E23" s="18">
        <v>4058401.47</v>
      </c>
      <c r="F23" s="34">
        <v>9.8000000000000007</v>
      </c>
      <c r="G23" s="18">
        <f>E23*100/F23</f>
        <v>41412259.89795918</v>
      </c>
      <c r="H23" s="18">
        <f>G23*$F$10/100</f>
        <v>3122484.3963061217</v>
      </c>
    </row>
    <row r="24" spans="1:8">
      <c r="A24" s="6" t="s">
        <v>237</v>
      </c>
      <c r="B24" s="62">
        <v>5</v>
      </c>
      <c r="C24" s="19" t="s">
        <v>238</v>
      </c>
      <c r="D24" s="18">
        <v>16478</v>
      </c>
      <c r="E24" s="18">
        <v>27836797</v>
      </c>
      <c r="F24" s="34">
        <v>8.5</v>
      </c>
      <c r="G24" s="18">
        <f>E24*100/F24</f>
        <v>327491729.41176468</v>
      </c>
      <c r="H24" s="18">
        <f>G24*$F$10/100</f>
        <v>24692876.397647057</v>
      </c>
    </row>
    <row r="25" spans="1:8">
      <c r="A25" s="6" t="s">
        <v>339</v>
      </c>
      <c r="B25" s="62">
        <v>17</v>
      </c>
      <c r="C25" s="19" t="s">
        <v>340</v>
      </c>
      <c r="D25" s="18">
        <v>6492</v>
      </c>
      <c r="E25" s="18">
        <v>11789293.32</v>
      </c>
      <c r="F25" s="34">
        <v>10.199999999999999</v>
      </c>
      <c r="G25" s="18">
        <f>E25*100/F25</f>
        <v>115581307.05882354</v>
      </c>
      <c r="H25" s="18">
        <f>G25*$F$10/100</f>
        <v>8714830.5522352941</v>
      </c>
    </row>
    <row r="26" spans="1:8">
      <c r="A26" s="6" t="s">
        <v>453</v>
      </c>
      <c r="B26" s="62">
        <v>17</v>
      </c>
      <c r="C26" s="19" t="s">
        <v>454</v>
      </c>
      <c r="D26" s="18">
        <v>6365</v>
      </c>
      <c r="E26" s="18">
        <v>10650753.539999999</v>
      </c>
      <c r="F26" s="34">
        <v>9.4</v>
      </c>
      <c r="G26" s="18">
        <f>E26*100/F26</f>
        <v>113305888.72340424</v>
      </c>
      <c r="H26" s="18">
        <f>G26*$F$10/100</f>
        <v>8543264.0097446796</v>
      </c>
    </row>
    <row r="27" spans="1:8">
      <c r="A27" s="6" t="s">
        <v>561</v>
      </c>
      <c r="B27" s="62">
        <v>17</v>
      </c>
      <c r="C27" s="19" t="s">
        <v>562</v>
      </c>
      <c r="D27" s="18">
        <v>927</v>
      </c>
      <c r="E27" s="18">
        <v>1781827.52</v>
      </c>
      <c r="F27" s="34">
        <v>8.9</v>
      </c>
      <c r="G27" s="18">
        <f>E27*100/F27</f>
        <v>20020533.932584267</v>
      </c>
      <c r="H27" s="18">
        <f>G27*$F$10/100</f>
        <v>1509548.2585168537</v>
      </c>
    </row>
    <row r="28" spans="1:8">
      <c r="A28" s="6" t="s">
        <v>199</v>
      </c>
      <c r="B28" s="62">
        <v>16</v>
      </c>
      <c r="C28" s="19" t="s">
        <v>200</v>
      </c>
      <c r="D28" s="18">
        <v>985</v>
      </c>
      <c r="E28" s="18">
        <v>1797308.28</v>
      </c>
      <c r="F28" s="34">
        <v>10.8</v>
      </c>
      <c r="G28" s="18">
        <f>E28*100/F28</f>
        <v>16641743.333333332</v>
      </c>
      <c r="H28" s="18">
        <f>G28*$F$10/100</f>
        <v>1254787.4473333331</v>
      </c>
    </row>
    <row r="29" spans="1:8">
      <c r="A29" s="6" t="s">
        <v>335</v>
      </c>
      <c r="B29" s="62">
        <v>8</v>
      </c>
      <c r="C29" s="19" t="s">
        <v>336</v>
      </c>
      <c r="D29" s="18">
        <v>19311</v>
      </c>
      <c r="E29" s="18">
        <v>41960833.259999998</v>
      </c>
      <c r="F29" s="34">
        <v>9.4</v>
      </c>
      <c r="G29" s="18">
        <f>E29*100/F29</f>
        <v>446391843.19148934</v>
      </c>
      <c r="H29" s="18">
        <f>G29*$F$10/100</f>
        <v>33657944.976638295</v>
      </c>
    </row>
    <row r="30" spans="1:8">
      <c r="A30" s="6" t="s">
        <v>71</v>
      </c>
      <c r="B30" s="62">
        <v>13</v>
      </c>
      <c r="C30" s="19" t="s">
        <v>72</v>
      </c>
      <c r="D30" s="18">
        <v>4509</v>
      </c>
      <c r="E30" s="18">
        <v>7541322.5099999998</v>
      </c>
      <c r="F30" s="34">
        <v>9.4</v>
      </c>
      <c r="G30" s="18">
        <f>E30*100/F30</f>
        <v>80226835.212765947</v>
      </c>
      <c r="H30" s="18">
        <f>G30*$F$10/100</f>
        <v>6049103.3750425531</v>
      </c>
    </row>
    <row r="31" spans="1:8">
      <c r="A31" s="6" t="s">
        <v>467</v>
      </c>
      <c r="B31" s="62">
        <v>1</v>
      </c>
      <c r="C31" s="19" t="s">
        <v>468</v>
      </c>
      <c r="D31" s="18">
        <v>7702</v>
      </c>
      <c r="E31" s="18">
        <v>17903225.809999999</v>
      </c>
      <c r="F31" s="34">
        <v>9.1</v>
      </c>
      <c r="G31" s="18">
        <f>E31*100/F31</f>
        <v>196738745.16483516</v>
      </c>
      <c r="H31" s="18">
        <f>G31*$F$10/100</f>
        <v>14834101.385428572</v>
      </c>
    </row>
    <row r="32" spans="1:8">
      <c r="A32" s="6" t="s">
        <v>507</v>
      </c>
      <c r="B32" s="62">
        <v>4</v>
      </c>
      <c r="C32" s="19" t="s">
        <v>508</v>
      </c>
      <c r="D32" s="18">
        <v>6647</v>
      </c>
      <c r="E32" s="18">
        <v>12970300.390000001</v>
      </c>
      <c r="F32" s="34">
        <v>8.9</v>
      </c>
      <c r="G32" s="18">
        <f>E32*100/F32</f>
        <v>145733712.24719101</v>
      </c>
      <c r="H32" s="18">
        <f>G32*$F$10/100</f>
        <v>10988321.903438203</v>
      </c>
    </row>
    <row r="33" spans="1:8">
      <c r="A33" s="6" t="s">
        <v>559</v>
      </c>
      <c r="B33" s="62">
        <v>7</v>
      </c>
      <c r="C33" s="19" t="s">
        <v>560</v>
      </c>
      <c r="D33" s="18">
        <v>2482</v>
      </c>
      <c r="E33" s="18">
        <v>3918039.61</v>
      </c>
      <c r="F33" s="34">
        <v>9.1999999999999993</v>
      </c>
      <c r="G33" s="18">
        <f>E33*100/F33</f>
        <v>42587387.065217398</v>
      </c>
      <c r="H33" s="18">
        <f>G33*$F$10/100</f>
        <v>3211088.9847173919</v>
      </c>
    </row>
    <row r="34" spans="1:8">
      <c r="A34" s="6" t="s">
        <v>523</v>
      </c>
      <c r="B34" s="62">
        <v>5</v>
      </c>
      <c r="C34" s="19" t="s">
        <v>524</v>
      </c>
      <c r="D34" s="18">
        <v>9361</v>
      </c>
      <c r="E34" s="18">
        <v>19250384.390000001</v>
      </c>
      <c r="F34" s="34">
        <v>8.4</v>
      </c>
      <c r="G34" s="18">
        <f>E34*100/F34</f>
        <v>229171242.73809522</v>
      </c>
      <c r="H34" s="18">
        <f>G34*$F$10/100</f>
        <v>17279511.70245238</v>
      </c>
    </row>
    <row r="35" spans="1:8">
      <c r="A35" s="6" t="s">
        <v>323</v>
      </c>
      <c r="B35" s="62">
        <v>5</v>
      </c>
      <c r="C35" s="19" t="s">
        <v>324</v>
      </c>
      <c r="D35" s="18">
        <v>7901</v>
      </c>
      <c r="E35" s="18">
        <v>16998711.68</v>
      </c>
      <c r="F35" s="34">
        <v>9.3000000000000007</v>
      </c>
      <c r="G35" s="18">
        <f>E35*100/F35</f>
        <v>182781846.02150536</v>
      </c>
      <c r="H35" s="18">
        <f>G35*$F$10/100</f>
        <v>13781751.190021504</v>
      </c>
    </row>
    <row r="36" spans="1:8">
      <c r="A36" s="6" t="s">
        <v>285</v>
      </c>
      <c r="B36" s="62">
        <v>7</v>
      </c>
      <c r="C36" s="19" t="s">
        <v>286</v>
      </c>
      <c r="D36" s="18">
        <v>17829</v>
      </c>
      <c r="E36" s="18">
        <v>30517200.449999999</v>
      </c>
      <c r="F36" s="34">
        <v>8.1999999999999993</v>
      </c>
      <c r="G36" s="18">
        <f>E36*100/F36</f>
        <v>372160981.097561</v>
      </c>
      <c r="H36" s="18">
        <f>G36*$F$10/100</f>
        <v>28060937.974756099</v>
      </c>
    </row>
    <row r="37" spans="1:8">
      <c r="A37" s="6" t="s">
        <v>117</v>
      </c>
      <c r="B37" s="62">
        <v>12</v>
      </c>
      <c r="C37" s="19" t="s">
        <v>118</v>
      </c>
      <c r="D37" s="18">
        <v>2929</v>
      </c>
      <c r="E37" s="18">
        <v>4539452.34</v>
      </c>
      <c r="F37" s="34">
        <v>8.8000000000000007</v>
      </c>
      <c r="G37" s="18">
        <f>E37*100/F37</f>
        <v>51584685.68181818</v>
      </c>
      <c r="H37" s="18">
        <f>G37*$F$10/100</f>
        <v>3889485.3004090907</v>
      </c>
    </row>
    <row r="38" spans="1:8">
      <c r="A38" s="6" t="s">
        <v>527</v>
      </c>
      <c r="B38" s="62">
        <v>1</v>
      </c>
      <c r="C38" s="19" t="s">
        <v>528</v>
      </c>
      <c r="D38" s="18">
        <v>684018</v>
      </c>
      <c r="E38" s="18">
        <v>1076897363.3499999</v>
      </c>
      <c r="F38" s="34">
        <v>5.3</v>
      </c>
      <c r="G38" s="18">
        <f>E38*100/F38</f>
        <v>20318818176.415092</v>
      </c>
      <c r="H38" s="18">
        <f>G38*$F$10/100</f>
        <v>1532038890.501698</v>
      </c>
    </row>
    <row r="39" spans="1:8">
      <c r="A39" s="6" t="s">
        <v>75</v>
      </c>
      <c r="B39" s="62">
        <v>10</v>
      </c>
      <c r="C39" s="19" t="s">
        <v>76</v>
      </c>
      <c r="D39" s="18">
        <v>2059</v>
      </c>
      <c r="E39" s="18">
        <v>2911799.5</v>
      </c>
      <c r="F39" s="34">
        <v>7.4000000000000012</v>
      </c>
      <c r="G39" s="18">
        <f>E39*100/F39</f>
        <v>39348641.891891882</v>
      </c>
      <c r="H39" s="18">
        <f>G39*$F$10/100</f>
        <v>2966887.5986486478</v>
      </c>
    </row>
    <row r="40" spans="1:8">
      <c r="A40" s="6" t="s">
        <v>147</v>
      </c>
      <c r="B40" s="62">
        <v>7</v>
      </c>
      <c r="C40" s="19" t="s">
        <v>148</v>
      </c>
      <c r="D40" s="18">
        <v>22849</v>
      </c>
      <c r="E40" s="18">
        <v>44489547.969999999</v>
      </c>
      <c r="F40" s="34">
        <v>8.2999999999999989</v>
      </c>
      <c r="G40" s="18">
        <f>E40*100/F40</f>
        <v>536018650.24096394</v>
      </c>
      <c r="H40" s="18">
        <f>G40*$F$10/100</f>
        <v>40415806.228168681</v>
      </c>
    </row>
    <row r="41" spans="1:8">
      <c r="A41" s="6" t="s">
        <v>107</v>
      </c>
      <c r="B41" s="62">
        <v>4</v>
      </c>
      <c r="C41" s="19" t="s">
        <v>108</v>
      </c>
      <c r="D41" s="18">
        <v>9555</v>
      </c>
      <c r="E41" s="18">
        <v>17262040.489999998</v>
      </c>
      <c r="F41" s="34">
        <v>9</v>
      </c>
      <c r="G41" s="18">
        <f>E41*100/F41</f>
        <v>191800449.88888887</v>
      </c>
      <c r="H41" s="18">
        <f>G41*$F$10/100</f>
        <v>14461753.921622222</v>
      </c>
    </row>
    <row r="42" spans="1:8">
      <c r="A42" s="6" t="s">
        <v>231</v>
      </c>
      <c r="B42" s="62">
        <v>5</v>
      </c>
      <c r="C42" s="19" t="s">
        <v>232</v>
      </c>
      <c r="D42" s="18">
        <v>2094</v>
      </c>
      <c r="E42" s="18">
        <v>3806333.88</v>
      </c>
      <c r="F42" s="34">
        <v>9.3000000000000007</v>
      </c>
      <c r="G42" s="18">
        <f>E42*100/F42</f>
        <v>40928321.290322579</v>
      </c>
      <c r="H42" s="18">
        <f>G42*$F$10/100</f>
        <v>3085995.4252903224</v>
      </c>
    </row>
    <row r="43" spans="1:8">
      <c r="A43" s="6" t="s">
        <v>121</v>
      </c>
      <c r="B43" s="62">
        <v>18</v>
      </c>
      <c r="C43" s="19" t="s">
        <v>122</v>
      </c>
      <c r="D43" s="18">
        <v>2002</v>
      </c>
      <c r="E43" s="18">
        <v>3084534.41</v>
      </c>
      <c r="F43" s="34">
        <v>9</v>
      </c>
      <c r="G43" s="18">
        <f>E43*100/F43</f>
        <v>34272604.555555552</v>
      </c>
      <c r="H43" s="18">
        <f>G43*$F$10/100</f>
        <v>2584154.3834888889</v>
      </c>
    </row>
    <row r="44" spans="1:8">
      <c r="A44" s="6" t="s">
        <v>317</v>
      </c>
      <c r="B44" s="62">
        <v>1</v>
      </c>
      <c r="C44" s="19" t="s">
        <v>318</v>
      </c>
      <c r="D44" s="18">
        <v>47031</v>
      </c>
      <c r="E44" s="18">
        <v>93395260.170000002</v>
      </c>
      <c r="F44" s="34">
        <v>7.7</v>
      </c>
      <c r="G44" s="18">
        <f>E44*100/F44</f>
        <v>1212925456.7532468</v>
      </c>
      <c r="H44" s="18">
        <f>G44*$F$10/100</f>
        <v>91454579.439194813</v>
      </c>
    </row>
    <row r="45" spans="1:8">
      <c r="A45" s="6" t="s">
        <v>537</v>
      </c>
      <c r="B45" s="62">
        <v>6</v>
      </c>
      <c r="C45" s="19" t="s">
        <v>538</v>
      </c>
      <c r="D45" s="18">
        <v>10348</v>
      </c>
      <c r="E45" s="18">
        <v>20517125.539999999</v>
      </c>
      <c r="F45" s="34">
        <v>9.3999999999999986</v>
      </c>
      <c r="G45" s="18">
        <f>E45*100/F45</f>
        <v>218267292.97872344</v>
      </c>
      <c r="H45" s="18">
        <f>G45*$F$10/100</f>
        <v>16457353.890595745</v>
      </c>
    </row>
    <row r="46" spans="1:8">
      <c r="A46" s="6" t="s">
        <v>269</v>
      </c>
      <c r="B46" s="62">
        <v>5</v>
      </c>
      <c r="C46" s="19" t="s">
        <v>270</v>
      </c>
      <c r="D46" s="18">
        <v>68433</v>
      </c>
      <c r="E46" s="18">
        <v>135539682.13</v>
      </c>
      <c r="F46" s="34">
        <v>8.4</v>
      </c>
      <c r="G46" s="18">
        <f>E46*100/F46</f>
        <v>1613567644.4047618</v>
      </c>
      <c r="H46" s="18">
        <f>G46*$F$10/100</f>
        <v>121663000.38811904</v>
      </c>
    </row>
    <row r="47" spans="1:8">
      <c r="A47" s="6" t="s">
        <v>433</v>
      </c>
      <c r="B47" s="62">
        <v>17</v>
      </c>
      <c r="C47" s="19" t="s">
        <v>434</v>
      </c>
      <c r="D47" s="18">
        <v>9806</v>
      </c>
      <c r="E47" s="18">
        <v>16780498.969999999</v>
      </c>
      <c r="F47" s="34">
        <v>8.9</v>
      </c>
      <c r="G47" s="18">
        <f>E47*100/F47</f>
        <v>188544932.24719101</v>
      </c>
      <c r="H47" s="18">
        <f>G47*$F$10/100</f>
        <v>14216287.891438203</v>
      </c>
    </row>
    <row r="48" spans="1:8">
      <c r="A48" s="6" t="s">
        <v>215</v>
      </c>
      <c r="B48" s="62">
        <v>11</v>
      </c>
      <c r="C48" s="19" t="s">
        <v>216</v>
      </c>
      <c r="D48" s="18">
        <v>20463</v>
      </c>
      <c r="E48" s="18">
        <v>32674092.609999999</v>
      </c>
      <c r="F48" s="34">
        <v>7.9</v>
      </c>
      <c r="G48" s="18">
        <f>E48*100/F48</f>
        <v>413596108.98734176</v>
      </c>
      <c r="H48" s="18">
        <f>G48*$F$10/100</f>
        <v>31185146.617645569</v>
      </c>
    </row>
    <row r="49" spans="1:8">
      <c r="A49" s="6" t="s">
        <v>125</v>
      </c>
      <c r="B49" s="62">
        <v>7</v>
      </c>
      <c r="C49" s="19" t="s">
        <v>126</v>
      </c>
      <c r="D49" s="18">
        <v>6401</v>
      </c>
      <c r="E49" s="18">
        <v>10981535.66</v>
      </c>
      <c r="F49" s="34">
        <v>8.6</v>
      </c>
      <c r="G49" s="18">
        <f>E49*100/F49</f>
        <v>127692275.11627908</v>
      </c>
      <c r="H49" s="18">
        <f>G49*$F$10/100</f>
        <v>9627997.5437674429</v>
      </c>
    </row>
    <row r="50" spans="1:8">
      <c r="A50" s="6" t="s">
        <v>577</v>
      </c>
      <c r="B50" s="62">
        <v>6</v>
      </c>
      <c r="C50" s="19" t="s">
        <v>578</v>
      </c>
      <c r="D50" s="18">
        <v>6758</v>
      </c>
      <c r="E50" s="18">
        <v>12450058.84</v>
      </c>
      <c r="F50" s="34">
        <v>9.9</v>
      </c>
      <c r="G50" s="18">
        <f>E50*100/F50</f>
        <v>125758170.1010101</v>
      </c>
      <c r="H50" s="18">
        <f>G50*$F$10/100</f>
        <v>9482166.0256161615</v>
      </c>
    </row>
    <row r="51" spans="1:8">
      <c r="A51" s="6" t="s">
        <v>191</v>
      </c>
      <c r="B51" s="62">
        <v>14</v>
      </c>
      <c r="C51" s="19" t="s">
        <v>192</v>
      </c>
      <c r="D51" s="18">
        <v>12429</v>
      </c>
      <c r="E51" s="18">
        <v>23772062.27</v>
      </c>
      <c r="F51" s="34">
        <v>9.1999999999999993</v>
      </c>
      <c r="G51" s="18">
        <f>E51*100/F51</f>
        <v>258391981.19565219</v>
      </c>
      <c r="H51" s="18">
        <f>G51*$F$10/100</f>
        <v>19482755.382152177</v>
      </c>
    </row>
    <row r="52" spans="1:8">
      <c r="A52" s="6" t="s">
        <v>69</v>
      </c>
      <c r="B52" s="62">
        <v>12</v>
      </c>
      <c r="C52" s="19" t="s">
        <v>70</v>
      </c>
      <c r="D52" s="18">
        <v>4382</v>
      </c>
      <c r="E52" s="18">
        <v>6497657.9500000002</v>
      </c>
      <c r="F52" s="34">
        <v>8.6</v>
      </c>
      <c r="G52" s="18">
        <f>E52*100/F52</f>
        <v>75554162.209302336</v>
      </c>
      <c r="H52" s="18">
        <f>G52*$F$10/100</f>
        <v>5696783.8305813959</v>
      </c>
    </row>
    <row r="53" spans="1:8">
      <c r="A53" s="6" t="s">
        <v>183</v>
      </c>
      <c r="B53" s="62">
        <v>9</v>
      </c>
      <c r="C53" s="19" t="s">
        <v>184</v>
      </c>
      <c r="D53" s="18">
        <v>24724</v>
      </c>
      <c r="E53" s="18">
        <v>46550278.789999999</v>
      </c>
      <c r="F53" s="34">
        <v>8.6</v>
      </c>
      <c r="G53" s="18">
        <f>E53*100/F53</f>
        <v>541282311.51162791</v>
      </c>
      <c r="H53" s="18">
        <f>G53*$F$10/100</f>
        <v>40812686.287976749</v>
      </c>
    </row>
    <row r="54" spans="1:8">
      <c r="A54" s="6" t="s">
        <v>515</v>
      </c>
      <c r="B54" s="62">
        <v>19</v>
      </c>
      <c r="C54" s="19" t="s">
        <v>516</v>
      </c>
      <c r="D54" s="18">
        <v>7224</v>
      </c>
      <c r="E54" s="18">
        <v>10877807.1</v>
      </c>
      <c r="F54" s="34">
        <v>6.4</v>
      </c>
      <c r="G54" s="18">
        <f>E54*100/F54</f>
        <v>169965735.9375</v>
      </c>
      <c r="H54" s="18">
        <f>G54*$F$10/100</f>
        <v>12815416.489687501</v>
      </c>
    </row>
    <row r="55" spans="1:8">
      <c r="A55" s="6" t="s">
        <v>491</v>
      </c>
      <c r="B55" s="62">
        <v>1</v>
      </c>
      <c r="C55" s="19" t="s">
        <v>492</v>
      </c>
      <c r="D55" s="18">
        <v>5402</v>
      </c>
      <c r="E55" s="18">
        <v>11783172.029999999</v>
      </c>
      <c r="F55" s="34">
        <v>8.1</v>
      </c>
      <c r="G55" s="18">
        <f>E55*100/F55</f>
        <v>145471259.62962964</v>
      </c>
      <c r="H55" s="18">
        <f>G55*$F$10/100</f>
        <v>10968532.976074075</v>
      </c>
    </row>
    <row r="56" spans="1:8">
      <c r="A56" s="6" t="s">
        <v>197</v>
      </c>
      <c r="B56" s="62">
        <v>14</v>
      </c>
      <c r="C56" s="19" t="s">
        <v>198</v>
      </c>
      <c r="D56" s="18">
        <v>1794</v>
      </c>
      <c r="E56" s="18">
        <v>3144546.39</v>
      </c>
      <c r="F56" s="34">
        <v>9.8000000000000007</v>
      </c>
      <c r="G56" s="18">
        <f>E56*100/F56</f>
        <v>32087208.061224487</v>
      </c>
      <c r="H56" s="18">
        <f>G56*$F$10/100</f>
        <v>2419375.4878163263</v>
      </c>
    </row>
    <row r="57" spans="1:8">
      <c r="A57" s="6" t="s">
        <v>427</v>
      </c>
      <c r="B57" s="62">
        <v>14</v>
      </c>
      <c r="C57" s="19" t="s">
        <v>428</v>
      </c>
      <c r="D57" s="18">
        <v>4319</v>
      </c>
      <c r="E57" s="18">
        <v>8331847.8099999996</v>
      </c>
      <c r="F57" s="34">
        <v>9.5</v>
      </c>
      <c r="G57" s="18">
        <f>E57*100/F57</f>
        <v>87703661.157894731</v>
      </c>
      <c r="H57" s="18">
        <f>G57*$F$10/100</f>
        <v>6612856.0513052633</v>
      </c>
    </row>
    <row r="58" spans="1:8">
      <c r="A58" s="6" t="s">
        <v>459</v>
      </c>
      <c r="B58" s="62">
        <v>5</v>
      </c>
      <c r="C58" s="19" t="s">
        <v>460</v>
      </c>
      <c r="D58" s="18">
        <v>16015</v>
      </c>
      <c r="E58" s="18">
        <v>32610414.07</v>
      </c>
      <c r="F58" s="34">
        <v>8.6999999999999993</v>
      </c>
      <c r="G58" s="18">
        <f>E58*100/F58</f>
        <v>374832345.63218391</v>
      </c>
      <c r="H58" s="18">
        <f>G58*$F$10/100</f>
        <v>28262358.860666666</v>
      </c>
    </row>
    <row r="59" spans="1:8">
      <c r="A59" s="6" t="s">
        <v>287</v>
      </c>
      <c r="B59" s="62">
        <v>12</v>
      </c>
      <c r="C59" s="19" t="s">
        <v>288</v>
      </c>
      <c r="D59" s="18">
        <v>78741</v>
      </c>
      <c r="E59" s="18">
        <v>126800932.5</v>
      </c>
      <c r="F59" s="34">
        <v>8.1</v>
      </c>
      <c r="G59" s="18">
        <f>E59*100/F59</f>
        <v>1565443611.1111112</v>
      </c>
      <c r="H59" s="18">
        <f>G59*$F$10/100</f>
        <v>118034448.27777779</v>
      </c>
    </row>
    <row r="60" spans="1:8">
      <c r="A60" s="6" t="s">
        <v>155</v>
      </c>
      <c r="B60" s="62">
        <v>5</v>
      </c>
      <c r="C60" s="19" t="s">
        <v>156</v>
      </c>
      <c r="D60" s="18">
        <v>4848</v>
      </c>
      <c r="E60" s="18">
        <v>9512922.3599999994</v>
      </c>
      <c r="F60" s="34">
        <v>9.0000000000000018</v>
      </c>
      <c r="G60" s="18">
        <f>E60*100/F60</f>
        <v>105699137.33333331</v>
      </c>
      <c r="H60" s="18">
        <f>G60*$F$10/100</f>
        <v>7969714.9549333323</v>
      </c>
    </row>
    <row r="61" spans="1:8">
      <c r="A61" s="6" t="s">
        <v>573</v>
      </c>
      <c r="B61" s="62">
        <v>11</v>
      </c>
      <c r="C61" s="19" t="s">
        <v>574</v>
      </c>
      <c r="D61" s="18">
        <v>4552</v>
      </c>
      <c r="E61" s="18">
        <v>7962150.2800000003</v>
      </c>
      <c r="F61" s="34">
        <v>8.6</v>
      </c>
      <c r="G61" s="18">
        <f>E61*100/F61</f>
        <v>92583142.790697679</v>
      </c>
      <c r="H61" s="18">
        <f>G61*$F$10/100</f>
        <v>6980768.9664186053</v>
      </c>
    </row>
    <row r="62" spans="1:8">
      <c r="A62" s="6" t="s">
        <v>65</v>
      </c>
      <c r="B62" s="62">
        <v>13</v>
      </c>
      <c r="C62" s="19" t="s">
        <v>66</v>
      </c>
      <c r="D62" s="18">
        <v>4099</v>
      </c>
      <c r="E62" s="18">
        <v>6406063.0999999996</v>
      </c>
      <c r="F62" s="34">
        <v>9</v>
      </c>
      <c r="G62" s="18">
        <f>E62*100/F62</f>
        <v>71178478.888888896</v>
      </c>
      <c r="H62" s="18">
        <f>G62*$F$10/100</f>
        <v>5366857.3082222231</v>
      </c>
    </row>
    <row r="63" spans="1:8">
      <c r="A63" s="6" t="s">
        <v>119</v>
      </c>
      <c r="B63" s="62">
        <v>12</v>
      </c>
      <c r="C63" s="19" t="s">
        <v>120</v>
      </c>
      <c r="D63" s="18">
        <v>4160</v>
      </c>
      <c r="E63" s="18">
        <v>5852230.2400000002</v>
      </c>
      <c r="F63" s="34">
        <v>8.5</v>
      </c>
      <c r="G63" s="18">
        <f>E63*100/F63</f>
        <v>68849767.529411763</v>
      </c>
      <c r="H63" s="18">
        <f>G63*$F$10/100</f>
        <v>5191272.4717176463</v>
      </c>
    </row>
    <row r="64" spans="1:8">
      <c r="A64" s="6" t="s">
        <v>455</v>
      </c>
      <c r="B64" s="62">
        <v>6</v>
      </c>
      <c r="C64" s="19" t="s">
        <v>456</v>
      </c>
      <c r="D64" s="18">
        <v>1668</v>
      </c>
      <c r="E64" s="18">
        <v>2769766.3999999999</v>
      </c>
      <c r="F64" s="34">
        <v>8.4</v>
      </c>
      <c r="G64" s="18">
        <f>E64*100/F64</f>
        <v>32973409.523809522</v>
      </c>
      <c r="H64" s="18">
        <f>G64*$F$10/100</f>
        <v>2486195.0780952377</v>
      </c>
    </row>
    <row r="65" spans="1:8">
      <c r="A65" s="6" t="s">
        <v>381</v>
      </c>
      <c r="B65" s="62">
        <v>10</v>
      </c>
      <c r="C65" s="19" t="s">
        <v>382</v>
      </c>
      <c r="D65" s="18">
        <v>5674</v>
      </c>
      <c r="E65" s="18">
        <v>9457693.7200000007</v>
      </c>
      <c r="F65" s="34">
        <v>9.1</v>
      </c>
      <c r="G65" s="18">
        <f>E65*100/F65</f>
        <v>103930700.21978024</v>
      </c>
      <c r="H65" s="18">
        <f>G65*$F$10/100</f>
        <v>7836374.7965714298</v>
      </c>
    </row>
    <row r="66" spans="1:8">
      <c r="A66" s="6" t="s">
        <v>387</v>
      </c>
      <c r="B66" s="62">
        <v>13</v>
      </c>
      <c r="C66" s="19" t="s">
        <v>388</v>
      </c>
      <c r="D66" s="18">
        <v>149194</v>
      </c>
      <c r="E66" s="18">
        <v>262677237.90000001</v>
      </c>
      <c r="F66" s="34">
        <v>8.1</v>
      </c>
      <c r="G66" s="18">
        <f>E66*100/F66</f>
        <v>3242928862.9629631</v>
      </c>
      <c r="H66" s="18">
        <f>G66*$F$10/100</f>
        <v>244516836.26740742</v>
      </c>
    </row>
    <row r="67" spans="1:8">
      <c r="A67" s="6" t="s">
        <v>591</v>
      </c>
      <c r="B67" s="62">
        <v>4</v>
      </c>
      <c r="C67" s="19" t="s">
        <v>592</v>
      </c>
      <c r="D67" s="18">
        <v>1658</v>
      </c>
      <c r="E67" s="18">
        <v>2999631.73</v>
      </c>
      <c r="F67" s="34">
        <v>10</v>
      </c>
      <c r="G67" s="18">
        <f>E67*100/F67</f>
        <v>29996317.300000001</v>
      </c>
      <c r="H67" s="18">
        <f>G67*$F$10/100</f>
        <v>2261722.32442</v>
      </c>
    </row>
    <row r="68" spans="1:8">
      <c r="A68" s="6" t="s">
        <v>277</v>
      </c>
      <c r="B68" s="62">
        <v>13</v>
      </c>
      <c r="C68" s="19" t="s">
        <v>278</v>
      </c>
      <c r="D68" s="18">
        <v>19116</v>
      </c>
      <c r="E68" s="18">
        <v>38269904.030000001</v>
      </c>
      <c r="F68" s="34">
        <v>9.4000000000000021</v>
      </c>
      <c r="G68" s="18">
        <f>E68*100/F68</f>
        <v>407126638.6170212</v>
      </c>
      <c r="H68" s="18">
        <f>G68*$F$10/100</f>
        <v>30697348.551723398</v>
      </c>
    </row>
    <row r="69" spans="1:8">
      <c r="A69" s="6" t="s">
        <v>417</v>
      </c>
      <c r="B69" s="62">
        <v>1</v>
      </c>
      <c r="C69" s="19" t="s">
        <v>418</v>
      </c>
      <c r="D69" s="18">
        <v>46871</v>
      </c>
      <c r="E69" s="18">
        <v>94878477.700000003</v>
      </c>
      <c r="F69" s="34">
        <v>7.6</v>
      </c>
      <c r="G69" s="18">
        <f>E69*100/F69</f>
        <v>1248401022.3684211</v>
      </c>
      <c r="H69" s="18">
        <f>G69*$F$10/100</f>
        <v>94129437.086578935</v>
      </c>
    </row>
    <row r="70" spans="1:8">
      <c r="A70" s="6" t="s">
        <v>429</v>
      </c>
      <c r="B70" s="62">
        <v>2</v>
      </c>
      <c r="C70" s="19" t="s">
        <v>430</v>
      </c>
      <c r="D70" s="18">
        <v>36551</v>
      </c>
      <c r="E70" s="18">
        <v>75901942.319999993</v>
      </c>
      <c r="F70" s="34">
        <v>7.6</v>
      </c>
      <c r="G70" s="18">
        <f>E70*100/F70</f>
        <v>998709767.36842096</v>
      </c>
      <c r="H70" s="18">
        <f>G70*$F$10/100</f>
        <v>75302716.459578946</v>
      </c>
    </row>
    <row r="71" spans="1:8">
      <c r="A71" s="6" t="s">
        <v>203</v>
      </c>
      <c r="B71" s="62">
        <v>11</v>
      </c>
      <c r="C71" s="19" t="s">
        <v>204</v>
      </c>
      <c r="D71" s="18">
        <v>2589</v>
      </c>
      <c r="E71" s="18">
        <v>4317506.67</v>
      </c>
      <c r="F71" s="34">
        <v>9.9</v>
      </c>
      <c r="G71" s="18">
        <f>E71*100/F71</f>
        <v>43611178.484848484</v>
      </c>
      <c r="H71" s="18">
        <f>G71*$F$10/100</f>
        <v>3288282.8577575753</v>
      </c>
    </row>
    <row r="72" spans="1:8">
      <c r="A72" s="6" t="s">
        <v>401</v>
      </c>
      <c r="B72" s="62">
        <v>18</v>
      </c>
      <c r="C72" s="19" t="s">
        <v>402</v>
      </c>
      <c r="D72" s="18">
        <v>36433</v>
      </c>
      <c r="E72" s="18">
        <v>66405790.020000003</v>
      </c>
      <c r="F72" s="34">
        <v>8.4</v>
      </c>
      <c r="G72" s="18">
        <f>E72*100/F72</f>
        <v>790545119.28571427</v>
      </c>
      <c r="H72" s="18">
        <f>G72*$F$10/100</f>
        <v>59607101.99414286</v>
      </c>
    </row>
    <row r="73" spans="1:8">
      <c r="A73" s="6" t="s">
        <v>469</v>
      </c>
      <c r="B73" s="62">
        <v>17</v>
      </c>
      <c r="C73" s="19" t="s">
        <v>470</v>
      </c>
      <c r="D73" s="18">
        <v>12271</v>
      </c>
      <c r="E73" s="18">
        <v>19238071.629999999</v>
      </c>
      <c r="F73" s="34">
        <v>8.2999999999999989</v>
      </c>
      <c r="G73" s="18">
        <f>E73*100/F73</f>
        <v>231783995.54216871</v>
      </c>
      <c r="H73" s="18">
        <f>G73*$F$10/100</f>
        <v>17476513.263879523</v>
      </c>
    </row>
    <row r="74" spans="1:8">
      <c r="A74" s="6" t="s">
        <v>473</v>
      </c>
      <c r="B74" s="62">
        <v>6</v>
      </c>
      <c r="C74" s="19" t="s">
        <v>474</v>
      </c>
      <c r="D74" s="18">
        <v>33951</v>
      </c>
      <c r="E74" s="18">
        <v>79681501.829999998</v>
      </c>
      <c r="F74" s="34">
        <v>9.4</v>
      </c>
      <c r="G74" s="18">
        <f>E74*100/F74</f>
        <v>847675551.38297868</v>
      </c>
      <c r="H74" s="18">
        <f>G74*$F$10/100</f>
        <v>63914736.574276589</v>
      </c>
    </row>
    <row r="75" spans="1:8">
      <c r="A75" s="6" t="s">
        <v>97</v>
      </c>
      <c r="B75" s="62">
        <v>10</v>
      </c>
      <c r="C75" s="19" t="s">
        <v>98</v>
      </c>
      <c r="D75" s="18">
        <v>5062</v>
      </c>
      <c r="E75" s="18">
        <v>8808339.8499999996</v>
      </c>
      <c r="F75" s="34">
        <v>9.4</v>
      </c>
      <c r="G75" s="18">
        <f>E75*100/F75</f>
        <v>93705743.085106373</v>
      </c>
      <c r="H75" s="18">
        <f>G75*$F$10/100</f>
        <v>7065413.0286170207</v>
      </c>
    </row>
    <row r="76" spans="1:8">
      <c r="A76" s="6" t="s">
        <v>319</v>
      </c>
      <c r="B76" s="62">
        <v>4</v>
      </c>
      <c r="C76" s="19" t="s">
        <v>320</v>
      </c>
      <c r="D76" s="18">
        <v>12478</v>
      </c>
      <c r="E76" s="18">
        <v>21517479.16</v>
      </c>
      <c r="F76" s="34">
        <v>9.0999999999999979</v>
      </c>
      <c r="G76" s="18">
        <f>E76*100/F76</f>
        <v>236455814.94505501</v>
      </c>
      <c r="H76" s="18">
        <f>G76*$F$10/100</f>
        <v>17828768.446857147</v>
      </c>
    </row>
    <row r="77" spans="1:8">
      <c r="A77" s="6" t="s">
        <v>43</v>
      </c>
      <c r="B77" s="62">
        <v>13</v>
      </c>
      <c r="C77" s="19" t="s">
        <v>44</v>
      </c>
      <c r="D77" s="18">
        <v>1186</v>
      </c>
      <c r="E77" s="18">
        <v>1852834.36</v>
      </c>
      <c r="F77" s="34">
        <v>9.1999999999999993</v>
      </c>
      <c r="G77" s="18">
        <f>E77*100/F77</f>
        <v>20139503.91304348</v>
      </c>
      <c r="H77" s="18">
        <f>G77*$F$10/100</f>
        <v>1518518.5950434783</v>
      </c>
    </row>
    <row r="78" spans="1:8">
      <c r="A78" s="6" t="s">
        <v>109</v>
      </c>
      <c r="B78" s="62">
        <v>16</v>
      </c>
      <c r="C78" s="19" t="s">
        <v>110</v>
      </c>
      <c r="D78" s="18">
        <v>5264</v>
      </c>
      <c r="E78" s="18">
        <v>9707874.4499999993</v>
      </c>
      <c r="F78" s="34">
        <v>9.6999999999999993</v>
      </c>
      <c r="G78" s="18">
        <f>E78*100/F78</f>
        <v>100081179.89690721</v>
      </c>
      <c r="H78" s="18">
        <f>G78*$F$10/100</f>
        <v>7546120.9642268037</v>
      </c>
    </row>
    <row r="79" spans="1:8">
      <c r="A79" s="6" t="s">
        <v>593</v>
      </c>
      <c r="B79" s="62">
        <v>14</v>
      </c>
      <c r="C79" s="19" t="s">
        <v>594</v>
      </c>
      <c r="D79" s="18">
        <v>1159</v>
      </c>
      <c r="E79" s="18">
        <v>1956669.47</v>
      </c>
      <c r="F79" s="34">
        <v>9.8000000000000007</v>
      </c>
      <c r="G79" s="18">
        <f>E79*100/F79</f>
        <v>19966015</v>
      </c>
      <c r="H79" s="18">
        <f>G79*$F$10/100</f>
        <v>1505437.531</v>
      </c>
    </row>
    <row r="80" spans="1:8">
      <c r="A80" s="6" t="s">
        <v>347</v>
      </c>
      <c r="B80" s="62">
        <v>1</v>
      </c>
      <c r="C80" s="19" t="s">
        <v>348</v>
      </c>
      <c r="D80" s="18">
        <v>8440</v>
      </c>
      <c r="E80" s="18">
        <v>15671382.279999999</v>
      </c>
      <c r="F80" s="34">
        <v>8.9</v>
      </c>
      <c r="G80" s="18">
        <f>E80*100/F80</f>
        <v>176082946.96629211</v>
      </c>
      <c r="H80" s="18">
        <f>G80*$F$10/100</f>
        <v>13276654.201258427</v>
      </c>
    </row>
    <row r="81" spans="1:8">
      <c r="A81" s="6" t="s">
        <v>89</v>
      </c>
      <c r="B81" s="62">
        <v>13</v>
      </c>
      <c r="C81" s="19" t="s">
        <v>90</v>
      </c>
      <c r="D81" s="18">
        <v>3573</v>
      </c>
      <c r="E81" s="18">
        <v>5661827.9900000002</v>
      </c>
      <c r="F81" s="34">
        <v>9.0000000000000018</v>
      </c>
      <c r="G81" s="18">
        <f>E81*100/F81</f>
        <v>62909199.888888873</v>
      </c>
      <c r="H81" s="18">
        <f>G81*$F$10/100</f>
        <v>4743353.6716222204</v>
      </c>
    </row>
    <row r="82" spans="1:8">
      <c r="A82" s="6" t="s">
        <v>61</v>
      </c>
      <c r="B82" s="62">
        <v>4</v>
      </c>
      <c r="C82" s="19" t="s">
        <v>62</v>
      </c>
      <c r="D82" s="18">
        <v>2170</v>
      </c>
      <c r="E82" s="18">
        <v>3186404.35</v>
      </c>
      <c r="F82" s="34">
        <v>8.9</v>
      </c>
      <c r="G82" s="18">
        <f>E82*100/F82</f>
        <v>35802296.067415729</v>
      </c>
      <c r="H82" s="18">
        <f>G82*$F$10/100</f>
        <v>2699493.1234831456</v>
      </c>
    </row>
    <row r="83" spans="1:8">
      <c r="A83" s="6" t="s">
        <v>461</v>
      </c>
      <c r="B83" s="62">
        <v>15</v>
      </c>
      <c r="C83" s="19" t="s">
        <v>462</v>
      </c>
      <c r="D83" s="18">
        <v>1241</v>
      </c>
      <c r="E83" s="18">
        <v>2796477.11</v>
      </c>
      <c r="F83" s="34">
        <v>10.299999999999999</v>
      </c>
      <c r="G83" s="18">
        <f>E83*100/F83</f>
        <v>27150263.203883499</v>
      </c>
      <c r="H83" s="18">
        <f>G83*$F$10/100</f>
        <v>2047129.8455728157</v>
      </c>
    </row>
    <row r="84" spans="1:8">
      <c r="A84" s="6" t="s">
        <v>505</v>
      </c>
      <c r="B84" s="62">
        <v>14</v>
      </c>
      <c r="C84" s="19" t="s">
        <v>506</v>
      </c>
      <c r="D84" s="18">
        <v>12518</v>
      </c>
      <c r="E84" s="18">
        <v>21883055.120000001</v>
      </c>
      <c r="F84" s="34">
        <v>9.6</v>
      </c>
      <c r="G84" s="18">
        <f>E84*100/F84</f>
        <v>227948490.83333334</v>
      </c>
      <c r="H84" s="18">
        <f>G84*$F$10/100</f>
        <v>17187316.208833333</v>
      </c>
    </row>
    <row r="85" spans="1:8">
      <c r="A85" s="6" t="s">
        <v>521</v>
      </c>
      <c r="B85" s="62">
        <v>14</v>
      </c>
      <c r="C85" s="19" t="s">
        <v>522</v>
      </c>
      <c r="D85" s="18">
        <v>15050</v>
      </c>
      <c r="E85" s="18">
        <v>26153850.289999999</v>
      </c>
      <c r="F85" s="34">
        <v>9.1</v>
      </c>
      <c r="G85" s="18">
        <f>E85*100/F85</f>
        <v>287404948.24175823</v>
      </c>
      <c r="H85" s="18">
        <f>G85*$F$10/100</f>
        <v>21670333.097428571</v>
      </c>
    </row>
    <row r="86" spans="1:8">
      <c r="A86" s="6" t="s">
        <v>391</v>
      </c>
      <c r="B86" s="62">
        <v>1</v>
      </c>
      <c r="C86" s="19" t="s">
        <v>392</v>
      </c>
      <c r="D86" s="18">
        <v>10253</v>
      </c>
      <c r="E86" s="18">
        <v>21628937.41</v>
      </c>
      <c r="F86" s="34">
        <v>4.7</v>
      </c>
      <c r="G86" s="18">
        <f>E86*100/F86</f>
        <v>460190157.65957445</v>
      </c>
      <c r="H86" s="18">
        <f>G86*$F$10/100</f>
        <v>34698337.887531914</v>
      </c>
    </row>
    <row r="87" spans="1:8">
      <c r="A87" s="6" t="s">
        <v>273</v>
      </c>
      <c r="B87" s="62">
        <v>16</v>
      </c>
      <c r="C87" s="19" t="s">
        <v>274</v>
      </c>
      <c r="D87" s="18">
        <v>4118</v>
      </c>
      <c r="E87" s="18">
        <v>7762350.9000000004</v>
      </c>
      <c r="F87" s="34">
        <v>9.9</v>
      </c>
      <c r="G87" s="18">
        <f>E87*100/F87</f>
        <v>78407584.848484844</v>
      </c>
      <c r="H87" s="18">
        <f>G87*$F$10/100</f>
        <v>5911931.8975757575</v>
      </c>
    </row>
    <row r="88" spans="1:8">
      <c r="A88" s="6" t="s">
        <v>451</v>
      </c>
      <c r="B88" s="62">
        <v>11</v>
      </c>
      <c r="C88" s="19" t="s">
        <v>452</v>
      </c>
      <c r="D88" s="18">
        <v>1985</v>
      </c>
      <c r="E88" s="18">
        <v>3175857.94</v>
      </c>
      <c r="F88" s="34">
        <v>8.9</v>
      </c>
      <c r="G88" s="18">
        <f>E88*100/F88</f>
        <v>35683797.078651682</v>
      </c>
      <c r="H88" s="18">
        <f>G88*$F$10/100</f>
        <v>2690558.2997303368</v>
      </c>
    </row>
    <row r="89" spans="1:8">
      <c r="A89" s="6" t="s">
        <v>185</v>
      </c>
      <c r="B89" s="62">
        <v>19</v>
      </c>
      <c r="C89" s="19" t="s">
        <v>186</v>
      </c>
      <c r="D89" s="18">
        <v>19402</v>
      </c>
      <c r="E89" s="18">
        <v>40139299.859999999</v>
      </c>
      <c r="F89" s="34">
        <v>9.6</v>
      </c>
      <c r="G89" s="18">
        <f>E89*100/F89</f>
        <v>418117706.875</v>
      </c>
      <c r="H89" s="18">
        <f>G89*$F$10/100</f>
        <v>31526075.098375</v>
      </c>
    </row>
    <row r="90" spans="1:8">
      <c r="A90" s="6" t="s">
        <v>543</v>
      </c>
      <c r="B90" s="62">
        <v>19</v>
      </c>
      <c r="C90" s="19" t="s">
        <v>544</v>
      </c>
      <c r="D90" s="18">
        <v>6954</v>
      </c>
      <c r="E90" s="18">
        <v>12417774.74</v>
      </c>
      <c r="F90" s="34">
        <v>8.9</v>
      </c>
      <c r="G90" s="18">
        <f>E90*100/F90</f>
        <v>139525558.87640449</v>
      </c>
      <c r="H90" s="18">
        <f>G90*$F$10/100</f>
        <v>10520227.139280898</v>
      </c>
    </row>
    <row r="91" spans="1:8">
      <c r="A91" s="6" t="s">
        <v>85</v>
      </c>
      <c r="B91" s="62">
        <v>19</v>
      </c>
      <c r="C91" s="19" t="s">
        <v>86</v>
      </c>
      <c r="D91" s="18">
        <v>7604</v>
      </c>
      <c r="E91" s="18">
        <v>16024964.74</v>
      </c>
      <c r="F91" s="34">
        <v>8.6</v>
      </c>
      <c r="G91" s="18">
        <f>E91*100/F91</f>
        <v>186336799.30232558</v>
      </c>
      <c r="H91" s="18">
        <f>G91*$F$10/100</f>
        <v>14049794.667395348</v>
      </c>
    </row>
    <row r="92" spans="1:8">
      <c r="A92" s="6" t="s">
        <v>139</v>
      </c>
      <c r="B92" s="62">
        <v>2</v>
      </c>
      <c r="C92" s="19" t="s">
        <v>140</v>
      </c>
      <c r="D92" s="18">
        <v>6371</v>
      </c>
      <c r="E92" s="18">
        <v>9344839.4399999995</v>
      </c>
      <c r="F92" s="34">
        <v>7.1</v>
      </c>
      <c r="G92" s="18">
        <f>E92*100/F92</f>
        <v>131617456.90140846</v>
      </c>
      <c r="H92" s="18">
        <f>G92*$F$10/100</f>
        <v>9923956.2503661979</v>
      </c>
    </row>
    <row r="93" spans="1:8">
      <c r="A93" s="6" t="s">
        <v>115</v>
      </c>
      <c r="B93" s="62">
        <v>17</v>
      </c>
      <c r="C93" s="19" t="s">
        <v>116</v>
      </c>
      <c r="D93" s="18">
        <v>19657</v>
      </c>
      <c r="E93" s="18">
        <v>42438647.789999999</v>
      </c>
      <c r="F93" s="34">
        <v>8.9</v>
      </c>
      <c r="G93" s="18">
        <f>E93*100/F93</f>
        <v>476838739.21348315</v>
      </c>
      <c r="H93" s="18">
        <f>G93*$F$10/100</f>
        <v>35953640.936696626</v>
      </c>
    </row>
    <row r="94" spans="1:8">
      <c r="A94" s="6" t="s">
        <v>385</v>
      </c>
      <c r="B94" s="62">
        <v>1</v>
      </c>
      <c r="C94" s="19" t="s">
        <v>386</v>
      </c>
      <c r="D94" s="18">
        <v>38461</v>
      </c>
      <c r="E94" s="18">
        <v>68302449.260000005</v>
      </c>
      <c r="F94" s="34">
        <v>7.0000000000000009</v>
      </c>
      <c r="G94" s="18">
        <f>E94*100/F94</f>
        <v>975749275.14285719</v>
      </c>
      <c r="H94" s="18">
        <f>G94*$F$10/100</f>
        <v>73571495.345771432</v>
      </c>
    </row>
    <row r="95" spans="1:8">
      <c r="A95" s="6" t="s">
        <v>309</v>
      </c>
      <c r="B95" s="62">
        <v>13</v>
      </c>
      <c r="C95" s="19" t="s">
        <v>310</v>
      </c>
      <c r="D95" s="18">
        <v>9128</v>
      </c>
      <c r="E95" s="18">
        <v>16163928.369999999</v>
      </c>
      <c r="F95" s="34">
        <v>9.1</v>
      </c>
      <c r="G95" s="18">
        <f>E95*100/F95</f>
        <v>177625586.48351648</v>
      </c>
      <c r="H95" s="18">
        <f>G95*$F$10/100</f>
        <v>13392969.220857143</v>
      </c>
    </row>
    <row r="96" spans="1:8">
      <c r="A96" s="6" t="s">
        <v>373</v>
      </c>
      <c r="B96" s="62">
        <v>6</v>
      </c>
      <c r="C96" s="19" t="s">
        <v>374</v>
      </c>
      <c r="D96" s="18">
        <v>1703</v>
      </c>
      <c r="E96" s="18">
        <v>2721409.16</v>
      </c>
      <c r="F96" s="34">
        <v>9.3999999999999986</v>
      </c>
      <c r="G96" s="18">
        <f>E96*100/F96</f>
        <v>28951161.276595749</v>
      </c>
      <c r="H96" s="18">
        <f>G96*$F$10/100</f>
        <v>2182917.5602553193</v>
      </c>
    </row>
    <row r="97" spans="1:8">
      <c r="A97" s="6" t="s">
        <v>357</v>
      </c>
      <c r="B97" s="62">
        <v>13</v>
      </c>
      <c r="C97" s="19" t="s">
        <v>358</v>
      </c>
      <c r="D97" s="18">
        <v>1492</v>
      </c>
      <c r="E97" s="18">
        <v>2184675.4300000002</v>
      </c>
      <c r="F97" s="34">
        <v>9.5</v>
      </c>
      <c r="G97" s="18">
        <f>E97*100/F97</f>
        <v>22996583.473684214</v>
      </c>
      <c r="H97" s="18">
        <f>G97*$F$10/100</f>
        <v>1733942.3939157897</v>
      </c>
    </row>
    <row r="98" spans="1:8">
      <c r="A98" s="6" t="s">
        <v>477</v>
      </c>
      <c r="B98" s="62">
        <v>1</v>
      </c>
      <c r="C98" s="19" t="s">
        <v>478</v>
      </c>
      <c r="D98" s="18">
        <v>41635</v>
      </c>
      <c r="E98" s="18">
        <v>88117720.739999995</v>
      </c>
      <c r="F98" s="34">
        <v>7.1</v>
      </c>
      <c r="G98" s="18">
        <f>E98*100/F98</f>
        <v>1241094658.3098593</v>
      </c>
      <c r="H98" s="18">
        <f>G98*$F$10/100</f>
        <v>93578537.236563399</v>
      </c>
    </row>
    <row r="99" spans="1:8">
      <c r="A99" s="6" t="s">
        <v>513</v>
      </c>
      <c r="B99" s="62">
        <v>12</v>
      </c>
      <c r="C99" s="19" t="s">
        <v>514</v>
      </c>
      <c r="D99" s="18">
        <v>9566</v>
      </c>
      <c r="E99" s="18">
        <v>13043483.99</v>
      </c>
      <c r="F99" s="34">
        <v>8.1</v>
      </c>
      <c r="G99" s="18">
        <f>E99*100/F99</f>
        <v>161030666.54320988</v>
      </c>
      <c r="H99" s="18">
        <f>G99*$F$10/100</f>
        <v>12141712.257358024</v>
      </c>
    </row>
    <row r="100" spans="1:8">
      <c r="A100" s="6" t="s">
        <v>539</v>
      </c>
      <c r="B100" s="62">
        <v>19</v>
      </c>
      <c r="C100" s="19" t="s">
        <v>540</v>
      </c>
      <c r="D100" s="18">
        <v>6837</v>
      </c>
      <c r="E100" s="18">
        <v>11898016.65</v>
      </c>
      <c r="F100" s="34">
        <v>7.3</v>
      </c>
      <c r="G100" s="18">
        <f>E100*100/F100</f>
        <v>162986529.4520548</v>
      </c>
      <c r="H100" s="18">
        <f>G100*$F$10/100</f>
        <v>12289184.320684932</v>
      </c>
    </row>
    <row r="101" spans="1:8">
      <c r="A101" s="6" t="s">
        <v>193</v>
      </c>
      <c r="B101" s="62">
        <v>11</v>
      </c>
      <c r="C101" s="19" t="s">
        <v>194</v>
      </c>
      <c r="D101" s="18">
        <v>7354</v>
      </c>
      <c r="E101" s="18">
        <v>11990378.439999999</v>
      </c>
      <c r="F101" s="34">
        <v>9.5</v>
      </c>
      <c r="G101" s="18">
        <f>E101*100/F101</f>
        <v>126214509.89473684</v>
      </c>
      <c r="H101" s="18">
        <f>G101*$F$10/100</f>
        <v>9516574.0460631568</v>
      </c>
    </row>
    <row r="102" spans="1:8">
      <c r="A102" s="6" t="s">
        <v>99</v>
      </c>
      <c r="B102" s="62">
        <v>13</v>
      </c>
      <c r="C102" s="19" t="s">
        <v>100</v>
      </c>
      <c r="D102" s="18">
        <v>1011</v>
      </c>
      <c r="E102" s="18">
        <v>1375316.86</v>
      </c>
      <c r="F102" s="34">
        <v>8.9</v>
      </c>
      <c r="G102" s="18">
        <f>E102*100/F102</f>
        <v>15452998.426966291</v>
      </c>
      <c r="H102" s="18">
        <f>G102*$F$10/100</f>
        <v>1165156.0813932582</v>
      </c>
    </row>
    <row r="103" spans="1:8">
      <c r="A103" s="6" t="s">
        <v>313</v>
      </c>
      <c r="B103" s="62">
        <v>4</v>
      </c>
      <c r="C103" s="19" t="s">
        <v>314</v>
      </c>
      <c r="D103" s="18">
        <v>6668</v>
      </c>
      <c r="E103" s="18">
        <v>12265653.810000001</v>
      </c>
      <c r="F103" s="34">
        <v>9.1999999999999993</v>
      </c>
      <c r="G103" s="18">
        <f>E103*100/F103</f>
        <v>133322324.02173914</v>
      </c>
      <c r="H103" s="18">
        <f>G103*$F$10/100</f>
        <v>10052503.231239133</v>
      </c>
    </row>
    <row r="104" spans="1:8">
      <c r="A104" s="6" t="s">
        <v>409</v>
      </c>
      <c r="B104" s="62">
        <v>16</v>
      </c>
      <c r="C104" s="19" t="s">
        <v>410</v>
      </c>
      <c r="D104" s="18">
        <v>48367</v>
      </c>
      <c r="E104" s="18">
        <v>96632574.109999999</v>
      </c>
      <c r="F104" s="34">
        <v>9.1999999999999993</v>
      </c>
      <c r="G104" s="18">
        <f>E104*100/F104</f>
        <v>1050354066.4130436</v>
      </c>
      <c r="H104" s="18">
        <f>G104*$F$10/100</f>
        <v>79196696.607543483</v>
      </c>
    </row>
    <row r="105" spans="1:8">
      <c r="A105" s="6" t="s">
        <v>419</v>
      </c>
      <c r="B105" s="62">
        <v>19</v>
      </c>
      <c r="C105" s="19" t="s">
        <v>420</v>
      </c>
      <c r="D105" s="18">
        <v>3987</v>
      </c>
      <c r="E105" s="18">
        <v>6973791.6600000001</v>
      </c>
      <c r="F105" s="34">
        <v>8.4</v>
      </c>
      <c r="G105" s="18">
        <f>E105*100/F105</f>
        <v>83021329.285714284</v>
      </c>
      <c r="H105" s="18">
        <f>G105*$F$10/100</f>
        <v>6259808.2281428576</v>
      </c>
    </row>
    <row r="106" spans="1:8">
      <c r="A106" s="6" t="s">
        <v>229</v>
      </c>
      <c r="B106" s="62">
        <v>13</v>
      </c>
      <c r="C106" s="19" t="s">
        <v>230</v>
      </c>
      <c r="D106" s="18">
        <v>2441</v>
      </c>
      <c r="E106" s="18">
        <v>4203469.37</v>
      </c>
      <c r="F106" s="34">
        <v>9.8000000000000007</v>
      </c>
      <c r="G106" s="18">
        <f>E106*100/F106</f>
        <v>42892544.591836728</v>
      </c>
      <c r="H106" s="18">
        <f>G106*$F$10/100</f>
        <v>3234097.8622244895</v>
      </c>
    </row>
    <row r="107" spans="1:8">
      <c r="A107" s="6" t="s">
        <v>351</v>
      </c>
      <c r="B107" s="62">
        <v>12</v>
      </c>
      <c r="C107" s="19" t="s">
        <v>352</v>
      </c>
      <c r="D107" s="18">
        <v>15071</v>
      </c>
      <c r="E107" s="18">
        <v>29756178.050000001</v>
      </c>
      <c r="F107" s="34">
        <v>8.8000000000000007</v>
      </c>
      <c r="G107" s="18">
        <f>E107*100/F107</f>
        <v>338138386.93181813</v>
      </c>
      <c r="H107" s="18">
        <f>G107*$F$10/100</f>
        <v>25495634.374659084</v>
      </c>
    </row>
    <row r="108" spans="1:8">
      <c r="A108" s="6" t="s">
        <v>239</v>
      </c>
      <c r="B108" s="62">
        <v>15</v>
      </c>
      <c r="C108" s="19" t="s">
        <v>240</v>
      </c>
      <c r="D108" s="18">
        <v>1986</v>
      </c>
      <c r="E108" s="18">
        <v>3294828.88</v>
      </c>
      <c r="F108" s="34">
        <v>9.1999999999999993</v>
      </c>
      <c r="G108" s="18">
        <f>E108*100/F108</f>
        <v>35813357.391304351</v>
      </c>
      <c r="H108" s="18">
        <f>G108*$F$10/100</f>
        <v>2700327.1473043482</v>
      </c>
    </row>
    <row r="109" spans="1:8">
      <c r="A109" s="6" t="s">
        <v>333</v>
      </c>
      <c r="B109" s="62">
        <v>2</v>
      </c>
      <c r="C109" s="19" t="s">
        <v>334</v>
      </c>
      <c r="D109" s="18">
        <v>2186</v>
      </c>
      <c r="E109" s="18">
        <v>3064723.54</v>
      </c>
      <c r="F109" s="34">
        <v>7.4000000000000012</v>
      </c>
      <c r="G109" s="18">
        <f>E109*100/F109</f>
        <v>41415182.972972967</v>
      </c>
      <c r="H109" s="18">
        <f>G109*$F$10/100</f>
        <v>3122704.796162162</v>
      </c>
    </row>
    <row r="110" spans="1:8">
      <c r="A110" s="6" t="s">
        <v>167</v>
      </c>
      <c r="B110" s="62">
        <v>8</v>
      </c>
      <c r="C110" s="19" t="s">
        <v>168</v>
      </c>
      <c r="D110" s="18">
        <v>50210</v>
      </c>
      <c r="E110" s="18">
        <v>109341270.42</v>
      </c>
      <c r="F110" s="34">
        <v>9.4</v>
      </c>
      <c r="G110" s="18">
        <f>E110*100/F110</f>
        <v>1163205004.4680851</v>
      </c>
      <c r="H110" s="18">
        <f>G110*$F$10/100</f>
        <v>87705657.336893618</v>
      </c>
    </row>
    <row r="111" spans="1:8">
      <c r="A111" s="6" t="s">
        <v>163</v>
      </c>
      <c r="B111" s="62">
        <v>8</v>
      </c>
      <c r="C111" s="19" t="s">
        <v>164</v>
      </c>
      <c r="D111" s="18">
        <v>78386</v>
      </c>
      <c r="E111" s="18">
        <v>158683230.69999999</v>
      </c>
      <c r="F111" s="34">
        <v>8.9</v>
      </c>
      <c r="G111" s="18">
        <f>E111*100/F111</f>
        <v>1782957648.3146064</v>
      </c>
      <c r="H111" s="18">
        <f>G111*$F$10/100</f>
        <v>134435006.68292132</v>
      </c>
    </row>
    <row r="112" spans="1:8">
      <c r="A112" s="6" t="s">
        <v>235</v>
      </c>
      <c r="B112" s="62">
        <v>15</v>
      </c>
      <c r="C112" s="19" t="s">
        <v>236</v>
      </c>
      <c r="D112" s="18">
        <v>6121</v>
      </c>
      <c r="E112" s="18">
        <v>11033178.26</v>
      </c>
      <c r="F112" s="34">
        <v>8.9</v>
      </c>
      <c r="G112" s="18">
        <f>E112*100/F112</f>
        <v>123968295.05617978</v>
      </c>
      <c r="H112" s="18">
        <f>G112*$F$10/100</f>
        <v>9347209.4472359549</v>
      </c>
    </row>
    <row r="113" spans="1:8">
      <c r="A113" s="6" t="s">
        <v>369</v>
      </c>
      <c r="B113" s="62">
        <v>15</v>
      </c>
      <c r="C113" s="19" t="s">
        <v>370</v>
      </c>
      <c r="D113" s="18">
        <v>6342</v>
      </c>
      <c r="E113" s="18">
        <v>11299372.789999999</v>
      </c>
      <c r="F113" s="34">
        <v>8.9000000000000021</v>
      </c>
      <c r="G113" s="18">
        <f>E113*100/F113</f>
        <v>126959244.83146064</v>
      </c>
      <c r="H113" s="18">
        <f>G113*$F$10/100</f>
        <v>9572727.0602921322</v>
      </c>
    </row>
    <row r="114" spans="1:8">
      <c r="A114" s="6" t="s">
        <v>169</v>
      </c>
      <c r="B114" s="62">
        <v>18</v>
      </c>
      <c r="C114" s="19" t="s">
        <v>170</v>
      </c>
      <c r="D114" s="18">
        <v>7483</v>
      </c>
      <c r="E114" s="18">
        <v>12791920.51</v>
      </c>
      <c r="F114" s="34">
        <v>9.4</v>
      </c>
      <c r="G114" s="18">
        <f>E114*100/F114</f>
        <v>136084260.74468085</v>
      </c>
      <c r="H114" s="18">
        <f>G114*$F$10/100</f>
        <v>10260753.260148937</v>
      </c>
    </row>
    <row r="115" spans="1:8">
      <c r="A115" s="6" t="s">
        <v>441</v>
      </c>
      <c r="B115" s="62">
        <v>6</v>
      </c>
      <c r="C115" s="19" t="s">
        <v>442</v>
      </c>
      <c r="D115" s="18">
        <v>2038</v>
      </c>
      <c r="E115" s="18">
        <v>3420419.42</v>
      </c>
      <c r="F115" s="34">
        <v>9.1</v>
      </c>
      <c r="G115" s="18">
        <f>E115*100/F115</f>
        <v>37587026.593406595</v>
      </c>
      <c r="H115" s="18">
        <f>G115*$F$10/100</f>
        <v>2834061.8051428576</v>
      </c>
    </row>
    <row r="116" spans="1:8">
      <c r="A116" s="6" t="s">
        <v>529</v>
      </c>
      <c r="B116" s="62">
        <v>11</v>
      </c>
      <c r="C116" s="19" t="s">
        <v>530</v>
      </c>
      <c r="D116" s="18">
        <v>125666</v>
      </c>
      <c r="E116" s="18">
        <v>231076678.81</v>
      </c>
      <c r="F116" s="34">
        <v>8.1</v>
      </c>
      <c r="G116" s="18">
        <f>E116*100/F116</f>
        <v>2852798503.8271608</v>
      </c>
      <c r="H116" s="18">
        <f>G116*$F$10/100</f>
        <v>215101007.18856794</v>
      </c>
    </row>
    <row r="117" spans="1:8">
      <c r="A117" s="6" t="s">
        <v>67</v>
      </c>
      <c r="B117" s="62">
        <v>14</v>
      </c>
      <c r="C117" s="19" t="s">
        <v>68</v>
      </c>
      <c r="D117" s="18">
        <v>3335</v>
      </c>
      <c r="E117" s="18">
        <v>5213419.03</v>
      </c>
      <c r="F117" s="34">
        <v>8.3999999999999986</v>
      </c>
      <c r="G117" s="18">
        <f>E117*100/F117</f>
        <v>62064512.261904776</v>
      </c>
      <c r="H117" s="18">
        <f>G117*$F$10/100</f>
        <v>4679664.2245476209</v>
      </c>
    </row>
    <row r="118" spans="1:8">
      <c r="A118" s="6" t="s">
        <v>181</v>
      </c>
      <c r="B118" s="62">
        <v>14</v>
      </c>
      <c r="C118" s="19" t="s">
        <v>182</v>
      </c>
      <c r="D118" s="18">
        <v>19509</v>
      </c>
      <c r="E118" s="18">
        <v>31118640.34</v>
      </c>
      <c r="F118" s="34">
        <v>8.4</v>
      </c>
      <c r="G118" s="18">
        <f>E118*100/F118</f>
        <v>370460004.04761904</v>
      </c>
      <c r="H118" s="18">
        <f>G118*$F$10/100</f>
        <v>27932684.305190478</v>
      </c>
    </row>
    <row r="119" spans="1:8">
      <c r="A119" s="6" t="s">
        <v>379</v>
      </c>
      <c r="B119" s="62">
        <v>2</v>
      </c>
      <c r="C119" s="19" t="s">
        <v>380</v>
      </c>
      <c r="D119" s="18">
        <v>970</v>
      </c>
      <c r="E119" s="18">
        <v>1352894.48</v>
      </c>
      <c r="F119" s="34">
        <v>5.3000000000000007</v>
      </c>
      <c r="G119" s="18">
        <f>E119*100/F119</f>
        <v>25526310.943396222</v>
      </c>
      <c r="H119" s="18">
        <f>G119*$F$10/100</f>
        <v>1924683.8451320753</v>
      </c>
    </row>
    <row r="120" spans="1:8">
      <c r="A120" s="6" t="s">
        <v>447</v>
      </c>
      <c r="B120" s="62">
        <v>17</v>
      </c>
      <c r="C120" s="19" t="s">
        <v>448</v>
      </c>
      <c r="D120" s="18">
        <v>14876</v>
      </c>
      <c r="E120" s="18">
        <v>24843496.489999998</v>
      </c>
      <c r="F120" s="34">
        <v>8.6</v>
      </c>
      <c r="G120" s="18">
        <f>E120*100/F120</f>
        <v>288877866.16279072</v>
      </c>
      <c r="H120" s="18">
        <f>G120*$F$10/100</f>
        <v>21781391.108674422</v>
      </c>
    </row>
    <row r="121" spans="1:8">
      <c r="A121" s="6" t="s">
        <v>25</v>
      </c>
      <c r="B121" s="62">
        <v>13</v>
      </c>
      <c r="C121" s="19" t="s">
        <v>26</v>
      </c>
      <c r="D121" s="18">
        <v>1155</v>
      </c>
      <c r="E121" s="18">
        <v>1813792.56</v>
      </c>
      <c r="F121" s="34">
        <v>9.9</v>
      </c>
      <c r="G121" s="18">
        <f>E121*100/F121</f>
        <v>18321136.969696969</v>
      </c>
      <c r="H121" s="18">
        <f>G121*$F$10/100</f>
        <v>1381413.7275151515</v>
      </c>
    </row>
    <row r="122" spans="1:8">
      <c r="A122" s="6" t="s">
        <v>175</v>
      </c>
      <c r="B122" s="62">
        <v>7</v>
      </c>
      <c r="C122" s="19" t="s">
        <v>176</v>
      </c>
      <c r="D122" s="18">
        <v>4093</v>
      </c>
      <c r="E122" s="18">
        <v>7870353.8700000001</v>
      </c>
      <c r="F122" s="34">
        <v>9.4</v>
      </c>
      <c r="G122" s="18">
        <f>E122*100/F122</f>
        <v>83727168.829787225</v>
      </c>
      <c r="H122" s="18">
        <f>G122*$F$10/100</f>
        <v>6313028.5297659561</v>
      </c>
    </row>
    <row r="123" spans="1:8">
      <c r="A123" s="6" t="s">
        <v>145</v>
      </c>
      <c r="B123" s="62">
        <v>17</v>
      </c>
      <c r="C123" s="19" t="s">
        <v>146</v>
      </c>
      <c r="D123" s="18">
        <v>2373</v>
      </c>
      <c r="E123" s="18">
        <v>3546245.2</v>
      </c>
      <c r="F123" s="34">
        <v>9.5</v>
      </c>
      <c r="G123" s="18">
        <f>E123*100/F123</f>
        <v>37328896.842105262</v>
      </c>
      <c r="H123" s="18">
        <f>G123*$F$10/100</f>
        <v>2814598.821894737</v>
      </c>
    </row>
    <row r="124" spans="1:8">
      <c r="A124" s="6" t="s">
        <v>227</v>
      </c>
      <c r="B124" s="62">
        <v>7</v>
      </c>
      <c r="C124" s="19" t="s">
        <v>228</v>
      </c>
      <c r="D124" s="18">
        <v>121337</v>
      </c>
      <c r="E124" s="18">
        <v>216384247.06999999</v>
      </c>
      <c r="F124" s="34">
        <v>8.1</v>
      </c>
      <c r="G124" s="18">
        <f>E124*100/F124</f>
        <v>2671410457.6543212</v>
      </c>
      <c r="H124" s="18">
        <f>G124*$F$10/100</f>
        <v>201424348.50713581</v>
      </c>
    </row>
    <row r="125" spans="1:8">
      <c r="A125" s="6" t="s">
        <v>21</v>
      </c>
      <c r="B125" s="62">
        <v>15</v>
      </c>
      <c r="C125" s="19" t="s">
        <v>22</v>
      </c>
      <c r="D125" s="18">
        <v>7656</v>
      </c>
      <c r="E125" s="18">
        <v>17040279.940000001</v>
      </c>
      <c r="F125" s="34">
        <v>9.6</v>
      </c>
      <c r="G125" s="18">
        <f>E125*100/F125</f>
        <v>177502916.04166669</v>
      </c>
      <c r="H125" s="18">
        <f>G125*$F$10/100</f>
        <v>13383719.869541669</v>
      </c>
    </row>
    <row r="126" spans="1:8">
      <c r="A126" s="6" t="s">
        <v>291</v>
      </c>
      <c r="B126" s="62">
        <v>2</v>
      </c>
      <c r="C126" s="19" t="s">
        <v>292</v>
      </c>
      <c r="D126" s="18">
        <v>8479</v>
      </c>
      <c r="E126" s="18">
        <v>14393923.25</v>
      </c>
      <c r="F126" s="34">
        <v>8.4</v>
      </c>
      <c r="G126" s="18">
        <f>E126*100/F126</f>
        <v>171356229.16666666</v>
      </c>
      <c r="H126" s="18">
        <f>G126*$F$10/100</f>
        <v>12920259.679166665</v>
      </c>
    </row>
    <row r="127" spans="1:8">
      <c r="A127" s="6" t="s">
        <v>15</v>
      </c>
      <c r="B127" s="62">
        <v>1</v>
      </c>
      <c r="C127" s="19" t="s">
        <v>16</v>
      </c>
      <c r="D127" s="18">
        <v>2429</v>
      </c>
      <c r="E127" s="18">
        <v>4275596.83</v>
      </c>
      <c r="F127" s="34">
        <v>8.9</v>
      </c>
      <c r="G127" s="18">
        <f>E127*100/F127</f>
        <v>48040413.820224717</v>
      </c>
      <c r="H127" s="18">
        <f>G127*$F$10/100</f>
        <v>3622247.2020449433</v>
      </c>
    </row>
    <row r="128" spans="1:8">
      <c r="A128" s="6" t="s">
        <v>79</v>
      </c>
      <c r="B128" s="62">
        <v>11</v>
      </c>
      <c r="C128" s="19" t="s">
        <v>80</v>
      </c>
      <c r="D128" s="18">
        <v>8865</v>
      </c>
      <c r="E128" s="18">
        <v>15730100.970000001</v>
      </c>
      <c r="F128" s="34">
        <v>9.4</v>
      </c>
      <c r="G128" s="18">
        <f>E128*100/F128</f>
        <v>167341499.68085107</v>
      </c>
      <c r="H128" s="18">
        <f>G128*$F$10/100</f>
        <v>12617549.075936172</v>
      </c>
    </row>
    <row r="129" spans="1:8">
      <c r="A129" s="6" t="s">
        <v>393</v>
      </c>
      <c r="B129" s="62">
        <v>14</v>
      </c>
      <c r="C129" s="19" t="s">
        <v>394</v>
      </c>
      <c r="D129" s="18">
        <v>2758</v>
      </c>
      <c r="E129" s="18">
        <v>4422648.68</v>
      </c>
      <c r="F129" s="34">
        <v>9.4</v>
      </c>
      <c r="G129" s="18">
        <f>E129*100/F129</f>
        <v>47049454.042553186</v>
      </c>
      <c r="H129" s="18">
        <f>G129*$F$10/100</f>
        <v>3547528.8348085107</v>
      </c>
    </row>
    <row r="130" spans="1:8">
      <c r="A130" s="6" t="s">
        <v>421</v>
      </c>
      <c r="B130" s="62">
        <v>9</v>
      </c>
      <c r="C130" s="19" t="s">
        <v>422</v>
      </c>
      <c r="D130" s="18">
        <v>73327</v>
      </c>
      <c r="E130" s="18">
        <v>132446842.08</v>
      </c>
      <c r="F130" s="34">
        <v>8.3000000000000007</v>
      </c>
      <c r="G130" s="18">
        <f>E130*100/F130</f>
        <v>1595745085.3012047</v>
      </c>
      <c r="H130" s="18">
        <f>G130*$F$10/100</f>
        <v>120319179.43171084</v>
      </c>
    </row>
    <row r="131" spans="1:8">
      <c r="A131" s="6" t="s">
        <v>281</v>
      </c>
      <c r="B131" s="62">
        <v>14</v>
      </c>
      <c r="C131" s="19" t="s">
        <v>282</v>
      </c>
      <c r="D131" s="18">
        <v>14028</v>
      </c>
      <c r="E131" s="18">
        <v>25752990.66</v>
      </c>
      <c r="F131" s="34">
        <v>8.9</v>
      </c>
      <c r="G131" s="18">
        <f>E131*100/F131</f>
        <v>289359445.6179775</v>
      </c>
      <c r="H131" s="18">
        <f>G131*$F$10/100</f>
        <v>21817702.199595504</v>
      </c>
    </row>
    <row r="132" spans="1:8">
      <c r="A132" s="6" t="s">
        <v>223</v>
      </c>
      <c r="B132" s="62">
        <v>13</v>
      </c>
      <c r="C132" s="19" t="s">
        <v>224</v>
      </c>
      <c r="D132" s="18">
        <v>18878</v>
      </c>
      <c r="E132" s="18">
        <v>39194417.039999999</v>
      </c>
      <c r="F132" s="34">
        <v>9.9000000000000021</v>
      </c>
      <c r="G132" s="18">
        <f>E132*100/F132</f>
        <v>395903202.42424232</v>
      </c>
      <c r="H132" s="18">
        <f>G132*$F$10/100</f>
        <v>29851101.46278787</v>
      </c>
    </row>
    <row r="133" spans="1:8">
      <c r="A133" s="6" t="s">
        <v>53</v>
      </c>
      <c r="B133" s="62">
        <v>9</v>
      </c>
      <c r="C133" s="19" t="s">
        <v>54</v>
      </c>
      <c r="D133" s="18">
        <v>2849</v>
      </c>
      <c r="E133" s="18">
        <v>5913975.7300000004</v>
      </c>
      <c r="F133" s="34">
        <v>9.9</v>
      </c>
      <c r="G133" s="18">
        <f>E133*100/F133</f>
        <v>59737128.585858583</v>
      </c>
      <c r="H133" s="18">
        <f>G133*$F$10/100</f>
        <v>4504179.4953737371</v>
      </c>
    </row>
    <row r="134" spans="1:8">
      <c r="A134" s="6" t="s">
        <v>399</v>
      </c>
      <c r="B134" s="62">
        <v>6</v>
      </c>
      <c r="C134" s="19" t="s">
        <v>400</v>
      </c>
      <c r="D134" s="18">
        <v>24854</v>
      </c>
      <c r="E134" s="18">
        <v>54367695.310000002</v>
      </c>
      <c r="F134" s="34">
        <v>8.4</v>
      </c>
      <c r="G134" s="18">
        <f>E134*100/F134</f>
        <v>647234467.97619045</v>
      </c>
      <c r="H134" s="18">
        <f>G134*$F$10/100</f>
        <v>48801478.885404758</v>
      </c>
    </row>
    <row r="135" spans="1:8">
      <c r="A135" s="6" t="s">
        <v>127</v>
      </c>
      <c r="B135" s="62">
        <v>11</v>
      </c>
      <c r="C135" s="19" t="s">
        <v>128</v>
      </c>
      <c r="D135" s="18">
        <v>8971</v>
      </c>
      <c r="E135" s="18">
        <v>15771981.6</v>
      </c>
      <c r="F135" s="34">
        <v>8.4</v>
      </c>
      <c r="G135" s="18">
        <f>E135*100/F135</f>
        <v>187761685.7142857</v>
      </c>
      <c r="H135" s="18">
        <f>G135*$F$10/100</f>
        <v>14157231.102857141</v>
      </c>
    </row>
    <row r="136" spans="1:8">
      <c r="A136" s="6" t="s">
        <v>57</v>
      </c>
      <c r="B136" s="62">
        <v>16</v>
      </c>
      <c r="C136" s="19" t="s">
        <v>58</v>
      </c>
      <c r="D136" s="18">
        <v>665</v>
      </c>
      <c r="E136" s="18">
        <v>1095181.3500000001</v>
      </c>
      <c r="F136" s="34">
        <v>9.4</v>
      </c>
      <c r="G136" s="18">
        <f>E136*100/F136</f>
        <v>11650865.425531916</v>
      </c>
      <c r="H136" s="18">
        <f>G136*$F$10/100</f>
        <v>878475.25308510649</v>
      </c>
    </row>
    <row r="137" spans="1:8">
      <c r="A137" s="6" t="s">
        <v>129</v>
      </c>
      <c r="B137" s="62">
        <v>12</v>
      </c>
      <c r="C137" s="19" t="s">
        <v>130</v>
      </c>
      <c r="D137" s="18">
        <v>10049</v>
      </c>
      <c r="E137" s="18">
        <v>15644828.359999999</v>
      </c>
      <c r="F137" s="34">
        <v>8.4</v>
      </c>
      <c r="G137" s="18">
        <f>E137*100/F137</f>
        <v>186247956.66666666</v>
      </c>
      <c r="H137" s="18">
        <f>G137*$F$10/100</f>
        <v>14043095.932666667</v>
      </c>
    </row>
    <row r="138" spans="1:8">
      <c r="A138" s="6" t="s">
        <v>257</v>
      </c>
      <c r="B138" s="62">
        <v>2</v>
      </c>
      <c r="C138" s="19" t="s">
        <v>258</v>
      </c>
      <c r="D138" s="18">
        <v>20666</v>
      </c>
      <c r="E138" s="18">
        <v>38240523.18</v>
      </c>
      <c r="F138" s="34">
        <v>7.1</v>
      </c>
      <c r="G138" s="18">
        <f>E138*100/F138</f>
        <v>538598918.02816904</v>
      </c>
      <c r="H138" s="18">
        <f>G138*$F$10/100</f>
        <v>40610358.419323944</v>
      </c>
    </row>
    <row r="139" spans="1:8">
      <c r="A139" s="6" t="s">
        <v>157</v>
      </c>
      <c r="B139" s="62">
        <v>17</v>
      </c>
      <c r="C139" s="19" t="s">
        <v>158</v>
      </c>
      <c r="D139" s="18">
        <v>10190</v>
      </c>
      <c r="E139" s="18">
        <v>19996608.43</v>
      </c>
      <c r="F139" s="34">
        <v>9.4</v>
      </c>
      <c r="G139" s="18">
        <f>E139*100/F139</f>
        <v>212729876.9148936</v>
      </c>
      <c r="H139" s="18">
        <f>G139*$F$10/100</f>
        <v>16039832.719382977</v>
      </c>
    </row>
    <row r="140" spans="1:8">
      <c r="A140" s="6" t="s">
        <v>311</v>
      </c>
      <c r="B140" s="62">
        <v>12</v>
      </c>
      <c r="C140" s="19" t="s">
        <v>312</v>
      </c>
      <c r="D140" s="18">
        <v>11913</v>
      </c>
      <c r="E140" s="18">
        <v>22904150.539999999</v>
      </c>
      <c r="F140" s="34">
        <v>9.5</v>
      </c>
      <c r="G140" s="18">
        <f>E140*100/F140</f>
        <v>241096321.47368422</v>
      </c>
      <c r="H140" s="18">
        <f>G140*$F$10/100</f>
        <v>18178662.639115792</v>
      </c>
    </row>
    <row r="141" spans="1:8">
      <c r="A141" s="6" t="s">
        <v>59</v>
      </c>
      <c r="B141" s="62">
        <v>1</v>
      </c>
      <c r="C141" s="19" t="s">
        <v>60</v>
      </c>
      <c r="D141" s="18">
        <v>45687</v>
      </c>
      <c r="E141" s="18">
        <v>88415027.629999995</v>
      </c>
      <c r="F141" s="34">
        <v>7.9</v>
      </c>
      <c r="G141" s="18">
        <f>E141*100/F141</f>
        <v>1119177564.9367089</v>
      </c>
      <c r="H141" s="18">
        <f>G141*$F$10/100</f>
        <v>84385988.396227852</v>
      </c>
    </row>
    <row r="142" spans="1:8">
      <c r="A142" s="6" t="s">
        <v>305</v>
      </c>
      <c r="B142" s="62">
        <v>2</v>
      </c>
      <c r="C142" s="19" t="s">
        <v>306</v>
      </c>
      <c r="D142" s="18">
        <v>15295</v>
      </c>
      <c r="E142" s="18">
        <v>24927971.989999998</v>
      </c>
      <c r="F142" s="34">
        <v>8.4</v>
      </c>
      <c r="G142" s="18">
        <f>E142*100/F142</f>
        <v>296761571.30952382</v>
      </c>
      <c r="H142" s="18">
        <f>G142*$F$10/100</f>
        <v>22375822.476738095</v>
      </c>
    </row>
    <row r="143" spans="1:8">
      <c r="A143" s="6" t="s">
        <v>201</v>
      </c>
      <c r="B143" s="62">
        <v>5</v>
      </c>
      <c r="C143" s="19" t="s">
        <v>202</v>
      </c>
      <c r="D143" s="18">
        <v>7657</v>
      </c>
      <c r="E143" s="18">
        <v>14956409.23</v>
      </c>
      <c r="F143" s="34">
        <v>8.9</v>
      </c>
      <c r="G143" s="18">
        <f>E143*100/F143</f>
        <v>168049541.91011235</v>
      </c>
      <c r="H143" s="18">
        <f>G143*$F$10/100</f>
        <v>12670935.460022472</v>
      </c>
    </row>
    <row r="144" spans="1:8">
      <c r="A144" s="6" t="s">
        <v>445</v>
      </c>
      <c r="B144" s="62">
        <v>1</v>
      </c>
      <c r="C144" s="19" t="s">
        <v>446</v>
      </c>
      <c r="D144" s="18">
        <v>14352</v>
      </c>
      <c r="E144" s="18">
        <v>24627780.280000001</v>
      </c>
      <c r="F144" s="34">
        <v>7.6</v>
      </c>
      <c r="G144" s="18">
        <f>E144*100/F144</f>
        <v>324049740.52631581</v>
      </c>
      <c r="H144" s="18">
        <f>G144*$F$10/100</f>
        <v>24433350.435684215</v>
      </c>
    </row>
    <row r="145" spans="1:8">
      <c r="A145" s="6" t="s">
        <v>471</v>
      </c>
      <c r="B145" s="62">
        <v>13</v>
      </c>
      <c r="C145" s="19" t="s">
        <v>472</v>
      </c>
      <c r="D145" s="18">
        <v>711</v>
      </c>
      <c r="E145" s="18">
        <v>960074.15</v>
      </c>
      <c r="F145" s="34">
        <v>6.4</v>
      </c>
      <c r="G145" s="18">
        <f>E145*100/F145</f>
        <v>15001158.59375</v>
      </c>
      <c r="H145" s="18">
        <f>G145*$F$10/100</f>
        <v>1131087.3579687499</v>
      </c>
    </row>
    <row r="146" spans="1:8">
      <c r="A146" s="6" t="s">
        <v>321</v>
      </c>
      <c r="B146" s="62">
        <v>17</v>
      </c>
      <c r="C146" s="19" t="s">
        <v>322</v>
      </c>
      <c r="D146" s="18">
        <v>2008</v>
      </c>
      <c r="E146" s="18">
        <v>3279965.9</v>
      </c>
      <c r="F146" s="34">
        <v>8.9</v>
      </c>
      <c r="G146" s="18">
        <f>E146*100/F146</f>
        <v>36853549.438202247</v>
      </c>
      <c r="H146" s="18">
        <f>G146*$F$10/100</f>
        <v>2778757.6276404494</v>
      </c>
    </row>
    <row r="147" spans="1:8">
      <c r="A147" s="6" t="s">
        <v>503</v>
      </c>
      <c r="B147" s="62">
        <v>15</v>
      </c>
      <c r="C147" s="19" t="s">
        <v>504</v>
      </c>
      <c r="D147" s="18">
        <v>5884</v>
      </c>
      <c r="E147" s="18">
        <v>9640738.2300000004</v>
      </c>
      <c r="F147" s="34">
        <v>8.3000000000000007</v>
      </c>
      <c r="G147" s="18">
        <f>E147*100/F147</f>
        <v>116153472.6506024</v>
      </c>
      <c r="H147" s="18">
        <f>G147*$F$10/100</f>
        <v>8757971.837855421</v>
      </c>
    </row>
    <row r="148" spans="1:8">
      <c r="A148" s="6" t="s">
        <v>315</v>
      </c>
      <c r="B148" s="62">
        <v>9</v>
      </c>
      <c r="C148" s="19" t="s">
        <v>316</v>
      </c>
      <c r="D148" s="18">
        <v>4358</v>
      </c>
      <c r="E148" s="18">
        <v>7450090.4900000002</v>
      </c>
      <c r="F148" s="34">
        <v>8.8000000000000007</v>
      </c>
      <c r="G148" s="18">
        <f>E148*100/F148</f>
        <v>84660119.204545453</v>
      </c>
      <c r="H148" s="18">
        <f>G148*$F$10/100</f>
        <v>6383372.988022727</v>
      </c>
    </row>
    <row r="149" spans="1:8">
      <c r="A149" s="6" t="s">
        <v>363</v>
      </c>
      <c r="B149" s="62">
        <v>15</v>
      </c>
      <c r="C149" s="19" t="s">
        <v>364</v>
      </c>
      <c r="D149" s="18">
        <v>5415</v>
      </c>
      <c r="E149" s="18">
        <v>10395362.310000001</v>
      </c>
      <c r="F149" s="34">
        <v>8.9</v>
      </c>
      <c r="G149" s="18">
        <f>E149*100/F149</f>
        <v>116801823.70786516</v>
      </c>
      <c r="H149" s="18">
        <f>G149*$F$10/100</f>
        <v>8806857.5075730328</v>
      </c>
    </row>
    <row r="150" spans="1:8">
      <c r="A150" s="6" t="s">
        <v>37</v>
      </c>
      <c r="B150" s="62">
        <v>2</v>
      </c>
      <c r="C150" s="19" t="s">
        <v>38</v>
      </c>
      <c r="D150" s="18">
        <v>1910</v>
      </c>
      <c r="E150" s="18">
        <v>3186779.02</v>
      </c>
      <c r="F150" s="34">
        <v>8.5</v>
      </c>
      <c r="G150" s="18">
        <f>E150*100/F150</f>
        <v>37491517.882352941</v>
      </c>
      <c r="H150" s="18">
        <f>G150*$F$10/100</f>
        <v>2826860.4483294119</v>
      </c>
    </row>
    <row r="151" spans="1:8">
      <c r="A151" s="6" t="s">
        <v>479</v>
      </c>
      <c r="B151" s="62">
        <v>2</v>
      </c>
      <c r="C151" s="19" t="s">
        <v>480</v>
      </c>
      <c r="D151" s="18">
        <v>9592</v>
      </c>
      <c r="E151" s="18">
        <v>20518566.219999999</v>
      </c>
      <c r="F151" s="34">
        <v>8.1</v>
      </c>
      <c r="G151" s="18">
        <f>E151*100/F151</f>
        <v>253315632.34567901</v>
      </c>
      <c r="H151" s="18">
        <f>G151*$F$10/100</f>
        <v>19099998.678864196</v>
      </c>
    </row>
    <row r="152" spans="1:8">
      <c r="A152" s="6" t="s">
        <v>415</v>
      </c>
      <c r="B152" s="62">
        <v>17</v>
      </c>
      <c r="C152" s="19" t="s">
        <v>416</v>
      </c>
      <c r="D152" s="18">
        <v>1059</v>
      </c>
      <c r="E152" s="18">
        <v>1518373.49</v>
      </c>
      <c r="F152" s="34">
        <v>10</v>
      </c>
      <c r="G152" s="18">
        <f>E152*100/F152</f>
        <v>15183734.9</v>
      </c>
      <c r="H152" s="18">
        <f>G152*$F$10/100</f>
        <v>1144853.61146</v>
      </c>
    </row>
    <row r="153" spans="1:8">
      <c r="A153" s="6" t="s">
        <v>435</v>
      </c>
      <c r="B153" s="62">
        <v>4</v>
      </c>
      <c r="C153" s="19" t="s">
        <v>436</v>
      </c>
      <c r="D153" s="18">
        <v>2904</v>
      </c>
      <c r="E153" s="18">
        <v>4705424.49</v>
      </c>
      <c r="F153" s="34">
        <v>8.9</v>
      </c>
      <c r="G153" s="18">
        <f>E153*100/F153</f>
        <v>52869938.089887641</v>
      </c>
      <c r="H153" s="18">
        <f>G153*$F$10/100</f>
        <v>3986393.3319775285</v>
      </c>
    </row>
    <row r="154" spans="1:8">
      <c r="A154" s="6" t="s">
        <v>55</v>
      </c>
      <c r="B154" s="62">
        <v>8</v>
      </c>
      <c r="C154" s="19" t="s">
        <v>56</v>
      </c>
      <c r="D154" s="18">
        <v>1703</v>
      </c>
      <c r="E154" s="18">
        <v>2679478.2200000002</v>
      </c>
      <c r="F154" s="34">
        <v>9.5</v>
      </c>
      <c r="G154" s="18">
        <f>E154*100/F154</f>
        <v>28205033.894736845</v>
      </c>
      <c r="H154" s="18">
        <f>G154*$F$10/100</f>
        <v>2126659.5556631582</v>
      </c>
    </row>
    <row r="155" spans="1:8">
      <c r="A155" s="6" t="s">
        <v>341</v>
      </c>
      <c r="B155" s="62">
        <v>10</v>
      </c>
      <c r="C155" s="19" t="s">
        <v>342</v>
      </c>
      <c r="D155" s="18">
        <v>51890</v>
      </c>
      <c r="E155" s="18">
        <v>106259362.03</v>
      </c>
      <c r="F155" s="34">
        <v>9.4</v>
      </c>
      <c r="G155" s="18">
        <f>E155*100/F155</f>
        <v>1130418745</v>
      </c>
      <c r="H155" s="18">
        <f>G155*$F$10/100</f>
        <v>85233573.372999996</v>
      </c>
    </row>
    <row r="156" spans="1:8">
      <c r="A156" s="6" t="s">
        <v>255</v>
      </c>
      <c r="B156" s="62">
        <v>17</v>
      </c>
      <c r="C156" s="19" t="s">
        <v>256</v>
      </c>
      <c r="D156" s="18">
        <v>8749</v>
      </c>
      <c r="E156" s="18">
        <v>16050564.789999999</v>
      </c>
      <c r="F156" s="34">
        <v>9.4</v>
      </c>
      <c r="G156" s="18">
        <f>E156*100/F156</f>
        <v>170750689.25531915</v>
      </c>
      <c r="H156" s="18">
        <f>G156*$F$10/100</f>
        <v>12874601.969851065</v>
      </c>
    </row>
    <row r="157" spans="1:8">
      <c r="A157" s="6" t="s">
        <v>27</v>
      </c>
      <c r="B157" s="62">
        <v>13</v>
      </c>
      <c r="C157" s="19" t="s">
        <v>28</v>
      </c>
      <c r="D157" s="18">
        <v>1393</v>
      </c>
      <c r="E157" s="18">
        <v>2369087.66</v>
      </c>
      <c r="F157" s="34">
        <v>9.8000000000000007</v>
      </c>
      <c r="G157" s="18">
        <f>E157*100/F157</f>
        <v>24174363.877551019</v>
      </c>
      <c r="H157" s="18">
        <f>G157*$F$10/100</f>
        <v>1822747.036367347</v>
      </c>
    </row>
    <row r="158" spans="1:8">
      <c r="A158" s="6" t="s">
        <v>565</v>
      </c>
      <c r="B158" s="62">
        <v>19</v>
      </c>
      <c r="C158" s="19" t="s">
        <v>566</v>
      </c>
      <c r="D158" s="18">
        <v>2313</v>
      </c>
      <c r="E158" s="18">
        <v>4411778.2699999996</v>
      </c>
      <c r="F158" s="34">
        <v>8.9</v>
      </c>
      <c r="G158" s="18">
        <f>E158*100/F158</f>
        <v>49570542.359550551</v>
      </c>
      <c r="H158" s="18">
        <f>G158*$F$10/100</f>
        <v>3737618.8939101119</v>
      </c>
    </row>
    <row r="159" spans="1:8">
      <c r="A159" s="6" t="s">
        <v>371</v>
      </c>
      <c r="B159" s="62">
        <v>15</v>
      </c>
      <c r="C159" s="19" t="s">
        <v>372</v>
      </c>
      <c r="D159" s="18">
        <v>19738</v>
      </c>
      <c r="E159" s="18">
        <v>43364618.590000004</v>
      </c>
      <c r="F159" s="34">
        <v>8.9</v>
      </c>
      <c r="G159" s="18">
        <f>E159*100/F159</f>
        <v>487242905.50561798</v>
      </c>
      <c r="H159" s="18">
        <f>G159*$F$10/100</f>
        <v>36738115.075123593</v>
      </c>
    </row>
    <row r="160" spans="1:8">
      <c r="A160" s="6" t="s">
        <v>331</v>
      </c>
      <c r="B160" s="62">
        <v>13</v>
      </c>
      <c r="C160" s="19" t="s">
        <v>332</v>
      </c>
      <c r="D160" s="18">
        <v>10614</v>
      </c>
      <c r="E160" s="18">
        <v>18070605.84</v>
      </c>
      <c r="F160" s="34">
        <v>6.9</v>
      </c>
      <c r="G160" s="18">
        <f>E160*100/F160</f>
        <v>261892838.26086956</v>
      </c>
      <c r="H160" s="18">
        <f>G160*$F$10/100</f>
        <v>19746720.004869565</v>
      </c>
    </row>
    <row r="161" spans="1:8">
      <c r="A161" s="6" t="s">
        <v>213</v>
      </c>
      <c r="B161" s="62">
        <v>2</v>
      </c>
      <c r="C161" s="19" t="s">
        <v>214</v>
      </c>
      <c r="D161" s="18">
        <v>7477</v>
      </c>
      <c r="E161" s="18">
        <v>14631675.48</v>
      </c>
      <c r="F161" s="34">
        <v>9.1</v>
      </c>
      <c r="G161" s="18">
        <f>E161*100/F161</f>
        <v>160787642.63736263</v>
      </c>
      <c r="H161" s="18">
        <f>G161*$F$10/100</f>
        <v>12123388.254857142</v>
      </c>
    </row>
    <row r="162" spans="1:8">
      <c r="A162" s="6" t="s">
        <v>13</v>
      </c>
      <c r="B162" s="62">
        <v>1</v>
      </c>
      <c r="C162" s="19" t="s">
        <v>14</v>
      </c>
      <c r="D162" s="18">
        <v>1677</v>
      </c>
      <c r="E162" s="18">
        <v>3408996.25</v>
      </c>
      <c r="F162" s="34">
        <v>9.9</v>
      </c>
      <c r="G162" s="18">
        <f>E162*100/F162</f>
        <v>34434305.555555552</v>
      </c>
      <c r="H162" s="18">
        <f>G162*$F$10/100</f>
        <v>2596346.6388888885</v>
      </c>
    </row>
    <row r="163" spans="1:8">
      <c r="A163" s="6" t="s">
        <v>395</v>
      </c>
      <c r="B163" s="62">
        <v>1</v>
      </c>
      <c r="C163" s="19" t="s">
        <v>396</v>
      </c>
      <c r="D163" s="18">
        <v>20934</v>
      </c>
      <c r="E163" s="18">
        <v>41552988.420000002</v>
      </c>
      <c r="F163" s="34">
        <v>8.3000000000000025</v>
      </c>
      <c r="G163" s="18">
        <f>E163*100/F163</f>
        <v>500638414.69879502</v>
      </c>
      <c r="H163" s="18">
        <f>G163*$F$10/100</f>
        <v>37748136.468289144</v>
      </c>
    </row>
    <row r="164" spans="1:8">
      <c r="A164" s="6" t="s">
        <v>519</v>
      </c>
      <c r="B164" s="62">
        <v>6</v>
      </c>
      <c r="C164" s="19" t="s">
        <v>520</v>
      </c>
      <c r="D164" s="18">
        <v>9270</v>
      </c>
      <c r="E164" s="18">
        <v>18739912.550000001</v>
      </c>
      <c r="F164" s="34">
        <v>9.9000000000000021</v>
      </c>
      <c r="G164" s="18">
        <f>E164*100/F164</f>
        <v>189292045.95959592</v>
      </c>
      <c r="H164" s="18">
        <f>G164*$F$10/100</f>
        <v>14272620.265353533</v>
      </c>
    </row>
    <row r="165" spans="1:8">
      <c r="A165" s="6" t="s">
        <v>131</v>
      </c>
      <c r="B165" s="62">
        <v>10</v>
      </c>
      <c r="C165" s="19" t="s">
        <v>132</v>
      </c>
      <c r="D165" s="18">
        <v>7057</v>
      </c>
      <c r="E165" s="18">
        <v>11360919.65</v>
      </c>
      <c r="F165" s="34">
        <v>8.5</v>
      </c>
      <c r="G165" s="18">
        <f>E165*100/F165</f>
        <v>133657878.23529412</v>
      </c>
      <c r="H165" s="18">
        <f>G165*$F$10/100</f>
        <v>10077804.018941177</v>
      </c>
    </row>
    <row r="166" spans="1:8">
      <c r="A166" s="6" t="s">
        <v>489</v>
      </c>
      <c r="B166" s="62">
        <v>2</v>
      </c>
      <c r="C166" s="19" t="s">
        <v>490</v>
      </c>
      <c r="D166" s="18">
        <v>20129</v>
      </c>
      <c r="E166" s="18">
        <v>35659304.789999999</v>
      </c>
      <c r="F166" s="34">
        <v>6.4</v>
      </c>
      <c r="G166" s="18">
        <f>E166*100/F166</f>
        <v>557176637.34375</v>
      </c>
      <c r="H166" s="18">
        <f>G166*$F$10/100</f>
        <v>42011118.455718748</v>
      </c>
    </row>
    <row r="167" spans="1:8">
      <c r="A167" s="6" t="s">
        <v>47</v>
      </c>
      <c r="B167" s="62">
        <v>4</v>
      </c>
      <c r="C167" s="19" t="s">
        <v>48</v>
      </c>
      <c r="D167" s="18">
        <v>4939</v>
      </c>
      <c r="E167" s="18">
        <v>9522358.0299999993</v>
      </c>
      <c r="F167" s="34">
        <v>9.1</v>
      </c>
      <c r="G167" s="18">
        <f>E167*100/F167</f>
        <v>104641297.03296703</v>
      </c>
      <c r="H167" s="18">
        <f>G167*$F$10/100</f>
        <v>7889953.796285714</v>
      </c>
    </row>
    <row r="168" spans="1:8">
      <c r="A168" s="6" t="s">
        <v>535</v>
      </c>
      <c r="B168" s="62">
        <v>17</v>
      </c>
      <c r="C168" s="19" t="s">
        <v>536</v>
      </c>
      <c r="D168" s="18">
        <v>10378</v>
      </c>
      <c r="E168" s="18">
        <v>18426671.32</v>
      </c>
      <c r="F168" s="34">
        <v>9.9</v>
      </c>
      <c r="G168" s="18">
        <f>E168*100/F168</f>
        <v>186127993.13131312</v>
      </c>
      <c r="H168" s="18">
        <f>G168*$F$10/100</f>
        <v>14034050.682101009</v>
      </c>
    </row>
    <row r="169" spans="1:8">
      <c r="A169" s="6" t="s">
        <v>531</v>
      </c>
      <c r="B169" s="62">
        <v>6</v>
      </c>
      <c r="C169" s="19" t="s">
        <v>532</v>
      </c>
      <c r="D169" s="18">
        <v>36176</v>
      </c>
      <c r="E169" s="18">
        <v>74059297.469999999</v>
      </c>
      <c r="F169" s="34">
        <v>8.4</v>
      </c>
      <c r="G169" s="18">
        <f>E169*100/F169</f>
        <v>881658303.21428573</v>
      </c>
      <c r="H169" s="18">
        <f>G169*$F$10/100</f>
        <v>66477036.06235715</v>
      </c>
    </row>
    <row r="170" spans="1:8">
      <c r="A170" s="6" t="s">
        <v>293</v>
      </c>
      <c r="B170" s="62">
        <v>2</v>
      </c>
      <c r="C170" s="19" t="s">
        <v>294</v>
      </c>
      <c r="D170" s="18">
        <v>4659</v>
      </c>
      <c r="E170" s="18">
        <v>9828538.8499999996</v>
      </c>
      <c r="F170" s="34">
        <v>9.0999999999999979</v>
      </c>
      <c r="G170" s="18">
        <f>E170*100/F170</f>
        <v>108005921.42857145</v>
      </c>
      <c r="H170" s="18">
        <f>G170*$F$10/100</f>
        <v>8143646.4757142877</v>
      </c>
    </row>
    <row r="171" spans="1:8">
      <c r="A171" s="6" t="s">
        <v>367</v>
      </c>
      <c r="B171" s="62">
        <v>12</v>
      </c>
      <c r="C171" s="19" t="s">
        <v>368</v>
      </c>
      <c r="D171" s="18">
        <v>8980</v>
      </c>
      <c r="E171" s="18">
        <v>14004666.02</v>
      </c>
      <c r="F171" s="34">
        <v>8.9</v>
      </c>
      <c r="G171" s="18">
        <f>E171*100/F171</f>
        <v>157355797.9775281</v>
      </c>
      <c r="H171" s="18">
        <f>G171*$F$10/100</f>
        <v>11864627.16750562</v>
      </c>
    </row>
    <row r="172" spans="1:8">
      <c r="A172" s="6" t="s">
        <v>475</v>
      </c>
      <c r="B172" s="62">
        <v>1</v>
      </c>
      <c r="C172" s="19" t="s">
        <v>476</v>
      </c>
      <c r="D172" s="18">
        <v>45048</v>
      </c>
      <c r="E172" s="18">
        <v>92070405.769999996</v>
      </c>
      <c r="F172" s="34">
        <v>7.5</v>
      </c>
      <c r="G172" s="18">
        <f>E172*100/F172</f>
        <v>1227605410.2666667</v>
      </c>
      <c r="H172" s="18">
        <f>G172*$F$10/100</f>
        <v>92561447.934106678</v>
      </c>
    </row>
    <row r="173" spans="1:8">
      <c r="A173" s="6" t="s">
        <v>547</v>
      </c>
      <c r="B173" s="62">
        <v>15</v>
      </c>
      <c r="C173" s="19" t="s">
        <v>548</v>
      </c>
      <c r="D173" s="18">
        <v>9554</v>
      </c>
      <c r="E173" s="18">
        <v>15120688.49</v>
      </c>
      <c r="F173" s="34">
        <v>8.4</v>
      </c>
      <c r="G173" s="18">
        <f>E173*100/F173</f>
        <v>180008196.30952379</v>
      </c>
      <c r="H173" s="18">
        <f>G173*$F$10/100</f>
        <v>13572618.001738094</v>
      </c>
    </row>
    <row r="174" spans="1:8">
      <c r="A174" s="6" t="s">
        <v>165</v>
      </c>
      <c r="B174" s="62">
        <v>7</v>
      </c>
      <c r="C174" s="19" t="s">
        <v>166</v>
      </c>
      <c r="D174" s="18">
        <v>15651</v>
      </c>
      <c r="E174" s="18">
        <v>28002296.879999999</v>
      </c>
      <c r="F174" s="34">
        <v>8.6999999999999993</v>
      </c>
      <c r="G174" s="18">
        <f>E174*100/F174</f>
        <v>321865481.37931037</v>
      </c>
      <c r="H174" s="18">
        <f>G174*$F$10/100</f>
        <v>24268657.296000004</v>
      </c>
    </row>
    <row r="175" spans="1:8">
      <c r="A175" s="6" t="s">
        <v>219</v>
      </c>
      <c r="B175" s="62">
        <v>2</v>
      </c>
      <c r="C175" s="19" t="s">
        <v>220</v>
      </c>
      <c r="D175" s="18">
        <v>1304</v>
      </c>
      <c r="E175" s="18">
        <v>2068437.17</v>
      </c>
      <c r="F175" s="34">
        <v>8.4</v>
      </c>
      <c r="G175" s="18">
        <f>E175*100/F175</f>
        <v>24624252.023809522</v>
      </c>
      <c r="H175" s="18">
        <f>G175*$F$10/100</f>
        <v>1856668.602595238</v>
      </c>
    </row>
    <row r="176" spans="1:8">
      <c r="A176" s="6" t="s">
        <v>279</v>
      </c>
      <c r="B176" s="62">
        <v>6</v>
      </c>
      <c r="C176" s="19" t="s">
        <v>280</v>
      </c>
      <c r="D176" s="18">
        <v>8869</v>
      </c>
      <c r="E176" s="18">
        <v>17283204.170000002</v>
      </c>
      <c r="F176" s="34">
        <v>9.4</v>
      </c>
      <c r="G176" s="18">
        <f>E176*100/F176</f>
        <v>183863874.14893618</v>
      </c>
      <c r="H176" s="18">
        <f>G176*$F$10/100</f>
        <v>13863336.110829787</v>
      </c>
    </row>
    <row r="177" spans="1:8">
      <c r="A177" s="6" t="s">
        <v>407</v>
      </c>
      <c r="B177" s="62">
        <v>17</v>
      </c>
      <c r="C177" s="19" t="s">
        <v>408</v>
      </c>
      <c r="D177" s="18">
        <v>6912</v>
      </c>
      <c r="E177" s="18">
        <v>13107100.359999999</v>
      </c>
      <c r="F177" s="34">
        <v>10</v>
      </c>
      <c r="G177" s="18">
        <f>E177*100/F177</f>
        <v>131071003.59999999</v>
      </c>
      <c r="H177" s="18">
        <f>G177*$F$10/100</f>
        <v>9882753.6714399997</v>
      </c>
    </row>
    <row r="178" spans="1:8">
      <c r="A178" s="6" t="s">
        <v>431</v>
      </c>
      <c r="B178" s="62">
        <v>17</v>
      </c>
      <c r="C178" s="19" t="s">
        <v>432</v>
      </c>
      <c r="D178" s="18">
        <v>216152</v>
      </c>
      <c r="E178" s="18">
        <v>409544334.32999998</v>
      </c>
      <c r="F178" s="34">
        <v>8.1</v>
      </c>
      <c r="G178" s="18">
        <f>E178*100/F178</f>
        <v>5056102892.9629631</v>
      </c>
      <c r="H178" s="18">
        <f>G178*$F$10/100</f>
        <v>381230158.12940741</v>
      </c>
    </row>
    <row r="179" spans="1:8">
      <c r="A179" s="6" t="s">
        <v>389</v>
      </c>
      <c r="B179" s="62">
        <v>12</v>
      </c>
      <c r="C179" s="19" t="s">
        <v>390</v>
      </c>
      <c r="D179" s="18">
        <v>6444</v>
      </c>
      <c r="E179" s="18">
        <v>9943794.9499999993</v>
      </c>
      <c r="F179" s="34">
        <v>8.9</v>
      </c>
      <c r="G179" s="18">
        <f>E179*100/F179</f>
        <v>111728033.1460674</v>
      </c>
      <c r="H179" s="18">
        <f>G179*$F$10/100</f>
        <v>8424293.6992134824</v>
      </c>
    </row>
    <row r="180" spans="1:8">
      <c r="A180" s="6" t="s">
        <v>91</v>
      </c>
      <c r="B180" s="62">
        <v>7</v>
      </c>
      <c r="C180" s="19" t="s">
        <v>92</v>
      </c>
      <c r="D180" s="18">
        <v>2676</v>
      </c>
      <c r="E180" s="18">
        <v>4101833.49</v>
      </c>
      <c r="F180" s="34">
        <v>8.4</v>
      </c>
      <c r="G180" s="18">
        <f>E180*100/F180</f>
        <v>48831351.071428567</v>
      </c>
      <c r="H180" s="18">
        <f>G180*$F$10/100</f>
        <v>3681883.8707857137</v>
      </c>
    </row>
    <row r="181" spans="1:8">
      <c r="A181" s="6" t="s">
        <v>487</v>
      </c>
      <c r="B181" s="62">
        <v>2</v>
      </c>
      <c r="C181" s="19" t="s">
        <v>488</v>
      </c>
      <c r="D181" s="18">
        <v>11221</v>
      </c>
      <c r="E181" s="18">
        <v>22161318.07</v>
      </c>
      <c r="F181" s="34">
        <v>8.1999999999999993</v>
      </c>
      <c r="G181" s="18">
        <f>E181*100/F181</f>
        <v>270259976.46341467</v>
      </c>
      <c r="H181" s="18">
        <f>G181*$F$10/100</f>
        <v>20377602.225341465</v>
      </c>
    </row>
    <row r="182" spans="1:8">
      <c r="A182" s="6" t="s">
        <v>41</v>
      </c>
      <c r="B182" s="62">
        <v>18</v>
      </c>
      <c r="C182" s="19" t="s">
        <v>42</v>
      </c>
      <c r="D182" s="18">
        <v>2990</v>
      </c>
      <c r="E182" s="18">
        <v>5108985.0599999996</v>
      </c>
      <c r="F182" s="34">
        <v>9.4</v>
      </c>
      <c r="G182" s="18">
        <f>E182*100/F182</f>
        <v>54350904.893617012</v>
      </c>
      <c r="H182" s="18">
        <f>G182*$F$10/100</f>
        <v>4098058.2289787228</v>
      </c>
    </row>
    <row r="183" spans="1:8">
      <c r="A183" s="6" t="s">
        <v>411</v>
      </c>
      <c r="B183" s="62">
        <v>2</v>
      </c>
      <c r="C183" s="19" t="s">
        <v>412</v>
      </c>
      <c r="D183" s="18">
        <v>14868</v>
      </c>
      <c r="E183" s="18">
        <v>29670499.030000001</v>
      </c>
      <c r="F183" s="34">
        <v>7.9</v>
      </c>
      <c r="G183" s="18">
        <f>E183*100/F183</f>
        <v>375575937.08860755</v>
      </c>
      <c r="H183" s="18">
        <f>G183*$F$10/100</f>
        <v>28318425.656481009</v>
      </c>
    </row>
    <row r="184" spans="1:8">
      <c r="A184" s="6" t="s">
        <v>101</v>
      </c>
      <c r="B184" s="62">
        <v>9</v>
      </c>
      <c r="C184" s="19" t="s">
        <v>102</v>
      </c>
      <c r="D184" s="18">
        <v>4300</v>
      </c>
      <c r="E184" s="18">
        <v>7457111.1600000001</v>
      </c>
      <c r="F184" s="34">
        <v>9.5</v>
      </c>
      <c r="G184" s="18">
        <f>E184*100/F184</f>
        <v>78495906.947368428</v>
      </c>
      <c r="H184" s="18">
        <f>G184*$F$10/100</f>
        <v>5918591.3838315792</v>
      </c>
    </row>
    <row r="185" spans="1:8">
      <c r="A185" s="6" t="s">
        <v>261</v>
      </c>
      <c r="B185" s="62">
        <v>6</v>
      </c>
      <c r="C185" s="19" t="s">
        <v>262</v>
      </c>
      <c r="D185" s="18">
        <v>6069</v>
      </c>
      <c r="E185" s="18">
        <v>10517444.35</v>
      </c>
      <c r="F185" s="34">
        <v>9.4</v>
      </c>
      <c r="G185" s="18">
        <f>E185*100/F185</f>
        <v>111887705.85106383</v>
      </c>
      <c r="H185" s="18">
        <f>G185*$F$10/100</f>
        <v>8436333.0211702138</v>
      </c>
    </row>
    <row r="186" spans="1:8">
      <c r="A186" s="6" t="s">
        <v>345</v>
      </c>
      <c r="B186" s="62">
        <v>15</v>
      </c>
      <c r="C186" s="19" t="s">
        <v>346</v>
      </c>
      <c r="D186" s="18">
        <v>11226</v>
      </c>
      <c r="E186" s="18">
        <v>20603464.57</v>
      </c>
      <c r="F186" s="34">
        <v>9.3000000000000007</v>
      </c>
      <c r="G186" s="18">
        <f>E186*100/F186</f>
        <v>221542629.78494623</v>
      </c>
      <c r="H186" s="18">
        <f>G186*$F$10/100</f>
        <v>16704314.285784945</v>
      </c>
    </row>
    <row r="187" spans="1:8">
      <c r="A187" s="6" t="s">
        <v>245</v>
      </c>
      <c r="B187" s="62">
        <v>19</v>
      </c>
      <c r="C187" s="19" t="s">
        <v>246</v>
      </c>
      <c r="D187" s="18">
        <v>910</v>
      </c>
      <c r="E187" s="18">
        <v>1744183.88</v>
      </c>
      <c r="F187" s="34">
        <v>9.1</v>
      </c>
      <c r="G187" s="18">
        <f>E187*100/F187</f>
        <v>19166855.824175823</v>
      </c>
      <c r="H187" s="18">
        <f>G187*$F$10/100</f>
        <v>1445180.9291428572</v>
      </c>
    </row>
    <row r="188" spans="1:8">
      <c r="A188" s="6" t="s">
        <v>579</v>
      </c>
      <c r="B188" s="62">
        <v>19</v>
      </c>
      <c r="C188" s="19" t="s">
        <v>580</v>
      </c>
      <c r="D188" s="18">
        <v>3191</v>
      </c>
      <c r="E188" s="18">
        <v>5490477.0800000001</v>
      </c>
      <c r="F188" s="34">
        <v>9</v>
      </c>
      <c r="G188" s="18">
        <f>E188*100/F188</f>
        <v>61005300.888888888</v>
      </c>
      <c r="H188" s="18">
        <f>G188*$F$10/100</f>
        <v>4599799.6870222222</v>
      </c>
    </row>
    <row r="189" spans="1:8">
      <c r="A189" s="6" t="s">
        <v>499</v>
      </c>
      <c r="B189" s="62">
        <v>16</v>
      </c>
      <c r="C189" s="19" t="s">
        <v>500</v>
      </c>
      <c r="D189" s="18">
        <v>2594</v>
      </c>
      <c r="E189" s="18">
        <v>3729494.7</v>
      </c>
      <c r="F189" s="34">
        <v>9.3000000000000007</v>
      </c>
      <c r="G189" s="18">
        <f>E189*100/F189</f>
        <v>40102093.548387095</v>
      </c>
      <c r="H189" s="18">
        <f>G189*$F$10/100</f>
        <v>3023697.8535483871</v>
      </c>
    </row>
    <row r="190" spans="1:8">
      <c r="A190" s="6" t="s">
        <v>45</v>
      </c>
      <c r="B190" s="62">
        <v>13</v>
      </c>
      <c r="C190" s="19" t="s">
        <v>46</v>
      </c>
      <c r="D190" s="18">
        <v>3552</v>
      </c>
      <c r="E190" s="18">
        <v>6923264.3399999999</v>
      </c>
      <c r="F190" s="34">
        <v>9.9</v>
      </c>
      <c r="G190" s="18">
        <f>E190*100/F190</f>
        <v>69931963.030303031</v>
      </c>
      <c r="H190" s="18">
        <f>G190*$F$10/100</f>
        <v>5272870.0124848485</v>
      </c>
    </row>
    <row r="191" spans="1:8">
      <c r="A191" s="6" t="s">
        <v>557</v>
      </c>
      <c r="B191" s="62">
        <v>10</v>
      </c>
      <c r="C191" s="19" t="s">
        <v>558</v>
      </c>
      <c r="D191" s="18">
        <v>17178</v>
      </c>
      <c r="E191" s="18">
        <v>32130912.539999999</v>
      </c>
      <c r="F191" s="34">
        <v>9.4</v>
      </c>
      <c r="G191" s="18">
        <f>E191*100/F191</f>
        <v>341818218.5106383</v>
      </c>
      <c r="H191" s="18">
        <f>G191*$F$10/100</f>
        <v>25773093.675702129</v>
      </c>
    </row>
    <row r="192" spans="1:8">
      <c r="A192" s="6" t="s">
        <v>95</v>
      </c>
      <c r="B192" s="62">
        <v>11</v>
      </c>
      <c r="C192" s="19" t="s">
        <v>96</v>
      </c>
      <c r="D192" s="18">
        <v>3980</v>
      </c>
      <c r="E192" s="18">
        <v>5769263.2699999996</v>
      </c>
      <c r="F192" s="34">
        <v>9.1</v>
      </c>
      <c r="G192" s="18">
        <f>E192*100/F192</f>
        <v>63398497.472527474</v>
      </c>
      <c r="H192" s="18">
        <f>G192*$F$10/100</f>
        <v>4780246.7094285712</v>
      </c>
    </row>
    <row r="193" spans="1:8">
      <c r="A193" s="6" t="s">
        <v>595</v>
      </c>
      <c r="B193" s="62">
        <v>15</v>
      </c>
      <c r="C193" s="19" t="s">
        <v>596</v>
      </c>
      <c r="D193" s="18">
        <v>19576</v>
      </c>
      <c r="E193" s="18">
        <v>39147899.479999997</v>
      </c>
      <c r="F193" s="34">
        <v>9</v>
      </c>
      <c r="G193" s="18">
        <f>E193*100/F193</f>
        <v>434976660.88888884</v>
      </c>
      <c r="H193" s="18">
        <f>G193*$F$10/100</f>
        <v>32797240.23102222</v>
      </c>
    </row>
    <row r="194" spans="1:8">
      <c r="A194" s="6" t="s">
        <v>271</v>
      </c>
      <c r="B194" s="62">
        <v>13</v>
      </c>
      <c r="C194" s="19" t="s">
        <v>272</v>
      </c>
      <c r="D194" s="18">
        <v>3692</v>
      </c>
      <c r="E194" s="18">
        <v>5562554.5999999996</v>
      </c>
      <c r="F194" s="34">
        <v>8.9</v>
      </c>
      <c r="G194" s="18">
        <f>E194*100/F194</f>
        <v>62500613.483146064</v>
      </c>
      <c r="H194" s="18">
        <f>G194*$F$10/100</f>
        <v>4712546.2566292128</v>
      </c>
    </row>
    <row r="195" spans="1:8">
      <c r="A195" s="6" t="s">
        <v>485</v>
      </c>
      <c r="B195" s="62">
        <v>6</v>
      </c>
      <c r="C195" s="19" t="s">
        <v>486</v>
      </c>
      <c r="D195" s="18">
        <v>21042</v>
      </c>
      <c r="E195" s="18">
        <v>48020839.380000003</v>
      </c>
      <c r="F195" s="34">
        <v>7.9</v>
      </c>
      <c r="G195" s="18">
        <f>E195*100/F195</f>
        <v>607858726.32911384</v>
      </c>
      <c r="H195" s="18">
        <f>G195*$F$10/100</f>
        <v>45832547.965215184</v>
      </c>
    </row>
    <row r="196" spans="1:8">
      <c r="A196" s="6" t="s">
        <v>377</v>
      </c>
      <c r="B196" s="62">
        <v>12</v>
      </c>
      <c r="C196" s="19" t="s">
        <v>378</v>
      </c>
      <c r="D196" s="18">
        <v>3999</v>
      </c>
      <c r="E196" s="18">
        <v>5832504.2699999996</v>
      </c>
      <c r="F196" s="34">
        <v>9</v>
      </c>
      <c r="G196" s="18">
        <f>E196*100/F196</f>
        <v>64805603</v>
      </c>
      <c r="H196" s="18">
        <f>G196*$F$10/100</f>
        <v>4886342.4661999997</v>
      </c>
    </row>
    <row r="197" spans="1:8">
      <c r="A197" s="6" t="s">
        <v>31</v>
      </c>
      <c r="B197" s="62">
        <v>4</v>
      </c>
      <c r="C197" s="19" t="s">
        <v>32</v>
      </c>
      <c r="D197" s="18">
        <v>1931</v>
      </c>
      <c r="E197" s="18">
        <v>3851801.06</v>
      </c>
      <c r="F197" s="34">
        <v>10.9</v>
      </c>
      <c r="G197" s="18">
        <f>E197*100/F197</f>
        <v>35337624.403669722</v>
      </c>
      <c r="H197" s="18">
        <f>G197*$F$10/100</f>
        <v>2664456.8800366973</v>
      </c>
    </row>
    <row r="198" spans="1:8">
      <c r="A198" s="6" t="s">
        <v>307</v>
      </c>
      <c r="B198" s="62">
        <v>4</v>
      </c>
      <c r="C198" s="19" t="s">
        <v>308</v>
      </c>
      <c r="D198" s="18">
        <v>83305</v>
      </c>
      <c r="E198" s="18">
        <v>158122072.97999999</v>
      </c>
      <c r="F198" s="34">
        <v>8.6999999999999993</v>
      </c>
      <c r="G198" s="18">
        <f>E198*100/F198</f>
        <v>1817495091.7241378</v>
      </c>
      <c r="H198" s="18">
        <f>G198*$F$10/100</f>
        <v>137039129.91599998</v>
      </c>
    </row>
    <row r="199" spans="1:8">
      <c r="A199" s="6" t="s">
        <v>29</v>
      </c>
      <c r="B199" s="62">
        <v>1</v>
      </c>
      <c r="C199" s="19" t="s">
        <v>30</v>
      </c>
      <c r="D199" s="18">
        <v>4961</v>
      </c>
      <c r="E199" s="18">
        <v>9922670.2300000004</v>
      </c>
      <c r="F199" s="34">
        <v>7.9</v>
      </c>
      <c r="G199" s="18">
        <f>E199*100/F199</f>
        <v>125603420.63291138</v>
      </c>
      <c r="H199" s="18">
        <f>G199*$F$10/100</f>
        <v>9470497.9157215189</v>
      </c>
    </row>
    <row r="200" spans="1:8">
      <c r="A200" s="6" t="s">
        <v>463</v>
      </c>
      <c r="B200" s="62">
        <v>1</v>
      </c>
      <c r="C200" s="19" t="s">
        <v>464</v>
      </c>
      <c r="D200" s="18">
        <v>51737</v>
      </c>
      <c r="E200" s="18">
        <v>97614610.650000006</v>
      </c>
      <c r="F200" s="34">
        <v>7.1</v>
      </c>
      <c r="G200" s="18">
        <f>E200*100/F200</f>
        <v>1374853671.1267607</v>
      </c>
      <c r="H200" s="18">
        <f>G200*$F$10/100</f>
        <v>103663966.80295776</v>
      </c>
    </row>
    <row r="201" spans="1:8">
      <c r="A201" s="6" t="s">
        <v>211</v>
      </c>
      <c r="B201" s="62">
        <v>19</v>
      </c>
      <c r="C201" s="19" t="s">
        <v>212</v>
      </c>
      <c r="D201" s="18">
        <v>2878</v>
      </c>
      <c r="E201" s="18">
        <v>4493156.3899999997</v>
      </c>
      <c r="F201" s="34">
        <v>9.1</v>
      </c>
      <c r="G201" s="18">
        <f>E201*100/F201</f>
        <v>49375344.945054941</v>
      </c>
      <c r="H201" s="18">
        <f>G201*$F$10/100</f>
        <v>3722901.0088571422</v>
      </c>
    </row>
    <row r="202" spans="1:8">
      <c r="A202" s="6" t="s">
        <v>241</v>
      </c>
      <c r="B202" s="62">
        <v>17</v>
      </c>
      <c r="C202" s="19" t="s">
        <v>242</v>
      </c>
      <c r="D202" s="18">
        <v>7304</v>
      </c>
      <c r="E202" s="18">
        <v>11119907.82</v>
      </c>
      <c r="F202" s="34">
        <v>9.4999999999999982</v>
      </c>
      <c r="G202" s="18">
        <f>E202*100/F202</f>
        <v>117051661.26315792</v>
      </c>
      <c r="H202" s="18">
        <f>G202*$F$10/100</f>
        <v>8825695.2592421062</v>
      </c>
    </row>
    <row r="203" spans="1:8">
      <c r="A203" s="6" t="s">
        <v>353</v>
      </c>
      <c r="B203" s="62">
        <v>1</v>
      </c>
      <c r="C203" s="19" t="s">
        <v>354</v>
      </c>
      <c r="D203" s="18">
        <v>1743</v>
      </c>
      <c r="E203" s="18">
        <v>3618677.16</v>
      </c>
      <c r="F203" s="34">
        <v>9.9</v>
      </c>
      <c r="G203" s="18">
        <f>E203*100/F203</f>
        <v>36552294.545454547</v>
      </c>
      <c r="H203" s="18">
        <f>G203*$F$10/100</f>
        <v>2756043.008727273</v>
      </c>
    </row>
    <row r="204" spans="1:8">
      <c r="A204" s="6" t="s">
        <v>275</v>
      </c>
      <c r="B204" s="62">
        <v>6</v>
      </c>
      <c r="C204" s="19" t="s">
        <v>276</v>
      </c>
      <c r="D204" s="18">
        <v>2607</v>
      </c>
      <c r="E204" s="18">
        <v>4068273.64</v>
      </c>
      <c r="F204" s="34">
        <v>9.4</v>
      </c>
      <c r="G204" s="18">
        <f>E204*100/F204</f>
        <v>43279506.808510639</v>
      </c>
      <c r="H204" s="18">
        <f>G204*$F$10/100</f>
        <v>3263274.813361702</v>
      </c>
    </row>
    <row r="205" spans="1:8">
      <c r="A205" s="6" t="s">
        <v>133</v>
      </c>
      <c r="B205" s="62">
        <v>18</v>
      </c>
      <c r="C205" s="19" t="s">
        <v>134</v>
      </c>
      <c r="D205" s="18">
        <v>2345</v>
      </c>
      <c r="E205" s="18">
        <v>3458787.08</v>
      </c>
      <c r="F205" s="34">
        <v>8.9</v>
      </c>
      <c r="G205" s="18">
        <f>E205*100/F205</f>
        <v>38862776.179775283</v>
      </c>
      <c r="H205" s="18">
        <f>G205*$F$10/100</f>
        <v>2930253.3239550563</v>
      </c>
    </row>
    <row r="206" spans="1:8">
      <c r="A206" s="6" t="s">
        <v>465</v>
      </c>
      <c r="B206" s="62">
        <v>10</v>
      </c>
      <c r="C206" s="19" t="s">
        <v>466</v>
      </c>
      <c r="D206" s="18">
        <v>2101</v>
      </c>
      <c r="E206" s="18">
        <v>2934301.89</v>
      </c>
      <c r="F206" s="34">
        <v>6.6000000000000005</v>
      </c>
      <c r="G206" s="18">
        <f>E206*100/F206</f>
        <v>44459119.545454539</v>
      </c>
      <c r="H206" s="18">
        <f>G206*$F$10/100</f>
        <v>3352217.613727272</v>
      </c>
    </row>
    <row r="207" spans="1:8">
      <c r="A207" s="6" t="s">
        <v>217</v>
      </c>
      <c r="B207" s="62">
        <v>8</v>
      </c>
      <c r="C207" s="19" t="s">
        <v>218</v>
      </c>
      <c r="D207" s="18">
        <v>5001</v>
      </c>
      <c r="E207" s="18">
        <v>9782122.4299999997</v>
      </c>
      <c r="F207" s="34">
        <v>8.1000000000000014</v>
      </c>
      <c r="G207" s="18">
        <f>E207*100/F207</f>
        <v>120766943.5802469</v>
      </c>
      <c r="H207" s="18">
        <f>G207*$F$10/100</f>
        <v>9105827.5459506158</v>
      </c>
    </row>
    <row r="208" spans="1:8">
      <c r="A208" s="6" t="s">
        <v>375</v>
      </c>
      <c r="B208" s="62">
        <v>17</v>
      </c>
      <c r="C208" s="19" t="s">
        <v>376</v>
      </c>
      <c r="D208" s="18">
        <v>2976</v>
      </c>
      <c r="E208" s="18">
        <v>4790698.04</v>
      </c>
      <c r="F208" s="34">
        <v>7.9</v>
      </c>
      <c r="G208" s="18">
        <f>E208*100/F208</f>
        <v>60641747.341772147</v>
      </c>
      <c r="H208" s="18">
        <f>G208*$F$10/100</f>
        <v>4572387.74956962</v>
      </c>
    </row>
    <row r="209" spans="1:8">
      <c r="A209" s="6" t="s">
        <v>149</v>
      </c>
      <c r="B209" s="62">
        <v>17</v>
      </c>
      <c r="C209" s="19" t="s">
        <v>150</v>
      </c>
      <c r="D209" s="18">
        <v>4702</v>
      </c>
      <c r="E209" s="18">
        <v>7639962.46</v>
      </c>
      <c r="F209" s="34">
        <v>9.1</v>
      </c>
      <c r="G209" s="18">
        <f>E209*100/F209</f>
        <v>83955631.428571433</v>
      </c>
      <c r="H209" s="18">
        <f>G209*$F$10/100</f>
        <v>6330254.6097142864</v>
      </c>
    </row>
    <row r="210" spans="1:8">
      <c r="A210" s="6" t="s">
        <v>587</v>
      </c>
      <c r="B210" s="62">
        <v>17</v>
      </c>
      <c r="C210" s="19" t="s">
        <v>588</v>
      </c>
      <c r="D210" s="18">
        <v>1641</v>
      </c>
      <c r="E210" s="18">
        <v>2206863.4700000002</v>
      </c>
      <c r="F210" s="34">
        <v>8</v>
      </c>
      <c r="G210" s="18">
        <f>E210*100/F210</f>
        <v>27585793.375000004</v>
      </c>
      <c r="H210" s="18">
        <f>G210*$F$10/100</f>
        <v>2079968.8204750002</v>
      </c>
    </row>
    <row r="211" spans="1:8">
      <c r="A211" s="6" t="s">
        <v>135</v>
      </c>
      <c r="B211" s="62">
        <v>2</v>
      </c>
      <c r="C211" s="19" t="s">
        <v>136</v>
      </c>
      <c r="D211" s="18">
        <v>1919</v>
      </c>
      <c r="E211" s="18">
        <v>3819074.07</v>
      </c>
      <c r="F211" s="34">
        <v>9.1</v>
      </c>
      <c r="G211" s="18">
        <f>E211*100/F211</f>
        <v>41967846.923076928</v>
      </c>
      <c r="H211" s="18">
        <f>G211*$F$10/100</f>
        <v>3164375.6580000003</v>
      </c>
    </row>
    <row r="212" spans="1:8">
      <c r="A212" s="6" t="s">
        <v>405</v>
      </c>
      <c r="B212" s="62">
        <v>6</v>
      </c>
      <c r="C212" s="19" t="s">
        <v>406</v>
      </c>
      <c r="D212" s="18">
        <v>6238</v>
      </c>
      <c r="E212" s="18">
        <v>11477593.039999999</v>
      </c>
      <c r="F212" s="34">
        <v>8.9</v>
      </c>
      <c r="G212" s="18">
        <f>E212*100/F212</f>
        <v>128961719.55056179</v>
      </c>
      <c r="H212" s="18">
        <f>G212*$F$10/100</f>
        <v>9723713.6541123576</v>
      </c>
    </row>
    <row r="213" spans="1:8">
      <c r="A213" s="6" t="s">
        <v>301</v>
      </c>
      <c r="B213" s="62">
        <v>2</v>
      </c>
      <c r="C213" s="19" t="s">
        <v>302</v>
      </c>
      <c r="D213" s="18">
        <v>8011</v>
      </c>
      <c r="E213" s="18">
        <v>13136422.52</v>
      </c>
      <c r="F213" s="34">
        <v>8.6</v>
      </c>
      <c r="G213" s="18">
        <f>E213*100/F213</f>
        <v>152749099.06976745</v>
      </c>
      <c r="H213" s="18">
        <f>G213*$F$10/100</f>
        <v>11517282.069860466</v>
      </c>
    </row>
    <row r="214" spans="1:8">
      <c r="A214" s="6" t="s">
        <v>439</v>
      </c>
      <c r="B214" s="62">
        <v>17</v>
      </c>
      <c r="C214" s="19" t="s">
        <v>440</v>
      </c>
      <c r="D214" s="18">
        <v>23571</v>
      </c>
      <c r="E214" s="18">
        <v>44939261.780000001</v>
      </c>
      <c r="F214" s="34">
        <v>8.8000000000000007</v>
      </c>
      <c r="G214" s="18">
        <f>E214*100/F214</f>
        <v>510673429.31818175</v>
      </c>
      <c r="H214" s="18">
        <f>G214*$F$10/100</f>
        <v>38504776.570590906</v>
      </c>
    </row>
    <row r="215" spans="1:8">
      <c r="A215" s="6" t="s">
        <v>259</v>
      </c>
      <c r="B215" s="62">
        <v>1</v>
      </c>
      <c r="C215" s="19" t="s">
        <v>260</v>
      </c>
      <c r="D215" s="18">
        <v>27036</v>
      </c>
      <c r="E215" s="18">
        <v>56993163.759999998</v>
      </c>
      <c r="F215" s="34">
        <v>9.3000000000000007</v>
      </c>
      <c r="G215" s="18">
        <f>E215*100/F215</f>
        <v>612829717.84946227</v>
      </c>
      <c r="H215" s="18">
        <f>G215*$F$10/100</f>
        <v>46207360.725849457</v>
      </c>
    </row>
    <row r="216" spans="1:8">
      <c r="A216" s="6" t="s">
        <v>585</v>
      </c>
      <c r="B216" s="62">
        <v>2</v>
      </c>
      <c r="C216" s="19" t="s">
        <v>586</v>
      </c>
      <c r="D216" s="18">
        <v>25738</v>
      </c>
      <c r="E216" s="18">
        <v>48211048.899999999</v>
      </c>
      <c r="F216" s="34">
        <v>7.6</v>
      </c>
      <c r="G216" s="18">
        <f>E216*100/F216</f>
        <v>634355906.57894742</v>
      </c>
      <c r="H216" s="18">
        <f>G216*$F$10/100</f>
        <v>47830435.356052637</v>
      </c>
    </row>
    <row r="217" spans="1:8">
      <c r="A217" s="6" t="s">
        <v>583</v>
      </c>
      <c r="B217" s="62">
        <v>10</v>
      </c>
      <c r="C217" s="19" t="s">
        <v>584</v>
      </c>
      <c r="D217" s="18">
        <v>3246</v>
      </c>
      <c r="E217" s="18">
        <v>5347683.2300000004</v>
      </c>
      <c r="F217" s="34">
        <v>9.3999999999999986</v>
      </c>
      <c r="G217" s="18">
        <f>E217*100/F217</f>
        <v>56890247.127659589</v>
      </c>
      <c r="H217" s="18">
        <f>G217*$F$10/100</f>
        <v>4289524.6334255328</v>
      </c>
    </row>
    <row r="218" spans="1:8">
      <c r="A218" s="6" t="s">
        <v>299</v>
      </c>
      <c r="B218" s="62">
        <v>19</v>
      </c>
      <c r="C218" s="19" t="s">
        <v>300</v>
      </c>
      <c r="D218" s="18">
        <v>3570</v>
      </c>
      <c r="E218" s="18">
        <v>4676456.3499999996</v>
      </c>
      <c r="F218" s="34">
        <v>8.1</v>
      </c>
      <c r="G218" s="18">
        <f>E218*100/F218</f>
        <v>57734029.012345672</v>
      </c>
      <c r="H218" s="18">
        <f>G218*$F$10/100</f>
        <v>4353145.7875308637</v>
      </c>
    </row>
    <row r="219" spans="1:8">
      <c r="A219" s="6" t="s">
        <v>449</v>
      </c>
      <c r="B219" s="62">
        <v>4</v>
      </c>
      <c r="C219" s="19" t="s">
        <v>450</v>
      </c>
      <c r="D219" s="18">
        <v>38968</v>
      </c>
      <c r="E219" s="18">
        <v>74417122.349999994</v>
      </c>
      <c r="F219" s="34">
        <v>7.9</v>
      </c>
      <c r="G219" s="18">
        <f>E219*100/F219</f>
        <v>941988890.50632894</v>
      </c>
      <c r="H219" s="18">
        <f>G219*$F$10/100</f>
        <v>71025962.344177201</v>
      </c>
    </row>
    <row r="220" spans="1:8">
      <c r="A220" s="6" t="s">
        <v>151</v>
      </c>
      <c r="B220" s="62">
        <v>11</v>
      </c>
      <c r="C220" s="19" t="s">
        <v>152</v>
      </c>
      <c r="D220" s="18">
        <v>2935</v>
      </c>
      <c r="E220" s="18">
        <v>5233384.71</v>
      </c>
      <c r="F220" s="34">
        <v>9.9</v>
      </c>
      <c r="G220" s="18">
        <f>E220*100/F220</f>
        <v>52862471.818181813</v>
      </c>
      <c r="H220" s="18">
        <f>G220*$F$10/100</f>
        <v>3985830.3750909083</v>
      </c>
    </row>
    <row r="221" spans="1:8">
      <c r="A221" s="6" t="s">
        <v>105</v>
      </c>
      <c r="B221" s="62">
        <v>11</v>
      </c>
      <c r="C221" s="19" t="s">
        <v>106</v>
      </c>
      <c r="D221" s="18">
        <v>1413</v>
      </c>
      <c r="E221" s="18">
        <v>1955995.54</v>
      </c>
      <c r="F221" s="34">
        <v>9.4</v>
      </c>
      <c r="G221" s="18">
        <f>E221*100/F221</f>
        <v>20808463.191489361</v>
      </c>
      <c r="H221" s="18">
        <f>G221*$F$10/100</f>
        <v>1568958.1246382978</v>
      </c>
    </row>
    <row r="222" spans="1:8">
      <c r="A222" s="6" t="s">
        <v>581</v>
      </c>
      <c r="B222" s="62">
        <v>9</v>
      </c>
      <c r="C222" s="19" t="s">
        <v>582</v>
      </c>
      <c r="D222" s="18">
        <v>3008</v>
      </c>
      <c r="E222" s="18">
        <v>5212268.3099999996</v>
      </c>
      <c r="F222" s="34">
        <v>8.5</v>
      </c>
      <c r="G222" s="18">
        <f>E222*100/F222</f>
        <v>61320803.647058815</v>
      </c>
      <c r="H222" s="18">
        <f>G222*$F$10/100</f>
        <v>4623588.5949882343</v>
      </c>
    </row>
    <row r="223" spans="1:8">
      <c r="A223" s="6" t="s">
        <v>177</v>
      </c>
      <c r="B223" s="62">
        <v>17</v>
      </c>
      <c r="C223" s="19" t="s">
        <v>178</v>
      </c>
      <c r="D223" s="18">
        <v>2556</v>
      </c>
      <c r="E223" s="18">
        <v>4516592.9400000004</v>
      </c>
      <c r="F223" s="34">
        <v>10.199999999999999</v>
      </c>
      <c r="G223" s="18">
        <f>E223*100/F223</f>
        <v>44280322.941176482</v>
      </c>
      <c r="H223" s="18">
        <f>G223*$F$10/100</f>
        <v>3338736.3497647066</v>
      </c>
    </row>
    <row r="224" spans="1:8">
      <c r="A224" s="6" t="s">
        <v>483</v>
      </c>
      <c r="B224" s="62">
        <v>5</v>
      </c>
      <c r="C224" s="19" t="s">
        <v>484</v>
      </c>
      <c r="D224" s="18">
        <v>28643</v>
      </c>
      <c r="E224" s="18">
        <v>53423276.609999999</v>
      </c>
      <c r="F224" s="34">
        <v>7.9</v>
      </c>
      <c r="G224" s="18">
        <f>E224*100/F224</f>
        <v>676244007.72151899</v>
      </c>
      <c r="H224" s="18">
        <f>G224*$F$10/100</f>
        <v>50988798.182202533</v>
      </c>
    </row>
    <row r="225" spans="1:8">
      <c r="A225" s="6" t="s">
        <v>49</v>
      </c>
      <c r="B225" s="62">
        <v>18</v>
      </c>
      <c r="C225" s="19" t="s">
        <v>50</v>
      </c>
      <c r="D225" s="18">
        <v>1163</v>
      </c>
      <c r="E225" s="18">
        <v>1953762.53</v>
      </c>
      <c r="F225" s="34">
        <v>9.3000000000000007</v>
      </c>
      <c r="G225" s="18">
        <f>E225*100/F225</f>
        <v>21008199.247311827</v>
      </c>
      <c r="H225" s="18">
        <f>G225*$F$10/100</f>
        <v>1584018.2232473118</v>
      </c>
    </row>
    <row r="226" spans="1:8">
      <c r="A226" s="6" t="s">
        <v>329</v>
      </c>
      <c r="B226" s="62">
        <v>19</v>
      </c>
      <c r="C226" s="19" t="s">
        <v>330</v>
      </c>
      <c r="D226" s="18">
        <v>65722</v>
      </c>
      <c r="E226" s="18">
        <v>134222676.31</v>
      </c>
      <c r="F226" s="34">
        <v>8.9</v>
      </c>
      <c r="G226" s="18">
        <f>E226*100/F226</f>
        <v>1508119958.5393257</v>
      </c>
      <c r="H226" s="18">
        <f>G226*$F$10/100</f>
        <v>113712244.87386517</v>
      </c>
    </row>
    <row r="227" spans="1:8">
      <c r="A227" s="6" t="s">
        <v>413</v>
      </c>
      <c r="B227" s="62">
        <v>9</v>
      </c>
      <c r="C227" s="19" t="s">
        <v>414</v>
      </c>
      <c r="D227" s="18">
        <v>4733</v>
      </c>
      <c r="E227" s="18">
        <v>9117484.2200000007</v>
      </c>
      <c r="F227" s="34">
        <v>8.6</v>
      </c>
      <c r="G227" s="18">
        <f>E227*100/F227</f>
        <v>106017258.37209304</v>
      </c>
      <c r="H227" s="18">
        <f>G227*$F$10/100</f>
        <v>7993701.2812558152</v>
      </c>
    </row>
    <row r="228" spans="1:8">
      <c r="A228" s="6" t="s">
        <v>575</v>
      </c>
      <c r="B228" s="62">
        <v>6</v>
      </c>
      <c r="C228" s="19" t="s">
        <v>576</v>
      </c>
      <c r="D228" s="18">
        <v>4039</v>
      </c>
      <c r="E228" s="18">
        <v>7108674.79</v>
      </c>
      <c r="F228" s="34">
        <v>9.4</v>
      </c>
      <c r="G228" s="18">
        <f>E228*100/F228</f>
        <v>75624199.893617019</v>
      </c>
      <c r="H228" s="18">
        <f>G228*$F$10/100</f>
        <v>5702064.6719787233</v>
      </c>
    </row>
    <row r="229" spans="1:8">
      <c r="A229" s="6" t="s">
        <v>87</v>
      </c>
      <c r="B229" s="62">
        <v>2</v>
      </c>
      <c r="C229" s="19" t="s">
        <v>88</v>
      </c>
      <c r="D229" s="18">
        <v>6418</v>
      </c>
      <c r="E229" s="18">
        <v>11850307.199999999</v>
      </c>
      <c r="F229" s="34">
        <v>7.3</v>
      </c>
      <c r="G229" s="18">
        <f>E229*100/F229</f>
        <v>162332975.34246576</v>
      </c>
      <c r="H229" s="18">
        <f>G229*$F$10/100</f>
        <v>12239906.340821916</v>
      </c>
    </row>
    <row r="230" spans="1:8">
      <c r="A230" s="6" t="s">
        <v>17</v>
      </c>
      <c r="B230" s="62">
        <v>12</v>
      </c>
      <c r="C230" s="19" t="s">
        <v>18</v>
      </c>
      <c r="D230" s="18">
        <v>1881</v>
      </c>
      <c r="E230" s="18">
        <v>2886451.75</v>
      </c>
      <c r="F230" s="34">
        <v>9.9</v>
      </c>
      <c r="G230" s="18">
        <f>E230*100/F230</f>
        <v>29156078.282828283</v>
      </c>
      <c r="H230" s="18">
        <f>G230*$F$10/100</f>
        <v>2198368.3025252526</v>
      </c>
    </row>
    <row r="231" spans="1:8">
      <c r="A231" s="6" t="s">
        <v>83</v>
      </c>
      <c r="B231" s="62">
        <v>13</v>
      </c>
      <c r="C231" s="19" t="s">
        <v>84</v>
      </c>
      <c r="D231" s="18">
        <v>8858</v>
      </c>
      <c r="E231" s="18">
        <v>14637138.630000001</v>
      </c>
      <c r="F231" s="34">
        <v>9.3000000000000007</v>
      </c>
      <c r="G231" s="18">
        <f>E231*100/F231</f>
        <v>157388587.41935483</v>
      </c>
      <c r="H231" s="18">
        <f>G231*$F$10/100</f>
        <v>11867099.491419353</v>
      </c>
    </row>
    <row r="232" spans="1:8">
      <c r="A232" s="6" t="s">
        <v>495</v>
      </c>
      <c r="B232" s="62">
        <v>19</v>
      </c>
      <c r="C232" s="19" t="s">
        <v>496</v>
      </c>
      <c r="D232" s="18">
        <v>3285</v>
      </c>
      <c r="E232" s="18">
        <v>5480237.8399999999</v>
      </c>
      <c r="F232" s="34">
        <v>8.9</v>
      </c>
      <c r="G232" s="18">
        <f>E232*100/F232</f>
        <v>61575706.067415729</v>
      </c>
      <c r="H232" s="18">
        <f>G232*$F$10/100</f>
        <v>4642808.2374831466</v>
      </c>
    </row>
    <row r="233" spans="1:8">
      <c r="A233" s="6" t="s">
        <v>365</v>
      </c>
      <c r="B233" s="62">
        <v>2</v>
      </c>
      <c r="C233" s="19" t="s">
        <v>366</v>
      </c>
      <c r="D233" s="18">
        <v>50870</v>
      </c>
      <c r="E233" s="18">
        <v>88189032.400000006</v>
      </c>
      <c r="F233" s="34">
        <v>8.1</v>
      </c>
      <c r="G233" s="18">
        <f>E233*100/F233</f>
        <v>1088753486.4197531</v>
      </c>
      <c r="H233" s="18">
        <f>G233*$F$10/100</f>
        <v>82092012.876049384</v>
      </c>
    </row>
    <row r="234" spans="1:8">
      <c r="A234" s="6" t="s">
        <v>295</v>
      </c>
      <c r="B234" s="62">
        <v>6</v>
      </c>
      <c r="C234" s="19" t="s">
        <v>296</v>
      </c>
      <c r="D234" s="18">
        <v>23464</v>
      </c>
      <c r="E234" s="18">
        <v>41882225.600000001</v>
      </c>
      <c r="F234" s="34">
        <v>8.9</v>
      </c>
      <c r="G234" s="18">
        <f>E234*100/F234</f>
        <v>470586804.49438202</v>
      </c>
      <c r="H234" s="18">
        <f>G234*$F$10/100</f>
        <v>35482245.058876403</v>
      </c>
    </row>
    <row r="235" spans="1:8">
      <c r="A235" s="6" t="s">
        <v>567</v>
      </c>
      <c r="B235" s="62">
        <v>2</v>
      </c>
      <c r="C235" s="19" t="s">
        <v>568</v>
      </c>
      <c r="D235" s="18">
        <v>2965</v>
      </c>
      <c r="E235" s="18">
        <v>5709868.9299999997</v>
      </c>
      <c r="F235" s="34">
        <v>8.8000000000000007</v>
      </c>
      <c r="G235" s="18">
        <f>E235*100/F235</f>
        <v>64884874.204545446</v>
      </c>
      <c r="H235" s="18">
        <f>G235*$F$10/100</f>
        <v>4892319.5150227267</v>
      </c>
    </row>
    <row r="236" spans="1:8">
      <c r="A236" s="6" t="s">
        <v>533</v>
      </c>
      <c r="B236" s="62">
        <v>9</v>
      </c>
      <c r="C236" s="19" t="s">
        <v>534</v>
      </c>
      <c r="D236" s="18">
        <v>3188</v>
      </c>
      <c r="E236" s="18">
        <v>5336727.74</v>
      </c>
      <c r="F236" s="34">
        <v>8.9</v>
      </c>
      <c r="G236" s="18">
        <f>E236*100/F236</f>
        <v>59963233.033707865</v>
      </c>
      <c r="H236" s="18">
        <f>G236*$F$10/100</f>
        <v>4521227.7707415726</v>
      </c>
    </row>
    <row r="237" spans="1:8">
      <c r="A237" s="6" t="s">
        <v>525</v>
      </c>
      <c r="B237" s="62">
        <v>10</v>
      </c>
      <c r="C237" s="19" t="s">
        <v>526</v>
      </c>
      <c r="D237" s="18">
        <v>31460</v>
      </c>
      <c r="E237" s="18">
        <v>59963258.979999997</v>
      </c>
      <c r="F237" s="34">
        <v>9.3000000000000007</v>
      </c>
      <c r="G237" s="18">
        <f>E237*100/F237</f>
        <v>644766225.59139776</v>
      </c>
      <c r="H237" s="18">
        <f>G237*$F$10/100</f>
        <v>48615373.409591392</v>
      </c>
    </row>
    <row r="238" spans="1:8">
      <c r="A238" s="6" t="s">
        <v>233</v>
      </c>
      <c r="B238" s="62">
        <v>19</v>
      </c>
      <c r="C238" s="19" t="s">
        <v>234</v>
      </c>
      <c r="D238" s="18">
        <v>964</v>
      </c>
      <c r="E238" s="18">
        <v>1587079.23</v>
      </c>
      <c r="F238" s="34">
        <v>9.1</v>
      </c>
      <c r="G238" s="18">
        <f>E238*100/F238</f>
        <v>17440431.0989011</v>
      </c>
      <c r="H238" s="18">
        <f>G238*$F$10/100</f>
        <v>1315008.5048571429</v>
      </c>
    </row>
    <row r="239" spans="1:8">
      <c r="A239" s="6" t="s">
        <v>403</v>
      </c>
      <c r="B239" s="62">
        <v>14</v>
      </c>
      <c r="C239" s="19" t="s">
        <v>404</v>
      </c>
      <c r="D239" s="18">
        <v>66611</v>
      </c>
      <c r="E239" s="18">
        <v>138145498.59</v>
      </c>
      <c r="F239" s="34">
        <v>9.1999999999999993</v>
      </c>
      <c r="G239" s="18">
        <f>E239*100/F239</f>
        <v>1501581506.4130435</v>
      </c>
      <c r="H239" s="18">
        <f>G239*$F$10/100</f>
        <v>113219245.58354348</v>
      </c>
    </row>
    <row r="240" spans="1:8">
      <c r="A240" s="6" t="s">
        <v>541</v>
      </c>
      <c r="B240" s="62">
        <v>17</v>
      </c>
      <c r="C240" s="19" t="s">
        <v>542</v>
      </c>
      <c r="D240" s="18">
        <v>4603</v>
      </c>
      <c r="E240" s="18">
        <v>7396198.9400000004</v>
      </c>
      <c r="F240" s="34">
        <v>9.6</v>
      </c>
      <c r="G240" s="18">
        <f>E240*100/F240</f>
        <v>77043738.958333343</v>
      </c>
      <c r="H240" s="18">
        <f>G240*$F$10/100</f>
        <v>5809097.917458334</v>
      </c>
    </row>
    <row r="241" spans="1:8">
      <c r="A241" s="6" t="s">
        <v>23</v>
      </c>
      <c r="B241" s="62">
        <v>4</v>
      </c>
      <c r="C241" s="19" t="s">
        <v>24</v>
      </c>
      <c r="D241" s="18">
        <v>1264</v>
      </c>
      <c r="E241" s="18">
        <v>1873531.48</v>
      </c>
      <c r="F241" s="34">
        <v>9.4</v>
      </c>
      <c r="G241" s="18">
        <f>E241*100/F241</f>
        <v>19931185.957446806</v>
      </c>
      <c r="H241" s="18">
        <f>G241*$F$10/100</f>
        <v>1502811.4211914891</v>
      </c>
    </row>
    <row r="242" spans="1:8">
      <c r="A242" s="6" t="s">
        <v>297</v>
      </c>
      <c r="B242" s="62">
        <v>17</v>
      </c>
      <c r="C242" s="19" t="s">
        <v>298</v>
      </c>
      <c r="D242" s="18">
        <v>4804</v>
      </c>
      <c r="E242" s="18">
        <v>8149868.6299999999</v>
      </c>
      <c r="F242" s="34">
        <v>9.4</v>
      </c>
      <c r="G242" s="18">
        <f>E242*100/F242</f>
        <v>86700730.106382981</v>
      </c>
      <c r="H242" s="18">
        <f>G242*$F$10/100</f>
        <v>6537235.0500212768</v>
      </c>
    </row>
    <row r="243" spans="1:8">
      <c r="A243" s="6" t="s">
        <v>267</v>
      </c>
      <c r="B243" s="62">
        <v>17</v>
      </c>
      <c r="C243" s="19" t="s">
        <v>268</v>
      </c>
      <c r="D243" s="18">
        <v>4938</v>
      </c>
      <c r="E243" s="18">
        <v>7681118.71</v>
      </c>
      <c r="F243" s="34">
        <v>9.3000000000000007</v>
      </c>
      <c r="G243" s="18">
        <f>E243*100/F243</f>
        <v>82592674.301075265</v>
      </c>
      <c r="H243" s="18">
        <f>G243*$F$10/100</f>
        <v>6227487.6423010752</v>
      </c>
    </row>
    <row r="244" spans="1:8">
      <c r="A244" s="6" t="s">
        <v>551</v>
      </c>
      <c r="B244" s="62">
        <v>11</v>
      </c>
      <c r="C244" s="19" t="s">
        <v>552</v>
      </c>
      <c r="D244" s="18">
        <v>21269</v>
      </c>
      <c r="E244" s="18">
        <v>46620507.710000001</v>
      </c>
      <c r="F244" s="34">
        <v>9.4</v>
      </c>
      <c r="G244" s="18">
        <f>E244*100/F244</f>
        <v>495962847.97872341</v>
      </c>
      <c r="H244" s="18">
        <f>G244*$F$10/100</f>
        <v>37395598.737595744</v>
      </c>
    </row>
    <row r="245" spans="1:8">
      <c r="A245" s="6" t="s">
        <v>171</v>
      </c>
      <c r="B245" s="62">
        <v>19</v>
      </c>
      <c r="C245" s="19" t="s">
        <v>172</v>
      </c>
      <c r="D245" s="18">
        <v>2778</v>
      </c>
      <c r="E245" s="18">
        <v>5648543.5099999998</v>
      </c>
      <c r="F245" s="34">
        <v>9.4</v>
      </c>
      <c r="G245" s="18">
        <f>E245*100/F245</f>
        <v>60090888.404255316</v>
      </c>
      <c r="H245" s="18">
        <f>G245*$F$10/100</f>
        <v>4530852.9856808512</v>
      </c>
    </row>
    <row r="246" spans="1:8">
      <c r="A246" s="6" t="s">
        <v>437</v>
      </c>
      <c r="B246" s="62">
        <v>1</v>
      </c>
      <c r="C246" s="19" t="s">
        <v>438</v>
      </c>
      <c r="D246" s="18">
        <v>22826</v>
      </c>
      <c r="E246" s="18">
        <v>43747594.82</v>
      </c>
      <c r="F246" s="34">
        <v>6.6000000000000005</v>
      </c>
      <c r="G246" s="18">
        <f>E246*100/F246</f>
        <v>662842345.75757575</v>
      </c>
      <c r="H246" s="18">
        <f>G246*$F$10/100</f>
        <v>49978312.870121211</v>
      </c>
    </row>
    <row r="247" spans="1:8">
      <c r="A247" s="6" t="s">
        <v>425</v>
      </c>
      <c r="B247" s="62">
        <v>1</v>
      </c>
      <c r="C247" s="19" t="s">
        <v>426</v>
      </c>
      <c r="D247" s="18">
        <v>6182</v>
      </c>
      <c r="E247" s="18">
        <v>15057910.65</v>
      </c>
      <c r="F247" s="34">
        <v>8.6</v>
      </c>
      <c r="G247" s="18">
        <f>E247*100/F247</f>
        <v>175091984.30232558</v>
      </c>
      <c r="H247" s="18">
        <f>G247*$F$10/100</f>
        <v>13201935.616395349</v>
      </c>
    </row>
    <row r="248" spans="1:8">
      <c r="A248" s="6" t="s">
        <v>493</v>
      </c>
      <c r="B248" s="62">
        <v>19</v>
      </c>
      <c r="C248" s="19" t="s">
        <v>494</v>
      </c>
      <c r="D248" s="18">
        <v>8127</v>
      </c>
      <c r="E248" s="18">
        <v>14823575.810000001</v>
      </c>
      <c r="F248" s="34">
        <v>8</v>
      </c>
      <c r="G248" s="18">
        <f>E248*100/F248</f>
        <v>185294697.625</v>
      </c>
      <c r="H248" s="18">
        <f>G248*$F$10/100</f>
        <v>13971220.200925</v>
      </c>
    </row>
    <row r="249" spans="1:8">
      <c r="A249" s="6" t="s">
        <v>111</v>
      </c>
      <c r="B249" s="62">
        <v>14</v>
      </c>
      <c r="C249" s="19" t="s">
        <v>112</v>
      </c>
      <c r="D249" s="18">
        <v>1800</v>
      </c>
      <c r="E249" s="18">
        <v>2644911</v>
      </c>
      <c r="F249" s="34">
        <v>9.1000000000000014</v>
      </c>
      <c r="G249" s="18">
        <f>E249*100/F249</f>
        <v>29064956.043956038</v>
      </c>
      <c r="H249" s="18">
        <f>G249*$F$10/100</f>
        <v>2191497.6857142854</v>
      </c>
    </row>
    <row r="250" spans="1:8">
      <c r="A250" s="6" t="s">
        <v>153</v>
      </c>
      <c r="B250" s="62">
        <v>2</v>
      </c>
      <c r="C250" s="19" t="s">
        <v>154</v>
      </c>
      <c r="D250" s="18">
        <v>8429</v>
      </c>
      <c r="E250" s="18">
        <v>13515829.109999999</v>
      </c>
      <c r="F250" s="34">
        <v>8.1999999999999993</v>
      </c>
      <c r="G250" s="18">
        <f>E250*100/F250</f>
        <v>164827184.2682927</v>
      </c>
      <c r="H250" s="18">
        <f>G250*$F$10/100</f>
        <v>12427969.69382927</v>
      </c>
    </row>
    <row r="251" spans="1:8">
      <c r="A251" s="6" t="s">
        <v>141</v>
      </c>
      <c r="B251" s="62">
        <v>11</v>
      </c>
      <c r="C251" s="19" t="s">
        <v>142</v>
      </c>
      <c r="D251" s="18">
        <v>3570</v>
      </c>
      <c r="E251" s="18">
        <v>5388505.6600000001</v>
      </c>
      <c r="F251" s="34">
        <v>8.6</v>
      </c>
      <c r="G251" s="18">
        <f>E251*100/F251</f>
        <v>62657042.55813954</v>
      </c>
      <c r="H251" s="18">
        <f>G251*$F$10/100</f>
        <v>4724341.0088837212</v>
      </c>
    </row>
    <row r="252" spans="1:8">
      <c r="A252" s="6" t="s">
        <v>553</v>
      </c>
      <c r="B252" s="62">
        <v>18</v>
      </c>
      <c r="C252" s="19" t="s">
        <v>554</v>
      </c>
      <c r="D252" s="18">
        <v>10185</v>
      </c>
      <c r="E252" s="18">
        <v>18980684.859999999</v>
      </c>
      <c r="F252" s="34">
        <v>8.5</v>
      </c>
      <c r="G252" s="18">
        <f>E252*100/F252</f>
        <v>223302174.82352942</v>
      </c>
      <c r="H252" s="18">
        <f>G252*$F$10/100</f>
        <v>16836983.981694117</v>
      </c>
    </row>
    <row r="253" spans="1:8">
      <c r="A253" s="6" t="s">
        <v>243</v>
      </c>
      <c r="B253" s="62">
        <v>10</v>
      </c>
      <c r="C253" s="19" t="s">
        <v>244</v>
      </c>
      <c r="D253" s="18">
        <v>2361</v>
      </c>
      <c r="E253" s="18">
        <v>3412687.51</v>
      </c>
      <c r="F253" s="34">
        <v>8.4</v>
      </c>
      <c r="G253" s="18">
        <f>E253*100/F253</f>
        <v>40627232.261904761</v>
      </c>
      <c r="H253" s="18">
        <f>G253*$F$10/100</f>
        <v>3063293.3125476185</v>
      </c>
    </row>
    <row r="254" spans="1:8">
      <c r="A254" s="6" t="s">
        <v>265</v>
      </c>
      <c r="B254" s="62">
        <v>18</v>
      </c>
      <c r="C254" s="19" t="s">
        <v>266</v>
      </c>
      <c r="D254" s="18">
        <v>7038</v>
      </c>
      <c r="E254" s="18">
        <v>11252042.91</v>
      </c>
      <c r="F254" s="34">
        <v>8.9</v>
      </c>
      <c r="G254" s="18">
        <f>E254*100/F254</f>
        <v>126427448.42696628</v>
      </c>
      <c r="H254" s="18">
        <f>G254*$F$10/100</f>
        <v>9532629.611393258</v>
      </c>
    </row>
    <row r="255" spans="1:8">
      <c r="A255" s="6" t="s">
        <v>327</v>
      </c>
      <c r="B255" s="62">
        <v>11</v>
      </c>
      <c r="C255" s="19" t="s">
        <v>328</v>
      </c>
      <c r="D255" s="18">
        <v>6632</v>
      </c>
      <c r="E255" s="18">
        <v>11455027.26</v>
      </c>
      <c r="F255" s="34">
        <v>9.1</v>
      </c>
      <c r="G255" s="18">
        <f>E255*100/F255</f>
        <v>125879420.43956044</v>
      </c>
      <c r="H255" s="18">
        <f>G255*$F$10/100</f>
        <v>9491308.3011428565</v>
      </c>
    </row>
    <row r="256" spans="1:8">
      <c r="A256" s="6" t="s">
        <v>443</v>
      </c>
      <c r="B256" s="62">
        <v>7</v>
      </c>
      <c r="C256" s="19" t="s">
        <v>444</v>
      </c>
      <c r="D256" s="18">
        <v>3428</v>
      </c>
      <c r="E256" s="18">
        <v>3883830.28</v>
      </c>
      <c r="F256" s="34">
        <v>6.4</v>
      </c>
      <c r="G256" s="18">
        <f>E256*100/F256</f>
        <v>60684848.125</v>
      </c>
      <c r="H256" s="18">
        <f>G256*$F$10/100</f>
        <v>4575637.5486249998</v>
      </c>
    </row>
    <row r="257" spans="1:15">
      <c r="A257" s="6" t="s">
        <v>77</v>
      </c>
      <c r="B257" s="62">
        <v>4</v>
      </c>
      <c r="C257" s="19" t="s">
        <v>78</v>
      </c>
      <c r="D257" s="18">
        <v>6256</v>
      </c>
      <c r="E257" s="18">
        <v>12542439.6</v>
      </c>
      <c r="F257" s="34">
        <v>8.9</v>
      </c>
      <c r="G257" s="18">
        <f>E257*100/F257</f>
        <v>140926287.64044943</v>
      </c>
      <c r="H257" s="18">
        <f>G257*$F$10/100</f>
        <v>10625842.088089887</v>
      </c>
    </row>
    <row r="258" spans="1:15">
      <c r="A258" s="6" t="s">
        <v>361</v>
      </c>
      <c r="B258" s="62">
        <v>9</v>
      </c>
      <c r="C258" s="19" t="s">
        <v>362</v>
      </c>
      <c r="D258" s="18">
        <v>4596</v>
      </c>
      <c r="E258" s="18">
        <v>9256863.5099999998</v>
      </c>
      <c r="F258" s="34">
        <v>8.4</v>
      </c>
      <c r="G258" s="18">
        <f>E258*100/F258</f>
        <v>110200756.07142857</v>
      </c>
      <c r="H258" s="18">
        <f>G258*$F$10/100</f>
        <v>8309137.0077857133</v>
      </c>
    </row>
    <row r="259" spans="1:15">
      <c r="A259" s="6" t="s">
        <v>207</v>
      </c>
      <c r="B259" s="62">
        <v>17</v>
      </c>
      <c r="C259" s="19" t="s">
        <v>208</v>
      </c>
      <c r="D259" s="18">
        <v>3657</v>
      </c>
      <c r="E259" s="18">
        <v>4943242.57</v>
      </c>
      <c r="F259" s="34">
        <v>7.9</v>
      </c>
      <c r="G259" s="18">
        <f>E259*100/F259</f>
        <v>62572690.759493671</v>
      </c>
      <c r="H259" s="18">
        <f>G259*$F$10/100</f>
        <v>4717980.8832658231</v>
      </c>
    </row>
    <row r="260" spans="1:15">
      <c r="A260" s="6" t="s">
        <v>555</v>
      </c>
      <c r="B260" s="62">
        <v>2</v>
      </c>
      <c r="C260" s="19" t="s">
        <v>556</v>
      </c>
      <c r="D260" s="18">
        <v>1692</v>
      </c>
      <c r="E260" s="18">
        <v>2408814.2799999998</v>
      </c>
      <c r="F260" s="34">
        <v>6.9</v>
      </c>
      <c r="G260" s="18">
        <f>E260*100/F260</f>
        <v>34910351.884057961</v>
      </c>
      <c r="H260" s="18">
        <f>G260*$F$10/100</f>
        <v>2632240.5320579703</v>
      </c>
    </row>
    <row r="261" spans="1:15">
      <c r="A261" s="6" t="s">
        <v>161</v>
      </c>
      <c r="B261" s="62">
        <v>5</v>
      </c>
      <c r="C261" s="19" t="s">
        <v>162</v>
      </c>
      <c r="D261" s="18">
        <v>5832</v>
      </c>
      <c r="E261" s="18">
        <v>11001075.380000001</v>
      </c>
      <c r="F261" s="34">
        <v>8.6</v>
      </c>
      <c r="G261" s="18">
        <f>E261*100/F261</f>
        <v>127919481.1627907</v>
      </c>
      <c r="H261" s="18">
        <f>G261*$F$10/100</f>
        <v>9645128.8796744198</v>
      </c>
    </row>
    <row r="262" spans="1:15">
      <c r="A262" s="6" t="s">
        <v>569</v>
      </c>
      <c r="B262" s="63">
        <v>6</v>
      </c>
      <c r="C262" s="35" t="s">
        <v>570</v>
      </c>
      <c r="D262" s="36">
        <v>260180</v>
      </c>
      <c r="E262" s="36">
        <v>467271421.14999998</v>
      </c>
      <c r="F262" s="37">
        <v>7.6</v>
      </c>
      <c r="G262" s="18">
        <f>E262*100/F262</f>
        <v>6148308173.0263157</v>
      </c>
      <c r="H262" s="18">
        <f>G262*$F$10/100</f>
        <v>463582436.24618423</v>
      </c>
    </row>
    <row r="263" spans="1:15" s="35" customFormat="1">
      <c r="A263" s="6" t="s">
        <v>19</v>
      </c>
      <c r="B263" s="62">
        <v>11</v>
      </c>
      <c r="C263" s="19" t="s">
        <v>20</v>
      </c>
      <c r="D263" s="18">
        <v>1388</v>
      </c>
      <c r="E263" s="18">
        <v>2311134.2799999998</v>
      </c>
      <c r="F263" s="34">
        <v>9.9</v>
      </c>
      <c r="G263" s="18">
        <f>E263*100/F263</f>
        <v>23344790.707070705</v>
      </c>
      <c r="H263" s="18">
        <f>G263*$F$10/100</f>
        <v>1760197.2193131312</v>
      </c>
      <c r="K263" s="19"/>
      <c r="L263" s="19"/>
      <c r="O263" s="19"/>
    </row>
    <row r="264" spans="1:15">
      <c r="A264" s="6" t="s">
        <v>517</v>
      </c>
      <c r="B264" s="62">
        <v>19</v>
      </c>
      <c r="C264" s="19" t="s">
        <v>518</v>
      </c>
      <c r="D264" s="18">
        <v>2826</v>
      </c>
      <c r="E264" s="18">
        <v>3843407.55</v>
      </c>
      <c r="F264" s="34">
        <v>6.9</v>
      </c>
      <c r="G264" s="18">
        <f>E264*100/F264</f>
        <v>55701558.695652172</v>
      </c>
      <c r="H264" s="18">
        <f>G264*$F$10/100</f>
        <v>4199897.5256521739</v>
      </c>
    </row>
    <row r="265" spans="1:15">
      <c r="A265" s="6" t="s">
        <v>283</v>
      </c>
      <c r="B265" s="62">
        <v>14</v>
      </c>
      <c r="C265" s="19" t="s">
        <v>284</v>
      </c>
      <c r="D265" s="18">
        <v>4662</v>
      </c>
      <c r="E265" s="18">
        <v>8027846.6200000001</v>
      </c>
      <c r="F265" s="34">
        <v>9.6</v>
      </c>
      <c r="G265" s="18">
        <f>E265*100/F265</f>
        <v>83623402.291666672</v>
      </c>
      <c r="H265" s="18">
        <f>G265*$F$10/100</f>
        <v>6305204.5327916667</v>
      </c>
    </row>
    <row r="266" spans="1:15">
      <c r="A266" s="6" t="s">
        <v>113</v>
      </c>
      <c r="B266" s="62">
        <v>12</v>
      </c>
      <c r="C266" s="19" t="s">
        <v>114</v>
      </c>
      <c r="D266" s="18">
        <v>3976</v>
      </c>
      <c r="E266" s="18">
        <v>6005861.6299999999</v>
      </c>
      <c r="F266" s="34">
        <v>9.1</v>
      </c>
      <c r="G266" s="18">
        <f>E266*100/F266</f>
        <v>65998479.450549453</v>
      </c>
      <c r="H266" s="18">
        <f>G266*$F$10/100</f>
        <v>4976285.3505714284</v>
      </c>
    </row>
    <row r="267" spans="1:15">
      <c r="A267" s="6" t="s">
        <v>383</v>
      </c>
      <c r="B267" s="62">
        <v>16</v>
      </c>
      <c r="C267" s="19" t="s">
        <v>384</v>
      </c>
      <c r="D267" s="18">
        <v>2799</v>
      </c>
      <c r="E267" s="18">
        <v>4819084.28</v>
      </c>
      <c r="F267" s="34">
        <v>9.8999999999999986</v>
      </c>
      <c r="G267" s="18">
        <f>E267*100/F267</f>
        <v>48677618.989898995</v>
      </c>
      <c r="H267" s="18">
        <f>G267*$F$10/100</f>
        <v>3670292.4718383844</v>
      </c>
    </row>
    <row r="268" spans="1:15">
      <c r="A268" s="6" t="s">
        <v>143</v>
      </c>
      <c r="B268" s="62">
        <v>13</v>
      </c>
      <c r="C268" s="19" t="s">
        <v>144</v>
      </c>
      <c r="D268" s="18">
        <v>2349</v>
      </c>
      <c r="E268" s="18">
        <v>4292880.32</v>
      </c>
      <c r="F268" s="34">
        <v>9.4</v>
      </c>
      <c r="G268" s="18">
        <f>E268*100/F268</f>
        <v>45668939.574468084</v>
      </c>
      <c r="H268" s="18">
        <f>G268*$F$10/100</f>
        <v>3443438.0439148932</v>
      </c>
    </row>
    <row r="269" spans="1:15">
      <c r="A269" s="6" t="s">
        <v>225</v>
      </c>
      <c r="B269" s="62">
        <v>19</v>
      </c>
      <c r="C269" s="19" t="s">
        <v>226</v>
      </c>
      <c r="D269" s="18">
        <v>20959</v>
      </c>
      <c r="E269" s="18">
        <v>39679191.020000003</v>
      </c>
      <c r="F269" s="34">
        <v>8.4</v>
      </c>
      <c r="G269" s="18">
        <f>E269*100/F269</f>
        <v>472371321.66666669</v>
      </c>
      <c r="H269" s="18">
        <f>G269*$F$10/100</f>
        <v>35616797.653666668</v>
      </c>
    </row>
    <row r="270" spans="1:15">
      <c r="A270" s="6" t="s">
        <v>511</v>
      </c>
      <c r="B270" s="62">
        <v>2</v>
      </c>
      <c r="C270" s="19" t="s">
        <v>512</v>
      </c>
      <c r="D270" s="18">
        <v>206073</v>
      </c>
      <c r="E270" s="18">
        <v>329483469.87</v>
      </c>
      <c r="F270" s="34">
        <v>7.1</v>
      </c>
      <c r="G270" s="18">
        <f>E270*100/F270</f>
        <v>4640612251.6901407</v>
      </c>
      <c r="H270" s="18">
        <f>G270*$F$10/100</f>
        <v>349902163.77743661</v>
      </c>
    </row>
    <row r="271" spans="1:15">
      <c r="A271" s="6" t="s">
        <v>247</v>
      </c>
      <c r="B271" s="62">
        <v>11</v>
      </c>
      <c r="C271" s="19" t="s">
        <v>248</v>
      </c>
      <c r="D271" s="18">
        <v>2311</v>
      </c>
      <c r="E271" s="18">
        <v>3716944.98</v>
      </c>
      <c r="F271" s="34">
        <v>9.4</v>
      </c>
      <c r="G271" s="18">
        <f>E271*100/F271</f>
        <v>39541967.872340426</v>
      </c>
      <c r="H271" s="18">
        <f>G271*$F$10/100</f>
        <v>2981464.377574468</v>
      </c>
    </row>
    <row r="272" spans="1:15">
      <c r="A272" s="6" t="s">
        <v>549</v>
      </c>
      <c r="B272" s="62">
        <v>1</v>
      </c>
      <c r="C272" s="19" t="s">
        <v>550</v>
      </c>
      <c r="D272" s="18">
        <v>42225</v>
      </c>
      <c r="E272" s="18">
        <v>86452535</v>
      </c>
      <c r="F272" s="34">
        <v>7.1</v>
      </c>
      <c r="G272" s="18">
        <f>E272*100/F272</f>
        <v>1217641338.0281692</v>
      </c>
      <c r="H272" s="18">
        <f>G272*$F$10/100</f>
        <v>91810156.887323946</v>
      </c>
    </row>
    <row r="273" spans="1:8">
      <c r="A273" s="6" t="s">
        <v>303</v>
      </c>
      <c r="B273" s="62">
        <v>17</v>
      </c>
      <c r="C273" s="19" t="s">
        <v>304</v>
      </c>
      <c r="D273" s="18">
        <v>6501</v>
      </c>
      <c r="E273" s="18">
        <v>11586537.02</v>
      </c>
      <c r="F273" s="34">
        <v>9.9</v>
      </c>
      <c r="G273" s="18">
        <f>E273*100/F273</f>
        <v>117035727.47474746</v>
      </c>
      <c r="H273" s="18">
        <f>G273*$F$10/100</f>
        <v>8824493.8515959587</v>
      </c>
    </row>
    <row r="274" spans="1:8">
      <c r="A274" s="6" t="s">
        <v>337</v>
      </c>
      <c r="B274" s="62">
        <v>4</v>
      </c>
      <c r="C274" s="19" t="s">
        <v>338</v>
      </c>
      <c r="D274" s="18">
        <v>12382</v>
      </c>
      <c r="E274" s="18">
        <v>26467331.25</v>
      </c>
      <c r="F274" s="34">
        <v>9.4</v>
      </c>
      <c r="G274" s="18">
        <f>E274*100/F274</f>
        <v>281567353.72340423</v>
      </c>
      <c r="H274" s="18">
        <f>G274*$F$10/100</f>
        <v>21230178.470744681</v>
      </c>
    </row>
    <row r="275" spans="1:8">
      <c r="A275" s="6" t="s">
        <v>205</v>
      </c>
      <c r="B275" s="62">
        <v>6</v>
      </c>
      <c r="C275" s="19" t="s">
        <v>206</v>
      </c>
      <c r="D275" s="18">
        <v>4493</v>
      </c>
      <c r="E275" s="18">
        <v>8535073.75</v>
      </c>
      <c r="F275" s="34">
        <v>10.3</v>
      </c>
      <c r="G275" s="18">
        <f>E275*100/F275</f>
        <v>82864793.689320385</v>
      </c>
      <c r="H275" s="18">
        <f>G275*$F$10/100</f>
        <v>6248005.4441747572</v>
      </c>
    </row>
    <row r="276" spans="1:8">
      <c r="A276" s="6" t="s">
        <v>263</v>
      </c>
      <c r="B276" s="62">
        <v>17</v>
      </c>
      <c r="C276" s="19" t="s">
        <v>264</v>
      </c>
      <c r="D276" s="18">
        <v>2466</v>
      </c>
      <c r="E276" s="18">
        <v>3603233.84</v>
      </c>
      <c r="F276" s="34">
        <v>8.4</v>
      </c>
      <c r="G276" s="18">
        <f>E276*100/F276</f>
        <v>42895640.952380948</v>
      </c>
      <c r="H276" s="18">
        <f>G276*$F$10/100</f>
        <v>3234331.3278095233</v>
      </c>
    </row>
    <row r="277" spans="1:8">
      <c r="A277" s="6" t="s">
        <v>187</v>
      </c>
      <c r="B277" s="62">
        <v>19</v>
      </c>
      <c r="C277" s="19" t="s">
        <v>188</v>
      </c>
      <c r="D277" s="18">
        <v>1137</v>
      </c>
      <c r="E277" s="18">
        <v>1964387.47</v>
      </c>
      <c r="F277" s="34">
        <v>8.4</v>
      </c>
      <c r="G277" s="18">
        <f>E277*100/F277</f>
        <v>23385565.119047619</v>
      </c>
      <c r="H277" s="18">
        <f>G277*$F$10/100</f>
        <v>1763271.6099761906</v>
      </c>
    </row>
    <row r="278" spans="1:8">
      <c r="A278" s="6" t="s">
        <v>93</v>
      </c>
      <c r="B278" s="62">
        <v>13</v>
      </c>
      <c r="C278" s="19" t="s">
        <v>94</v>
      </c>
      <c r="D278" s="18">
        <v>3657</v>
      </c>
      <c r="E278" s="18">
        <v>6144899.3099999996</v>
      </c>
      <c r="F278" s="34">
        <v>9.1999999999999993</v>
      </c>
      <c r="G278" s="18">
        <f>E278*100/F278</f>
        <v>66792383.804347828</v>
      </c>
      <c r="H278" s="18">
        <f>G278*$F$10/100</f>
        <v>5036145.7388478257</v>
      </c>
    </row>
    <row r="279" spans="1:8">
      <c r="A279" s="6" t="s">
        <v>397</v>
      </c>
      <c r="B279" s="62">
        <v>15</v>
      </c>
      <c r="C279" s="19" t="s">
        <v>398</v>
      </c>
      <c r="D279" s="18">
        <v>7439</v>
      </c>
      <c r="E279" s="18">
        <v>12515515.25</v>
      </c>
      <c r="F279" s="34">
        <v>8.6</v>
      </c>
      <c r="G279" s="18">
        <f>E279*100/F279</f>
        <v>145529247.09302327</v>
      </c>
      <c r="H279" s="18">
        <f>G279*$F$10/100</f>
        <v>10972905.230813954</v>
      </c>
    </row>
    <row r="280" spans="1:8">
      <c r="A280" s="6" t="s">
        <v>343</v>
      </c>
      <c r="B280" s="62">
        <v>2</v>
      </c>
      <c r="C280" s="19" t="s">
        <v>344</v>
      </c>
      <c r="D280" s="18">
        <v>14814</v>
      </c>
      <c r="E280" s="18">
        <v>28219067.920000002</v>
      </c>
      <c r="F280" s="34">
        <v>8.6</v>
      </c>
      <c r="G280" s="18">
        <f>E280*100/F280</f>
        <v>328128696.74418604</v>
      </c>
      <c r="H280" s="18">
        <f>G280*$F$10/100</f>
        <v>24740903.734511629</v>
      </c>
    </row>
    <row r="281" spans="1:8">
      <c r="A281" s="6" t="s">
        <v>195</v>
      </c>
      <c r="B281" s="62">
        <v>18</v>
      </c>
      <c r="C281" s="19" t="s">
        <v>196</v>
      </c>
      <c r="D281" s="18">
        <v>2581</v>
      </c>
      <c r="E281" s="18">
        <v>3701910.96</v>
      </c>
      <c r="F281" s="34">
        <v>8.3000000000000007</v>
      </c>
      <c r="G281" s="18">
        <f>E281*100/F281</f>
        <v>44601336.867469877</v>
      </c>
      <c r="H281" s="18">
        <f>G281*$F$10/100</f>
        <v>3362940.7998072286</v>
      </c>
    </row>
    <row r="282" spans="1:8">
      <c r="A282" s="6" t="s">
        <v>457</v>
      </c>
      <c r="B282" s="62">
        <v>15</v>
      </c>
      <c r="C282" s="19" t="s">
        <v>458</v>
      </c>
      <c r="D282" s="18">
        <v>70361</v>
      </c>
      <c r="E282" s="18">
        <v>138154374.97</v>
      </c>
      <c r="F282" s="34">
        <v>8.4</v>
      </c>
      <c r="G282" s="18">
        <f>E282*100/F282</f>
        <v>1644694940.1190476</v>
      </c>
      <c r="H282" s="18">
        <f>G282*$F$10/100</f>
        <v>124009998.4849762</v>
      </c>
    </row>
    <row r="283" spans="1:8">
      <c r="A283" s="6" t="s">
        <v>509</v>
      </c>
      <c r="B283" s="62">
        <v>6</v>
      </c>
      <c r="C283" s="19" t="s">
        <v>510</v>
      </c>
      <c r="D283" s="18">
        <v>20847</v>
      </c>
      <c r="E283" s="18">
        <v>42767145.460000001</v>
      </c>
      <c r="F283" s="34">
        <v>8.9</v>
      </c>
      <c r="G283" s="18">
        <f>E283*100/F283</f>
        <v>480529724.26966292</v>
      </c>
      <c r="H283" s="18">
        <f>G283*$F$10/100</f>
        <v>36231941.209932588</v>
      </c>
    </row>
    <row r="284" spans="1:8">
      <c r="A284" s="6" t="s">
        <v>497</v>
      </c>
      <c r="B284" s="62">
        <v>1</v>
      </c>
      <c r="C284" s="19" t="s">
        <v>498</v>
      </c>
      <c r="D284" s="18">
        <v>251269</v>
      </c>
      <c r="E284" s="18">
        <v>400085738.76999998</v>
      </c>
      <c r="F284" s="34">
        <v>6.4</v>
      </c>
      <c r="G284" s="18">
        <f>E284*100/F284</f>
        <v>6251339668.28125</v>
      </c>
      <c r="H284" s="18">
        <f>G284*$F$10/100</f>
        <v>471351010.98840624</v>
      </c>
    </row>
    <row r="285" spans="1:8">
      <c r="A285" s="6" t="s">
        <v>349</v>
      </c>
      <c r="B285" s="62">
        <v>11</v>
      </c>
      <c r="C285" s="19" t="s">
        <v>350</v>
      </c>
      <c r="D285" s="18">
        <v>19669</v>
      </c>
      <c r="E285" s="18">
        <v>38722645.600000001</v>
      </c>
      <c r="F285" s="34">
        <v>9.3000000000000007</v>
      </c>
      <c r="G285" s="18">
        <f>E285*100/F285</f>
        <v>416372533.33333331</v>
      </c>
      <c r="H285" s="18">
        <f>G285*$F$10/100</f>
        <v>31394489.013333332</v>
      </c>
    </row>
    <row r="286" spans="1:8">
      <c r="A286" s="6" t="s">
        <v>35</v>
      </c>
      <c r="B286" s="62">
        <v>2</v>
      </c>
      <c r="C286" s="19" t="s">
        <v>36</v>
      </c>
      <c r="D286" s="18">
        <v>2246</v>
      </c>
      <c r="E286" s="18">
        <v>4072569.3</v>
      </c>
      <c r="F286" s="34">
        <v>9.5</v>
      </c>
      <c r="G286" s="18">
        <f>E286*100/F286</f>
        <v>42869150.526315786</v>
      </c>
      <c r="H286" s="18">
        <f>G286*$F$10/100</f>
        <v>3232333.9496842106</v>
      </c>
    </row>
    <row r="287" spans="1:8">
      <c r="A287" s="6" t="s">
        <v>501</v>
      </c>
      <c r="B287" s="62">
        <v>11</v>
      </c>
      <c r="C287" s="19" t="s">
        <v>502</v>
      </c>
      <c r="D287" s="18">
        <v>1851</v>
      </c>
      <c r="E287" s="18">
        <v>2887011.55</v>
      </c>
      <c r="F287" s="34">
        <v>9.5</v>
      </c>
      <c r="G287" s="18">
        <f>E287*100/F287</f>
        <v>30389595.263157893</v>
      </c>
      <c r="H287" s="18">
        <f>G287*$F$10/100</f>
        <v>2291375.482842105</v>
      </c>
    </row>
    <row r="288" spans="1:8">
      <c r="A288" s="6" t="s">
        <v>589</v>
      </c>
      <c r="B288" s="62">
        <v>6</v>
      </c>
      <c r="C288" s="19" t="s">
        <v>590</v>
      </c>
      <c r="D288" s="18">
        <v>4511</v>
      </c>
      <c r="E288" s="18">
        <v>9992101.6799999997</v>
      </c>
      <c r="F288" s="34">
        <v>9.3000000000000007</v>
      </c>
      <c r="G288" s="18">
        <f>E288*100/F288</f>
        <v>107441953.5483871</v>
      </c>
      <c r="H288" s="18">
        <f>G288*$F$10/100</f>
        <v>8101123.2975483872</v>
      </c>
    </row>
    <row r="289" spans="1:8">
      <c r="A289" s="6" t="s">
        <v>103</v>
      </c>
      <c r="B289" s="62">
        <v>16</v>
      </c>
      <c r="C289" s="19" t="s">
        <v>104</v>
      </c>
      <c r="D289" s="18">
        <v>2931</v>
      </c>
      <c r="E289" s="18">
        <v>5264588.82</v>
      </c>
      <c r="F289" s="34">
        <v>9.8000000000000007</v>
      </c>
      <c r="G289" s="18">
        <f>E289*100/F289</f>
        <v>53720294.081632651</v>
      </c>
      <c r="H289" s="18">
        <f>G289*$F$10/100</f>
        <v>4050510.1737551023</v>
      </c>
    </row>
    <row r="290" spans="1:8">
      <c r="A290" s="6" t="s">
        <v>423</v>
      </c>
      <c r="B290" s="62">
        <v>11</v>
      </c>
      <c r="C290" s="19" t="s">
        <v>424</v>
      </c>
      <c r="D290" s="18">
        <v>3352</v>
      </c>
      <c r="E290" s="18">
        <v>5326246.75</v>
      </c>
      <c r="F290" s="34">
        <v>8.4</v>
      </c>
      <c r="G290" s="18">
        <f>E290*100/F290</f>
        <v>63407699.404761903</v>
      </c>
      <c r="H290" s="18">
        <f>G290*$F$10/100</f>
        <v>4780940.5351190474</v>
      </c>
    </row>
    <row r="291" spans="1:8">
      <c r="A291" s="6" t="s">
        <v>51</v>
      </c>
      <c r="B291" s="62">
        <v>1</v>
      </c>
      <c r="C291" s="19" t="s">
        <v>52</v>
      </c>
      <c r="D291" s="18">
        <v>28799</v>
      </c>
      <c r="E291" s="18">
        <v>59255690.5</v>
      </c>
      <c r="F291" s="34">
        <v>7.8</v>
      </c>
      <c r="G291" s="18">
        <f>E291*100/F291</f>
        <v>759688339.74358976</v>
      </c>
      <c r="H291" s="18">
        <f>G291*$F$10/100</f>
        <v>57280500.81666667</v>
      </c>
    </row>
    <row r="292" spans="1:8">
      <c r="A292" s="6" t="s">
        <v>481</v>
      </c>
      <c r="B292" s="62">
        <v>13</v>
      </c>
      <c r="C292" s="19" t="s">
        <v>482</v>
      </c>
      <c r="D292" s="18">
        <v>5764</v>
      </c>
      <c r="E292" s="18">
        <v>8783482.1099999994</v>
      </c>
      <c r="F292" s="34">
        <v>8.4</v>
      </c>
      <c r="G292" s="18">
        <f>E292*100/F292</f>
        <v>104565263.21428572</v>
      </c>
      <c r="H292" s="18">
        <f>G292*$F$10/100</f>
        <v>7884220.8463571426</v>
      </c>
    </row>
    <row r="293" spans="1:8">
      <c r="A293" s="6" t="s">
        <v>325</v>
      </c>
      <c r="B293" s="62">
        <v>14</v>
      </c>
      <c r="C293" s="19" t="s">
        <v>326</v>
      </c>
      <c r="D293" s="18">
        <v>2607</v>
      </c>
      <c r="E293" s="18">
        <v>4841322</v>
      </c>
      <c r="F293" s="34">
        <v>9.6</v>
      </c>
      <c r="G293" s="18">
        <f>E293*100/F293</f>
        <v>50430437.5</v>
      </c>
      <c r="H293" s="18">
        <f>G293*$F$10/100</f>
        <v>3802454.9874999998</v>
      </c>
    </row>
    <row r="294" spans="1:8">
      <c r="A294" s="6" t="s">
        <v>63</v>
      </c>
      <c r="B294" s="62">
        <v>8</v>
      </c>
      <c r="C294" s="19" t="s">
        <v>64</v>
      </c>
      <c r="D294" s="18">
        <v>2831</v>
      </c>
      <c r="E294" s="18">
        <v>5306547.55</v>
      </c>
      <c r="F294" s="34">
        <v>9.9</v>
      </c>
      <c r="G294" s="18">
        <f>E294*100/F294</f>
        <v>53601490.404040404</v>
      </c>
      <c r="H294" s="18">
        <f>G294*$F$10/100</f>
        <v>4041552.3764646463</v>
      </c>
    </row>
    <row r="295" spans="1:8">
      <c r="A295" s="6" t="s">
        <v>289</v>
      </c>
      <c r="B295" s="62">
        <v>6</v>
      </c>
      <c r="C295" s="19" t="s">
        <v>290</v>
      </c>
      <c r="D295" s="18">
        <v>6190</v>
      </c>
      <c r="E295" s="18">
        <v>9840236.0500000007</v>
      </c>
      <c r="F295" s="34">
        <v>8.6</v>
      </c>
      <c r="G295" s="18">
        <f>E295*100/F295</f>
        <v>114421349.41860467</v>
      </c>
      <c r="H295" s="18">
        <f>G295*$F$10/100</f>
        <v>8627369.7461627927</v>
      </c>
    </row>
    <row r="296" spans="1:8">
      <c r="A296" s="6" t="s">
        <v>189</v>
      </c>
      <c r="B296" s="62">
        <v>15</v>
      </c>
      <c r="C296" s="19" t="s">
        <v>190</v>
      </c>
      <c r="D296" s="18">
        <v>6210</v>
      </c>
      <c r="E296" s="18">
        <v>11500223.6</v>
      </c>
      <c r="F296" s="34">
        <v>9.2000000000000011</v>
      </c>
      <c r="G296" s="18">
        <f>E296*100/F296</f>
        <v>125002430.43478259</v>
      </c>
      <c r="H296" s="18">
        <f>G296*$F$10/100</f>
        <v>9425183.2547826078</v>
      </c>
    </row>
    <row r="297" spans="1:8">
      <c r="A297" s="6" t="s">
        <v>571</v>
      </c>
      <c r="B297" s="62">
        <v>19</v>
      </c>
      <c r="C297" s="19" t="s">
        <v>572</v>
      </c>
      <c r="D297" s="18">
        <v>3721</v>
      </c>
      <c r="E297" s="18">
        <v>5878239.4100000001</v>
      </c>
      <c r="F297" s="34">
        <v>8.4</v>
      </c>
      <c r="G297" s="18">
        <f>E297*100/F297</f>
        <v>69979040.59523809</v>
      </c>
      <c r="H297" s="18">
        <f>G297*$F$10/100</f>
        <v>5276419.6608809521</v>
      </c>
    </row>
    <row r="298" spans="1:8">
      <c r="A298" s="6" t="s">
        <v>179</v>
      </c>
      <c r="B298" s="62">
        <v>17</v>
      </c>
      <c r="C298" s="19" t="s">
        <v>180</v>
      </c>
      <c r="D298" s="18">
        <v>15406</v>
      </c>
      <c r="E298" s="18">
        <v>31802984.780000001</v>
      </c>
      <c r="F298" s="34">
        <v>10.3</v>
      </c>
      <c r="G298" s="18">
        <f>E298*100/F298</f>
        <v>308766842.52427185</v>
      </c>
      <c r="H298" s="18">
        <f>G298*$F$10/100</f>
        <v>23281019.926330101</v>
      </c>
    </row>
    <row r="299" spans="1:8">
      <c r="A299" s="6" t="s">
        <v>249</v>
      </c>
      <c r="B299" s="62">
        <v>6</v>
      </c>
      <c r="C299" s="19" t="s">
        <v>250</v>
      </c>
      <c r="D299" s="18">
        <v>33704</v>
      </c>
      <c r="E299" s="18">
        <v>68511972.849999994</v>
      </c>
      <c r="F299" s="34">
        <v>8.4</v>
      </c>
      <c r="G299" s="18">
        <f>E299*100/F299</f>
        <v>815618724.40476179</v>
      </c>
      <c r="H299" s="18">
        <f>G299*$F$10/100</f>
        <v>61497651.820119038</v>
      </c>
    </row>
    <row r="300" spans="1:8">
      <c r="A300" s="6" t="s">
        <v>33</v>
      </c>
      <c r="B300" s="62">
        <v>5</v>
      </c>
      <c r="C300" s="19" t="s">
        <v>34</v>
      </c>
      <c r="D300" s="18">
        <v>2193</v>
      </c>
      <c r="E300" s="18">
        <v>4079003.7</v>
      </c>
      <c r="F300" s="34">
        <v>9.3000000000000007</v>
      </c>
      <c r="G300" s="18">
        <f>E300*100/F300</f>
        <v>43860254.838709675</v>
      </c>
      <c r="H300" s="18">
        <f>G300*$F$10/100</f>
        <v>3307063.2148387092</v>
      </c>
    </row>
    <row r="301" spans="1:8">
      <c r="A301" s="6" t="s">
        <v>355</v>
      </c>
      <c r="B301" s="62">
        <v>14</v>
      </c>
      <c r="C301" s="19" t="s">
        <v>356</v>
      </c>
      <c r="D301" s="18">
        <v>5220</v>
      </c>
      <c r="E301" s="18">
        <v>10347495.01</v>
      </c>
      <c r="F301" s="34">
        <v>10.600000000000001</v>
      </c>
      <c r="G301" s="18">
        <f>E301*100/F301</f>
        <v>97617877.452830181</v>
      </c>
      <c r="H301" s="18">
        <f>G301*$F$10/100</f>
        <v>7360387.959943396</v>
      </c>
    </row>
    <row r="302" spans="1:8">
      <c r="A302" s="6" t="s">
        <v>221</v>
      </c>
      <c r="B302" s="62">
        <v>13</v>
      </c>
      <c r="C302" s="19" t="s">
        <v>222</v>
      </c>
      <c r="D302" s="18">
        <v>17740</v>
      </c>
      <c r="E302" s="18">
        <v>34217517.789999999</v>
      </c>
      <c r="F302" s="34">
        <v>9.4</v>
      </c>
      <c r="G302" s="18">
        <f>E302*100/F302</f>
        <v>364016146.70212764</v>
      </c>
      <c r="H302" s="18">
        <f>G302*$F$10/100</f>
        <v>27446817.461340424</v>
      </c>
    </row>
  </sheetData>
  <autoFilter ref="A10:H10" xr:uid="{87CBF4CB-0E15-4D23-AA88-C52A83BDCBFA}">
    <sortState xmlns:xlrd2="http://schemas.microsoft.com/office/spreadsheetml/2017/richdata2" ref="A11:H302">
      <sortCondition ref="C1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43EF8-BA47-45A3-95BF-003B6CEC55DF}">
  <sheetPr>
    <tabColor theme="9"/>
  </sheetPr>
  <dimension ref="A1:V304"/>
  <sheetViews>
    <sheetView zoomScaleNormal="100" workbookViewId="0">
      <pane xSplit="3" ySplit="10" topLeftCell="D11" activePane="bottomRight" state="frozen"/>
      <selection pane="topRight" activeCell="D1" sqref="D1"/>
      <selection pane="bottomLeft" activeCell="A9" sqref="A9"/>
      <selection pane="bottomRight" activeCell="C10" sqref="C10"/>
    </sheetView>
  </sheetViews>
  <sheetFormatPr defaultColWidth="9.140625" defaultRowHeight="15"/>
  <cols>
    <col min="1" max="1" width="7.140625" style="19" customWidth="1"/>
    <col min="2" max="2" width="9.28515625" style="19" customWidth="1"/>
    <col min="3" max="3" width="21.28515625" style="19" bestFit="1" customWidth="1"/>
    <col min="4" max="4" width="12.28515625" style="19" customWidth="1"/>
    <col min="5" max="5" width="11.28515625" style="19" bestFit="1" customWidth="1"/>
    <col min="6" max="7" width="16.42578125" style="19" bestFit="1" customWidth="1"/>
    <col min="8" max="8" width="11.7109375" style="19" customWidth="1"/>
    <col min="9" max="10" width="18.5703125" style="19" bestFit="1" customWidth="1"/>
    <col min="11" max="11" width="17.85546875" style="19" bestFit="1" customWidth="1"/>
    <col min="12" max="12" width="1.85546875" style="19" customWidth="1"/>
    <col min="13" max="14" width="10.85546875" style="19" customWidth="1"/>
    <col min="15" max="16" width="16.42578125" style="19" bestFit="1" customWidth="1"/>
    <col min="17" max="17" width="13" style="19" bestFit="1" customWidth="1"/>
    <col min="18" max="18" width="18" style="19" bestFit="1" customWidth="1"/>
    <col min="19" max="19" width="20.42578125" style="19" bestFit="1" customWidth="1"/>
    <col min="20" max="20" width="17.85546875" style="19" bestFit="1" customWidth="1"/>
    <col min="21" max="21" width="0.85546875" style="19" customWidth="1"/>
    <col min="22" max="22" width="11.28515625" style="19" bestFit="1" customWidth="1"/>
    <col min="23" max="16384" width="9.140625" style="19"/>
  </cols>
  <sheetData>
    <row r="1" spans="1:22" ht="30.75">
      <c r="A1" s="52" t="s">
        <v>915</v>
      </c>
      <c r="B1" s="68"/>
    </row>
    <row r="2" spans="1:22">
      <c r="A2" s="19" t="s">
        <v>906</v>
      </c>
      <c r="I2" s="38"/>
      <c r="O2" s="39"/>
      <c r="P2" s="39"/>
      <c r="Q2" s="39"/>
      <c r="R2" s="39"/>
      <c r="S2" s="39"/>
      <c r="T2" s="39"/>
    </row>
    <row r="3" spans="1:22">
      <c r="I3" s="38"/>
      <c r="O3" s="39"/>
      <c r="P3" s="39"/>
      <c r="Q3" s="39"/>
      <c r="R3" s="39"/>
      <c r="S3" s="39"/>
      <c r="T3" s="39"/>
    </row>
    <row r="4" spans="1:22">
      <c r="I4" s="38"/>
      <c r="O4" s="39"/>
      <c r="P4" s="39"/>
      <c r="Q4" s="39"/>
      <c r="R4" s="39"/>
      <c r="S4" s="39"/>
      <c r="T4" s="39"/>
    </row>
    <row r="5" spans="1:22">
      <c r="M5" s="33"/>
      <c r="N5" s="33"/>
      <c r="O5" s="39"/>
      <c r="P5" s="39"/>
      <c r="Q5" s="39"/>
      <c r="R5" s="39"/>
      <c r="S5" s="39"/>
      <c r="T5" s="39"/>
    </row>
    <row r="6" spans="1:22">
      <c r="D6" s="33" t="s">
        <v>920</v>
      </c>
      <c r="M6" s="33" t="s">
        <v>907</v>
      </c>
      <c r="N6" s="33"/>
      <c r="O6" s="39"/>
      <c r="P6" s="39"/>
      <c r="Q6" s="39"/>
      <c r="R6" s="39"/>
      <c r="S6" s="39"/>
      <c r="T6" s="39"/>
    </row>
    <row r="7" spans="1:22">
      <c r="D7" s="38"/>
      <c r="E7" s="38"/>
      <c r="M7" s="33"/>
      <c r="N7" s="33"/>
      <c r="O7" s="39"/>
      <c r="P7" s="39"/>
      <c r="Q7" s="39"/>
      <c r="R7" s="39"/>
      <c r="S7" s="39"/>
      <c r="T7" s="39"/>
    </row>
    <row r="8" spans="1:22" ht="45">
      <c r="D8" s="41" t="s">
        <v>603</v>
      </c>
      <c r="E8" s="41" t="s">
        <v>604</v>
      </c>
      <c r="F8" s="41" t="s">
        <v>605</v>
      </c>
      <c r="G8" s="41" t="s">
        <v>612</v>
      </c>
      <c r="H8" s="41" t="s">
        <v>908</v>
      </c>
      <c r="I8" s="41" t="s">
        <v>909</v>
      </c>
      <c r="J8" s="41" t="s">
        <v>910</v>
      </c>
      <c r="K8" s="41" t="s">
        <v>609</v>
      </c>
      <c r="L8" s="41"/>
      <c r="M8" s="41" t="s">
        <v>603</v>
      </c>
      <c r="N8" s="41" t="s">
        <v>604</v>
      </c>
      <c r="O8" s="41" t="s">
        <v>605</v>
      </c>
      <c r="P8" s="41" t="s">
        <v>612</v>
      </c>
      <c r="Q8" s="41" t="s">
        <v>908</v>
      </c>
      <c r="R8" s="41" t="s">
        <v>909</v>
      </c>
      <c r="S8" s="41" t="s">
        <v>910</v>
      </c>
      <c r="T8" s="41" t="s">
        <v>609</v>
      </c>
      <c r="U8" s="41"/>
      <c r="V8" s="42" t="s">
        <v>6</v>
      </c>
    </row>
    <row r="9" spans="1:22">
      <c r="A9" s="33"/>
      <c r="C9" s="33"/>
      <c r="M9" s="40">
        <v>1.1499999999999999</v>
      </c>
      <c r="N9" s="40">
        <v>1.31</v>
      </c>
      <c r="O9" s="40">
        <v>0.51</v>
      </c>
      <c r="P9" s="40">
        <v>1.25</v>
      </c>
      <c r="Q9" s="40">
        <v>1.1499999999999999</v>
      </c>
      <c r="R9" s="40">
        <v>0.48</v>
      </c>
      <c r="S9" s="40">
        <v>0.61</v>
      </c>
      <c r="T9" s="40">
        <v>4.45</v>
      </c>
      <c r="V9" s="38"/>
    </row>
    <row r="10" spans="1:22" s="51" customFormat="1" ht="36">
      <c r="A10" s="81" t="s">
        <v>914</v>
      </c>
      <c r="B10" s="82" t="s">
        <v>913</v>
      </c>
      <c r="C10" s="22" t="s">
        <v>12</v>
      </c>
      <c r="D10" s="71">
        <v>66570056.904000059</v>
      </c>
      <c r="E10" s="71">
        <v>48322071.485999994</v>
      </c>
      <c r="F10" s="71">
        <v>143388141.20200002</v>
      </c>
      <c r="G10" s="71">
        <v>9162871.0800000001</v>
      </c>
      <c r="H10" s="71">
        <v>813545.70699999994</v>
      </c>
      <c r="I10" s="71">
        <v>2539136.5</v>
      </c>
      <c r="J10" s="71">
        <v>274347.04799999984</v>
      </c>
      <c r="K10" s="71">
        <v>667957.11999999988</v>
      </c>
      <c r="L10" s="72"/>
      <c r="M10" s="71">
        <v>382777.82719799998</v>
      </c>
      <c r="N10" s="71">
        <v>316509.56823329994</v>
      </c>
      <c r="O10" s="71">
        <v>365639.76006509986</v>
      </c>
      <c r="P10" s="71">
        <v>57267.944249999964</v>
      </c>
      <c r="Q10" s="71">
        <v>4677.8878152500001</v>
      </c>
      <c r="R10" s="71">
        <v>6093.9276000000054</v>
      </c>
      <c r="S10" s="71">
        <v>836.7584963999999</v>
      </c>
      <c r="T10" s="71">
        <v>14862.04592</v>
      </c>
      <c r="U10" s="72"/>
      <c r="V10" s="71">
        <v>1148665.7195780498</v>
      </c>
    </row>
    <row r="11" spans="1:22">
      <c r="A11" s="6" t="s">
        <v>563</v>
      </c>
      <c r="B11" s="62">
        <v>6</v>
      </c>
      <c r="C11" s="19" t="s">
        <v>620</v>
      </c>
      <c r="D11" s="73">
        <v>104353.90399999999</v>
      </c>
      <c r="E11" s="74">
        <v>32635.972000000002</v>
      </c>
      <c r="F11" s="74">
        <v>372210.03399999999</v>
      </c>
      <c r="G11" s="74">
        <v>13698.157999999999</v>
      </c>
      <c r="H11" s="74">
        <v>0</v>
      </c>
      <c r="I11" s="74">
        <v>788.15</v>
      </c>
      <c r="J11" s="74">
        <v>133.99100000000001</v>
      </c>
      <c r="K11" s="74">
        <v>791.03599999999994</v>
      </c>
      <c r="L11" s="75"/>
      <c r="M11" s="74">
        <v>600.03494799999999</v>
      </c>
      <c r="N11" s="74">
        <v>213.76561660000002</v>
      </c>
      <c r="O11" s="74">
        <v>949.13558669999998</v>
      </c>
      <c r="P11" s="74">
        <v>85.613487500000005</v>
      </c>
      <c r="Q11" s="74">
        <v>0</v>
      </c>
      <c r="R11" s="74">
        <v>1.8915599999999997</v>
      </c>
      <c r="S11" s="74">
        <v>0.40867255000000002</v>
      </c>
      <c r="T11" s="74">
        <v>17.600550999999999</v>
      </c>
      <c r="U11" s="76"/>
      <c r="V11" s="77">
        <v>1868.4504223499998</v>
      </c>
    </row>
    <row r="12" spans="1:22">
      <c r="A12" s="6" t="s">
        <v>253</v>
      </c>
      <c r="B12" s="62">
        <v>14</v>
      </c>
      <c r="C12" s="19" t="s">
        <v>614</v>
      </c>
      <c r="D12" s="73">
        <v>91448.403999999995</v>
      </c>
      <c r="E12" s="74">
        <v>31042.054</v>
      </c>
      <c r="F12" s="74">
        <v>209426.86799999999</v>
      </c>
      <c r="G12" s="74">
        <v>19026.607</v>
      </c>
      <c r="H12" s="74">
        <v>0</v>
      </c>
      <c r="I12" s="74">
        <v>5397.4080000000004</v>
      </c>
      <c r="J12" s="74">
        <v>144.13499999999999</v>
      </c>
      <c r="K12" s="74">
        <v>1211.2629999999999</v>
      </c>
      <c r="L12" s="75"/>
      <c r="M12" s="74">
        <v>525.82832299999995</v>
      </c>
      <c r="N12" s="74">
        <v>203.3254537</v>
      </c>
      <c r="O12" s="74">
        <v>534.03851340000006</v>
      </c>
      <c r="P12" s="74">
        <v>118.91629375000001</v>
      </c>
      <c r="Q12" s="74">
        <v>0</v>
      </c>
      <c r="R12" s="74">
        <v>12.9537792</v>
      </c>
      <c r="S12" s="74">
        <v>0.43961174999999997</v>
      </c>
      <c r="T12" s="74">
        <v>26.950601750000001</v>
      </c>
      <c r="U12" s="76"/>
      <c r="V12" s="77">
        <v>1422.4525765500002</v>
      </c>
    </row>
    <row r="13" spans="1:22">
      <c r="A13" s="6" t="s">
        <v>123</v>
      </c>
      <c r="B13" s="62">
        <v>17</v>
      </c>
      <c r="C13" s="19" t="s">
        <v>615</v>
      </c>
      <c r="D13" s="73">
        <v>9851.9989999999998</v>
      </c>
      <c r="E13" s="74">
        <v>4166.107</v>
      </c>
      <c r="F13" s="74">
        <v>51217.978000000003</v>
      </c>
      <c r="G13" s="74">
        <v>1266.7280000000001</v>
      </c>
      <c r="H13" s="74">
        <v>0</v>
      </c>
      <c r="I13" s="74">
        <v>372.27600000000001</v>
      </c>
      <c r="J13" s="74">
        <v>8.5489999999999995</v>
      </c>
      <c r="K13" s="74">
        <v>0</v>
      </c>
      <c r="L13" s="75"/>
      <c r="M13" s="74">
        <v>56.648994250000001</v>
      </c>
      <c r="N13" s="74">
        <v>27.28800085</v>
      </c>
      <c r="O13" s="74">
        <v>130.60584390000002</v>
      </c>
      <c r="P13" s="74">
        <v>7.9170500000000006</v>
      </c>
      <c r="Q13" s="74">
        <v>0</v>
      </c>
      <c r="R13" s="74">
        <v>0.89346239999999999</v>
      </c>
      <c r="S13" s="74">
        <v>2.6074449999999999E-2</v>
      </c>
      <c r="T13" s="74">
        <v>0</v>
      </c>
      <c r="U13" s="76"/>
      <c r="V13" s="77">
        <v>223.37942585000002</v>
      </c>
    </row>
    <row r="14" spans="1:22">
      <c r="A14" s="6" t="s">
        <v>173</v>
      </c>
      <c r="B14" s="62">
        <v>14</v>
      </c>
      <c r="C14" s="19" t="s">
        <v>616</v>
      </c>
      <c r="D14" s="73">
        <v>113338.87300000001</v>
      </c>
      <c r="E14" s="74">
        <v>39618.199000000001</v>
      </c>
      <c r="F14" s="74">
        <v>262552.527</v>
      </c>
      <c r="G14" s="74">
        <v>31493.223000000002</v>
      </c>
      <c r="H14" s="74">
        <v>0</v>
      </c>
      <c r="I14" s="74">
        <v>4739.4440000000004</v>
      </c>
      <c r="J14" s="74">
        <v>203.23400000000001</v>
      </c>
      <c r="K14" s="74">
        <v>390.40800000000002</v>
      </c>
      <c r="L14" s="75"/>
      <c r="M14" s="74">
        <v>651.69851975000006</v>
      </c>
      <c r="N14" s="74">
        <v>259.49920345000004</v>
      </c>
      <c r="O14" s="74">
        <v>669.50894385000004</v>
      </c>
      <c r="P14" s="74">
        <v>196.83264375000002</v>
      </c>
      <c r="Q14" s="74">
        <v>0</v>
      </c>
      <c r="R14" s="74">
        <v>11.3746656</v>
      </c>
      <c r="S14" s="74">
        <v>0.61986370000000002</v>
      </c>
      <c r="T14" s="74">
        <v>8.6865780000000008</v>
      </c>
      <c r="U14" s="76"/>
      <c r="V14" s="77">
        <v>1798.2204181000004</v>
      </c>
    </row>
    <row r="15" spans="1:22">
      <c r="A15" s="6" t="s">
        <v>209</v>
      </c>
      <c r="B15" s="62">
        <v>7</v>
      </c>
      <c r="C15" s="19" t="s">
        <v>617</v>
      </c>
      <c r="D15" s="73">
        <v>63010.385000000002</v>
      </c>
      <c r="E15" s="74">
        <v>87543.269</v>
      </c>
      <c r="F15" s="74">
        <v>213774.38399999999</v>
      </c>
      <c r="G15" s="74">
        <v>71935.418000000005</v>
      </c>
      <c r="H15" s="74">
        <v>0</v>
      </c>
      <c r="I15" s="74">
        <v>743.11</v>
      </c>
      <c r="J15" s="74">
        <v>43.137999999999998</v>
      </c>
      <c r="K15" s="74">
        <v>533.50400000000002</v>
      </c>
      <c r="L15" s="75"/>
      <c r="M15" s="74">
        <v>362.30971375000001</v>
      </c>
      <c r="N15" s="74">
        <v>573.40841195000007</v>
      </c>
      <c r="O15" s="74">
        <v>545.12467920000006</v>
      </c>
      <c r="P15" s="74">
        <v>449.59636250000005</v>
      </c>
      <c r="Q15" s="74">
        <v>0</v>
      </c>
      <c r="R15" s="74">
        <v>1.7834639999999999</v>
      </c>
      <c r="S15" s="74">
        <v>0.13157089999999999</v>
      </c>
      <c r="T15" s="74">
        <v>11.870464000000002</v>
      </c>
      <c r="U15" s="76"/>
      <c r="V15" s="77">
        <v>1944.2246663000005</v>
      </c>
    </row>
    <row r="16" spans="1:22">
      <c r="A16" s="6" t="s">
        <v>39</v>
      </c>
      <c r="B16" s="62">
        <v>1</v>
      </c>
      <c r="C16" s="19" t="s">
        <v>618</v>
      </c>
      <c r="D16" s="73">
        <v>24283.653999999999</v>
      </c>
      <c r="E16" s="74">
        <v>12231.968999999999</v>
      </c>
      <c r="F16" s="74">
        <v>109580.439</v>
      </c>
      <c r="G16" s="74">
        <v>8774.9860000000008</v>
      </c>
      <c r="H16" s="74">
        <v>0</v>
      </c>
      <c r="I16" s="74">
        <v>316.53300000000002</v>
      </c>
      <c r="J16" s="74">
        <v>26.637</v>
      </c>
      <c r="K16" s="74">
        <v>106.76</v>
      </c>
      <c r="L16" s="75"/>
      <c r="M16" s="74">
        <v>139.6310105</v>
      </c>
      <c r="N16" s="74">
        <v>80.119396949999995</v>
      </c>
      <c r="O16" s="74">
        <v>279.43011945000001</v>
      </c>
      <c r="P16" s="74">
        <v>54.843662500000008</v>
      </c>
      <c r="Q16" s="74">
        <v>0</v>
      </c>
      <c r="R16" s="74">
        <v>0.7596792</v>
      </c>
      <c r="S16" s="74">
        <v>8.1242850000000005E-2</v>
      </c>
      <c r="T16" s="74">
        <v>2.3754100000000005</v>
      </c>
      <c r="U16" s="76"/>
      <c r="V16" s="77">
        <v>557.24052145000007</v>
      </c>
    </row>
    <row r="17" spans="1:22">
      <c r="A17" s="6" t="s">
        <v>159</v>
      </c>
      <c r="B17" s="62">
        <v>2</v>
      </c>
      <c r="C17" s="19" t="s">
        <v>619</v>
      </c>
      <c r="D17" s="73">
        <v>22043.844000000001</v>
      </c>
      <c r="E17" s="74">
        <v>8966.4519999999993</v>
      </c>
      <c r="F17" s="74">
        <v>93468.618000000002</v>
      </c>
      <c r="G17" s="74">
        <v>2117.3009999999999</v>
      </c>
      <c r="H17" s="74">
        <v>0</v>
      </c>
      <c r="I17" s="74">
        <v>158.34299999999999</v>
      </c>
      <c r="J17" s="74">
        <v>13.97</v>
      </c>
      <c r="K17" s="74">
        <v>0</v>
      </c>
      <c r="L17" s="75"/>
      <c r="M17" s="74">
        <v>126.75210300000001</v>
      </c>
      <c r="N17" s="74">
        <v>58.730260600000001</v>
      </c>
      <c r="O17" s="74">
        <v>238.34497590000001</v>
      </c>
      <c r="P17" s="74">
        <v>13.23313125</v>
      </c>
      <c r="Q17" s="74">
        <v>0</v>
      </c>
      <c r="R17" s="74">
        <v>0.38002319999999995</v>
      </c>
      <c r="S17" s="74">
        <v>4.2608500000000007E-2</v>
      </c>
      <c r="T17" s="74">
        <v>0</v>
      </c>
      <c r="U17" s="76"/>
      <c r="V17" s="77">
        <v>437.48310244999993</v>
      </c>
    </row>
    <row r="18" spans="1:22">
      <c r="A18" s="6" t="s">
        <v>73</v>
      </c>
      <c r="B18" s="62">
        <v>10</v>
      </c>
      <c r="C18" s="19" t="s">
        <v>621</v>
      </c>
      <c r="D18" s="73">
        <v>6234.8119999999999</v>
      </c>
      <c r="E18" s="74">
        <v>10826.326999999999</v>
      </c>
      <c r="F18" s="74">
        <v>32104.71</v>
      </c>
      <c r="G18" s="74">
        <v>14990.276</v>
      </c>
      <c r="H18" s="74">
        <v>0</v>
      </c>
      <c r="I18" s="74">
        <v>401.63400000000001</v>
      </c>
      <c r="J18" s="74">
        <v>57.6</v>
      </c>
      <c r="K18" s="74">
        <v>28.628</v>
      </c>
      <c r="L18" s="75"/>
      <c r="M18" s="74">
        <v>35.850169000000001</v>
      </c>
      <c r="N18" s="74">
        <v>70.912441849999993</v>
      </c>
      <c r="O18" s="74">
        <v>81.867010500000006</v>
      </c>
      <c r="P18" s="74">
        <v>93.689225000000008</v>
      </c>
      <c r="Q18" s="74">
        <v>0</v>
      </c>
      <c r="R18" s="74">
        <v>0.96392159999999993</v>
      </c>
      <c r="S18" s="74">
        <v>0.17568</v>
      </c>
      <c r="T18" s="74">
        <v>0.63697300000000012</v>
      </c>
      <c r="U18" s="76"/>
      <c r="V18" s="77">
        <v>284.09542095</v>
      </c>
    </row>
    <row r="19" spans="1:22">
      <c r="A19" s="6" t="s">
        <v>81</v>
      </c>
      <c r="B19" s="62">
        <v>19</v>
      </c>
      <c r="C19" s="19" t="s">
        <v>622</v>
      </c>
      <c r="D19" s="73">
        <v>27487.092000000001</v>
      </c>
      <c r="E19" s="74">
        <v>16687.053</v>
      </c>
      <c r="F19" s="74">
        <v>45420.646000000001</v>
      </c>
      <c r="G19" s="74">
        <v>29307.215</v>
      </c>
      <c r="H19" s="74">
        <v>0</v>
      </c>
      <c r="I19" s="74">
        <v>351.54</v>
      </c>
      <c r="J19" s="74">
        <v>90.367999999999995</v>
      </c>
      <c r="K19" s="74">
        <v>163.95400000000001</v>
      </c>
      <c r="L19" s="75"/>
      <c r="M19" s="74">
        <v>158.05077900000001</v>
      </c>
      <c r="N19" s="74">
        <v>109.30019715</v>
      </c>
      <c r="O19" s="74">
        <v>115.82264730000001</v>
      </c>
      <c r="P19" s="74">
        <v>183.17009375000001</v>
      </c>
      <c r="Q19" s="74">
        <v>0</v>
      </c>
      <c r="R19" s="74">
        <v>0.843696</v>
      </c>
      <c r="S19" s="74">
        <v>0.27562239999999999</v>
      </c>
      <c r="T19" s="74">
        <v>3.6479765000000004</v>
      </c>
      <c r="U19" s="76"/>
      <c r="V19" s="77">
        <v>571.11101210000004</v>
      </c>
    </row>
    <row r="20" spans="1:22">
      <c r="A20" s="6" t="s">
        <v>545</v>
      </c>
      <c r="B20" s="62">
        <v>1</v>
      </c>
      <c r="C20" s="19" t="s">
        <v>623</v>
      </c>
      <c r="D20" s="73">
        <v>4847061.4139999999</v>
      </c>
      <c r="E20" s="74">
        <v>5945354.9550000001</v>
      </c>
      <c r="F20" s="74">
        <v>8820539.5649999995</v>
      </c>
      <c r="G20" s="74">
        <v>33055.160000000003</v>
      </c>
      <c r="H20" s="74">
        <v>0</v>
      </c>
      <c r="I20" s="74">
        <v>150539.75099999999</v>
      </c>
      <c r="J20" s="74">
        <v>22548.35</v>
      </c>
      <c r="K20" s="74">
        <v>186230.11300000001</v>
      </c>
      <c r="L20" s="75"/>
      <c r="M20" s="74">
        <v>27870.6031305</v>
      </c>
      <c r="N20" s="74">
        <v>38942.074955250006</v>
      </c>
      <c r="O20" s="74">
        <v>22492.375890750001</v>
      </c>
      <c r="P20" s="74">
        <v>206.59475000000003</v>
      </c>
      <c r="Q20" s="74">
        <v>0</v>
      </c>
      <c r="R20" s="74">
        <v>361.29540239999994</v>
      </c>
      <c r="S20" s="74">
        <v>68.772467499999991</v>
      </c>
      <c r="T20" s="74">
        <v>4143.6200142500011</v>
      </c>
      <c r="U20" s="76"/>
      <c r="V20" s="77">
        <v>94085.336610650018</v>
      </c>
    </row>
    <row r="21" spans="1:22">
      <c r="A21" s="6" t="s">
        <v>251</v>
      </c>
      <c r="B21" s="62">
        <v>4</v>
      </c>
      <c r="C21" s="19" t="s">
        <v>624</v>
      </c>
      <c r="D21" s="73">
        <v>121620.754</v>
      </c>
      <c r="E21" s="74">
        <v>30028.893</v>
      </c>
      <c r="F21" s="74">
        <v>267246.50400000002</v>
      </c>
      <c r="G21" s="74">
        <v>22132.618999999999</v>
      </c>
      <c r="H21" s="74">
        <v>0</v>
      </c>
      <c r="I21" s="74">
        <v>2665.69</v>
      </c>
      <c r="J21" s="74">
        <v>129.06899999999999</v>
      </c>
      <c r="K21" s="74">
        <v>537.53800000000001</v>
      </c>
      <c r="L21" s="75"/>
      <c r="M21" s="74">
        <v>699.31933549999997</v>
      </c>
      <c r="N21" s="74">
        <v>196.68924914999999</v>
      </c>
      <c r="O21" s="74">
        <v>681.47858520000011</v>
      </c>
      <c r="P21" s="74">
        <v>138.32886875</v>
      </c>
      <c r="Q21" s="74">
        <v>0</v>
      </c>
      <c r="R21" s="74">
        <v>6.3976559999999996</v>
      </c>
      <c r="S21" s="74">
        <v>0.39366044999999994</v>
      </c>
      <c r="T21" s="74">
        <v>11.960220500000002</v>
      </c>
      <c r="U21" s="76"/>
      <c r="V21" s="77">
        <v>1734.5675755500004</v>
      </c>
    </row>
    <row r="22" spans="1:22">
      <c r="A22" s="6" t="s">
        <v>359</v>
      </c>
      <c r="B22" s="62">
        <v>4</v>
      </c>
      <c r="C22" s="19" t="s">
        <v>625</v>
      </c>
      <c r="D22" s="73">
        <v>104025.367</v>
      </c>
      <c r="E22" s="74">
        <v>38129.292000000001</v>
      </c>
      <c r="F22" s="74">
        <v>205728.74299999999</v>
      </c>
      <c r="G22" s="74">
        <v>38267.555</v>
      </c>
      <c r="H22" s="74">
        <v>674450.84</v>
      </c>
      <c r="I22" s="74">
        <v>4267.3969999999999</v>
      </c>
      <c r="J22" s="74">
        <v>155.08699999999999</v>
      </c>
      <c r="K22" s="74">
        <v>161.54499999999999</v>
      </c>
      <c r="L22" s="75"/>
      <c r="M22" s="74">
        <v>598.14586024999994</v>
      </c>
      <c r="N22" s="74">
        <v>249.74686260000001</v>
      </c>
      <c r="O22" s="74">
        <v>524.60829465000006</v>
      </c>
      <c r="P22" s="74">
        <v>239.17221875000001</v>
      </c>
      <c r="Q22" s="74">
        <v>3878.0923299999999</v>
      </c>
      <c r="R22" s="74">
        <v>10.241752799999999</v>
      </c>
      <c r="S22" s="74">
        <v>0.47301534999999995</v>
      </c>
      <c r="T22" s="74">
        <v>3.5943762500000003</v>
      </c>
      <c r="U22" s="76"/>
      <c r="V22" s="77">
        <v>5504.0747106500003</v>
      </c>
    </row>
    <row r="23" spans="1:22">
      <c r="A23" s="6" t="s">
        <v>137</v>
      </c>
      <c r="B23" s="62">
        <v>14</v>
      </c>
      <c r="C23" s="19" t="s">
        <v>626</v>
      </c>
      <c r="D23" s="73">
        <v>28303.710999999999</v>
      </c>
      <c r="E23" s="74">
        <v>8108.8429999999998</v>
      </c>
      <c r="F23" s="74">
        <v>55009.103000000003</v>
      </c>
      <c r="G23" s="74">
        <v>10823.904</v>
      </c>
      <c r="H23" s="74">
        <v>0</v>
      </c>
      <c r="I23" s="74">
        <v>449.995</v>
      </c>
      <c r="J23" s="74">
        <v>2.76</v>
      </c>
      <c r="K23" s="74">
        <v>0</v>
      </c>
      <c r="L23" s="75"/>
      <c r="M23" s="74">
        <v>162.74633824999998</v>
      </c>
      <c r="N23" s="74">
        <v>53.112921650000004</v>
      </c>
      <c r="O23" s="74">
        <v>140.27321265</v>
      </c>
      <c r="P23" s="74">
        <v>67.6494</v>
      </c>
      <c r="Q23" s="74">
        <v>0</v>
      </c>
      <c r="R23" s="74">
        <v>1.0799879999999999</v>
      </c>
      <c r="S23" s="74">
        <v>8.4179999999999984E-3</v>
      </c>
      <c r="T23" s="74">
        <v>0</v>
      </c>
      <c r="U23" s="76"/>
      <c r="V23" s="77">
        <v>424.87027855000002</v>
      </c>
    </row>
    <row r="24" spans="1:22">
      <c r="A24" s="6" t="s">
        <v>237</v>
      </c>
      <c r="B24" s="62">
        <v>5</v>
      </c>
      <c r="C24" s="19" t="s">
        <v>627</v>
      </c>
      <c r="D24" s="73">
        <v>195286.04399999999</v>
      </c>
      <c r="E24" s="74">
        <v>73852.066999999995</v>
      </c>
      <c r="F24" s="74">
        <v>393443.7</v>
      </c>
      <c r="G24" s="74">
        <v>11504.319</v>
      </c>
      <c r="H24" s="74">
        <v>0</v>
      </c>
      <c r="I24" s="74">
        <v>2095.1680000000001</v>
      </c>
      <c r="J24" s="74">
        <v>81.188999999999993</v>
      </c>
      <c r="K24" s="74">
        <v>76.337000000000003</v>
      </c>
      <c r="L24" s="75"/>
      <c r="M24" s="74">
        <v>1122.894753</v>
      </c>
      <c r="N24" s="74">
        <v>483.73103885</v>
      </c>
      <c r="O24" s="74">
        <v>1003.2814350000001</v>
      </c>
      <c r="P24" s="74">
        <v>71.901993750000003</v>
      </c>
      <c r="Q24" s="74">
        <v>0</v>
      </c>
      <c r="R24" s="74">
        <v>5.0284031999999996</v>
      </c>
      <c r="S24" s="74">
        <v>0.24762644999999994</v>
      </c>
      <c r="T24" s="74">
        <v>1.6984982500000003</v>
      </c>
      <c r="U24" s="76"/>
      <c r="V24" s="77">
        <v>2688.7837485000005</v>
      </c>
    </row>
    <row r="25" spans="1:22">
      <c r="A25" s="6" t="s">
        <v>339</v>
      </c>
      <c r="B25" s="62">
        <v>17</v>
      </c>
      <c r="C25" s="19" t="s">
        <v>628</v>
      </c>
      <c r="D25" s="73">
        <v>54726.1</v>
      </c>
      <c r="E25" s="74">
        <v>15968.985000000001</v>
      </c>
      <c r="F25" s="74">
        <v>150716.628</v>
      </c>
      <c r="G25" s="74">
        <v>3672.45</v>
      </c>
      <c r="H25" s="74">
        <v>0</v>
      </c>
      <c r="I25" s="74">
        <v>2032.579</v>
      </c>
      <c r="J25" s="74">
        <v>130.12100000000001</v>
      </c>
      <c r="K25" s="74">
        <v>265.67700000000002</v>
      </c>
      <c r="L25" s="75"/>
      <c r="M25" s="74">
        <v>314.67507499999999</v>
      </c>
      <c r="N25" s="74">
        <v>104.59685175000001</v>
      </c>
      <c r="O25" s="74">
        <v>384.32740140000004</v>
      </c>
      <c r="P25" s="74">
        <v>22.9528125</v>
      </c>
      <c r="Q25" s="74">
        <v>0</v>
      </c>
      <c r="R25" s="74">
        <v>4.8781895999999998</v>
      </c>
      <c r="S25" s="74">
        <v>0.39686905000000006</v>
      </c>
      <c r="T25" s="74">
        <v>5.911313250000001</v>
      </c>
      <c r="U25" s="76"/>
      <c r="V25" s="77">
        <v>837.73851255000011</v>
      </c>
    </row>
    <row r="26" spans="1:22">
      <c r="A26" s="6" t="s">
        <v>453</v>
      </c>
      <c r="B26" s="62">
        <v>17</v>
      </c>
      <c r="C26" s="19" t="s">
        <v>629</v>
      </c>
      <c r="D26" s="73">
        <v>57277.861000000004</v>
      </c>
      <c r="E26" s="74">
        <v>14979.395</v>
      </c>
      <c r="F26" s="74">
        <v>145286.38200000001</v>
      </c>
      <c r="G26" s="74">
        <v>5935.433</v>
      </c>
      <c r="H26" s="74">
        <v>0</v>
      </c>
      <c r="I26" s="74">
        <v>3587.1019999999999</v>
      </c>
      <c r="J26" s="74">
        <v>115.642</v>
      </c>
      <c r="K26" s="74">
        <v>253.416</v>
      </c>
      <c r="L26" s="75"/>
      <c r="M26" s="74">
        <v>329.34770075</v>
      </c>
      <c r="N26" s="74">
        <v>98.11503725</v>
      </c>
      <c r="O26" s="74">
        <v>370.48027410000003</v>
      </c>
      <c r="P26" s="74">
        <v>37.096456250000003</v>
      </c>
      <c r="Q26" s="74">
        <v>0</v>
      </c>
      <c r="R26" s="74">
        <v>8.6090447999999995</v>
      </c>
      <c r="S26" s="74">
        <v>0.35270809999999997</v>
      </c>
      <c r="T26" s="74">
        <v>5.6385060000000005</v>
      </c>
      <c r="U26" s="76"/>
      <c r="V26" s="77">
        <v>849.63972724999996</v>
      </c>
    </row>
    <row r="27" spans="1:22">
      <c r="A27" s="6" t="s">
        <v>561</v>
      </c>
      <c r="B27" s="62">
        <v>17</v>
      </c>
      <c r="C27" s="19" t="s">
        <v>630</v>
      </c>
      <c r="D27" s="73">
        <v>3833.7079999999996</v>
      </c>
      <c r="E27" s="74">
        <v>7280.4650000000001</v>
      </c>
      <c r="F27" s="74">
        <v>25263.174999999999</v>
      </c>
      <c r="G27" s="74">
        <v>9386.9639999999999</v>
      </c>
      <c r="H27" s="74">
        <v>0</v>
      </c>
      <c r="I27" s="74">
        <v>29.788</v>
      </c>
      <c r="J27" s="74">
        <v>0</v>
      </c>
      <c r="K27" s="74">
        <v>0</v>
      </c>
      <c r="L27" s="75"/>
      <c r="M27" s="74">
        <v>22.043820999999998</v>
      </c>
      <c r="N27" s="74">
        <v>47.687045750000003</v>
      </c>
      <c r="O27" s="74">
        <v>64.421096250000005</v>
      </c>
      <c r="P27" s="74">
        <v>58.668525000000002</v>
      </c>
      <c r="Q27" s="74">
        <v>0</v>
      </c>
      <c r="R27" s="74">
        <v>7.1491199999999991E-2</v>
      </c>
      <c r="S27" s="74">
        <v>0</v>
      </c>
      <c r="T27" s="74">
        <v>0</v>
      </c>
      <c r="U27" s="76"/>
      <c r="V27" s="77">
        <v>192.89197920000001</v>
      </c>
    </row>
    <row r="28" spans="1:22">
      <c r="A28" s="6" t="s">
        <v>199</v>
      </c>
      <c r="B28" s="62">
        <v>16</v>
      </c>
      <c r="C28" s="19" t="s">
        <v>631</v>
      </c>
      <c r="D28" s="73">
        <v>11181.763000000001</v>
      </c>
      <c r="E28" s="74">
        <v>3009.2669999999998</v>
      </c>
      <c r="F28" s="74">
        <v>25750.400000000001</v>
      </c>
      <c r="G28" s="74">
        <v>3245.797</v>
      </c>
      <c r="H28" s="74">
        <v>0</v>
      </c>
      <c r="I28" s="74">
        <v>620.76400000000001</v>
      </c>
      <c r="J28" s="74">
        <v>20.552</v>
      </c>
      <c r="K28" s="74">
        <v>0</v>
      </c>
      <c r="L28" s="75"/>
      <c r="M28" s="74">
        <v>64.29513725000001</v>
      </c>
      <c r="N28" s="74">
        <v>19.71069885</v>
      </c>
      <c r="O28" s="74">
        <v>65.663520000000005</v>
      </c>
      <c r="P28" s="74">
        <v>20.28623125</v>
      </c>
      <c r="Q28" s="74">
        <v>0</v>
      </c>
      <c r="R28" s="74">
        <v>1.4898335999999999</v>
      </c>
      <c r="S28" s="74">
        <v>6.2683599999999992E-2</v>
      </c>
      <c r="T28" s="74">
        <v>0</v>
      </c>
      <c r="U28" s="76"/>
      <c r="V28" s="77">
        <v>171.50810455000004</v>
      </c>
    </row>
    <row r="29" spans="1:22">
      <c r="A29" s="6" t="s">
        <v>335</v>
      </c>
      <c r="B29" s="62">
        <v>8</v>
      </c>
      <c r="C29" s="19" t="s">
        <v>632</v>
      </c>
      <c r="D29" s="73">
        <v>319682.73600000003</v>
      </c>
      <c r="E29" s="74">
        <v>63189.756999999998</v>
      </c>
      <c r="F29" s="74">
        <v>454496.24699999997</v>
      </c>
      <c r="G29" s="74">
        <v>35915.01</v>
      </c>
      <c r="H29" s="74">
        <v>0</v>
      </c>
      <c r="I29" s="74">
        <v>4109.0249999999996</v>
      </c>
      <c r="J29" s="74">
        <v>254.833</v>
      </c>
      <c r="K29" s="74">
        <v>0</v>
      </c>
      <c r="L29" s="75"/>
      <c r="M29" s="74">
        <v>1838.1757320000002</v>
      </c>
      <c r="N29" s="74">
        <v>413.89290835000003</v>
      </c>
      <c r="O29" s="74">
        <v>1158.96542985</v>
      </c>
      <c r="P29" s="74">
        <v>224.46881250000001</v>
      </c>
      <c r="Q29" s="74">
        <v>0</v>
      </c>
      <c r="R29" s="74">
        <v>9.8616599999999988</v>
      </c>
      <c r="S29" s="74">
        <v>0.77724064999999998</v>
      </c>
      <c r="T29" s="74">
        <v>0</v>
      </c>
      <c r="U29" s="76"/>
      <c r="V29" s="77">
        <v>3646.1417833500004</v>
      </c>
    </row>
    <row r="30" spans="1:22">
      <c r="A30" s="6" t="s">
        <v>71</v>
      </c>
      <c r="B30" s="62">
        <v>13</v>
      </c>
      <c r="C30" s="19" t="s">
        <v>633</v>
      </c>
      <c r="D30" s="73">
        <v>36201.107000000004</v>
      </c>
      <c r="E30" s="74">
        <v>23412.315999999999</v>
      </c>
      <c r="F30" s="74">
        <v>99330.937000000005</v>
      </c>
      <c r="G30" s="74">
        <v>21478.998</v>
      </c>
      <c r="H30" s="74">
        <v>0</v>
      </c>
      <c r="I30" s="74">
        <v>2324.4740000000002</v>
      </c>
      <c r="J30" s="74">
        <v>59.392000000000003</v>
      </c>
      <c r="K30" s="74">
        <v>0</v>
      </c>
      <c r="L30" s="75"/>
      <c r="M30" s="74">
        <v>208.15636525000002</v>
      </c>
      <c r="N30" s="74">
        <v>153.35066979999999</v>
      </c>
      <c r="O30" s="74">
        <v>253.29388935000003</v>
      </c>
      <c r="P30" s="74">
        <v>134.24373750000001</v>
      </c>
      <c r="Q30" s="74">
        <v>0</v>
      </c>
      <c r="R30" s="74">
        <v>5.5787376000000002</v>
      </c>
      <c r="S30" s="74">
        <v>0.18114560000000002</v>
      </c>
      <c r="T30" s="74">
        <v>0</v>
      </c>
      <c r="U30" s="76"/>
      <c r="V30" s="77">
        <v>754.80454509999993</v>
      </c>
    </row>
    <row r="31" spans="1:22">
      <c r="A31" s="6" t="s">
        <v>467</v>
      </c>
      <c r="B31" s="62">
        <v>1</v>
      </c>
      <c r="C31" s="19" t="s">
        <v>634</v>
      </c>
      <c r="D31" s="73">
        <v>102225.04299999999</v>
      </c>
      <c r="E31" s="74">
        <v>39085.743999999999</v>
      </c>
      <c r="F31" s="74">
        <v>216895.90100000001</v>
      </c>
      <c r="G31" s="74">
        <v>24746.296999999999</v>
      </c>
      <c r="H31" s="74">
        <v>0</v>
      </c>
      <c r="I31" s="74">
        <v>682.577</v>
      </c>
      <c r="J31" s="74">
        <v>50.969000000000001</v>
      </c>
      <c r="K31" s="74">
        <v>476.92500000000001</v>
      </c>
      <c r="L31" s="75"/>
      <c r="M31" s="74">
        <v>587.79399724999996</v>
      </c>
      <c r="N31" s="74">
        <v>256.01162319999997</v>
      </c>
      <c r="O31" s="74">
        <v>553.08454755000002</v>
      </c>
      <c r="P31" s="74">
        <v>154.66435625</v>
      </c>
      <c r="Q31" s="74">
        <v>0</v>
      </c>
      <c r="R31" s="74">
        <v>1.6381847999999999</v>
      </c>
      <c r="S31" s="74">
        <v>0.15545545</v>
      </c>
      <c r="T31" s="74">
        <v>10.611581250000002</v>
      </c>
      <c r="U31" s="76"/>
      <c r="V31" s="77">
        <v>1563.9597457500001</v>
      </c>
    </row>
    <row r="32" spans="1:22">
      <c r="A32" s="6" t="s">
        <v>507</v>
      </c>
      <c r="B32" s="62">
        <v>4</v>
      </c>
      <c r="C32" s="19" t="s">
        <v>635</v>
      </c>
      <c r="D32" s="73">
        <v>137197.03700000001</v>
      </c>
      <c r="E32" s="74">
        <v>18642.657999999999</v>
      </c>
      <c r="F32" s="74">
        <v>162626.96599999999</v>
      </c>
      <c r="G32" s="74">
        <v>1439.028</v>
      </c>
      <c r="H32" s="74">
        <v>0</v>
      </c>
      <c r="I32" s="74">
        <v>103.42700000000001</v>
      </c>
      <c r="J32" s="74">
        <v>14.6</v>
      </c>
      <c r="K32" s="74">
        <v>0</v>
      </c>
      <c r="L32" s="75"/>
      <c r="M32" s="74">
        <v>788.88296275000005</v>
      </c>
      <c r="N32" s="74">
        <v>122.1094099</v>
      </c>
      <c r="O32" s="74">
        <v>414.6987633</v>
      </c>
      <c r="P32" s="74">
        <v>8.9939250000000008</v>
      </c>
      <c r="Q32" s="74">
        <v>0</v>
      </c>
      <c r="R32" s="74">
        <v>0.2482248</v>
      </c>
      <c r="S32" s="74">
        <v>4.4529999999999993E-2</v>
      </c>
      <c r="T32" s="74">
        <v>0</v>
      </c>
      <c r="U32" s="76"/>
      <c r="V32" s="77">
        <v>1334.9778157499998</v>
      </c>
    </row>
    <row r="33" spans="1:22">
      <c r="A33" s="6" t="s">
        <v>559</v>
      </c>
      <c r="B33" s="62">
        <v>7</v>
      </c>
      <c r="C33" s="19" t="s">
        <v>636</v>
      </c>
      <c r="D33" s="73">
        <v>24605.243999999999</v>
      </c>
      <c r="E33" s="74">
        <v>44656.915000000001</v>
      </c>
      <c r="F33" s="74">
        <v>70460.308999999994</v>
      </c>
      <c r="G33" s="74">
        <v>44202.339</v>
      </c>
      <c r="H33" s="74">
        <v>0</v>
      </c>
      <c r="I33" s="74">
        <v>3468.3589999999999</v>
      </c>
      <c r="J33" s="74">
        <v>84.05</v>
      </c>
      <c r="K33" s="74">
        <v>0</v>
      </c>
      <c r="L33" s="75"/>
      <c r="M33" s="74">
        <v>141.480153</v>
      </c>
      <c r="N33" s="74">
        <v>292.50279325000002</v>
      </c>
      <c r="O33" s="74">
        <v>179.67378794999999</v>
      </c>
      <c r="P33" s="74">
        <v>276.26461875000001</v>
      </c>
      <c r="Q33" s="74">
        <v>0</v>
      </c>
      <c r="R33" s="74">
        <v>8.3240615999999985</v>
      </c>
      <c r="S33" s="74">
        <v>0.25635249999999998</v>
      </c>
      <c r="T33" s="74">
        <v>0</v>
      </c>
      <c r="U33" s="76"/>
      <c r="V33" s="77">
        <v>898.50176705000013</v>
      </c>
    </row>
    <row r="34" spans="1:22">
      <c r="A34" s="6" t="s">
        <v>523</v>
      </c>
      <c r="B34" s="62">
        <v>5</v>
      </c>
      <c r="C34" s="19" t="s">
        <v>637</v>
      </c>
      <c r="D34" s="73">
        <v>80909.629000000001</v>
      </c>
      <c r="E34" s="74">
        <v>46336.928999999996</v>
      </c>
      <c r="F34" s="74">
        <v>240189.92800000001</v>
      </c>
      <c r="G34" s="74">
        <v>30433.617999999999</v>
      </c>
      <c r="H34" s="74">
        <v>0</v>
      </c>
      <c r="I34" s="74">
        <v>1399.4870000000001</v>
      </c>
      <c r="J34" s="74">
        <v>70.277000000000001</v>
      </c>
      <c r="K34" s="74">
        <v>259.60399999999998</v>
      </c>
      <c r="L34" s="75"/>
      <c r="M34" s="74">
        <v>465.23036674999997</v>
      </c>
      <c r="N34" s="74">
        <v>303.50688494999997</v>
      </c>
      <c r="O34" s="74">
        <v>612.48431640000013</v>
      </c>
      <c r="P34" s="74">
        <v>190.21011250000001</v>
      </c>
      <c r="Q34" s="74">
        <v>0</v>
      </c>
      <c r="R34" s="74">
        <v>3.3587688</v>
      </c>
      <c r="S34" s="74">
        <v>0.21434484999999998</v>
      </c>
      <c r="T34" s="74">
        <v>5.7761890000000005</v>
      </c>
      <c r="U34" s="76"/>
      <c r="V34" s="77">
        <v>1580.78098325</v>
      </c>
    </row>
    <row r="35" spans="1:22">
      <c r="A35" s="6" t="s">
        <v>323</v>
      </c>
      <c r="B35" s="62">
        <v>5</v>
      </c>
      <c r="C35" s="19" t="s">
        <v>638</v>
      </c>
      <c r="D35" s="73">
        <v>41407.129999999997</v>
      </c>
      <c r="E35" s="74">
        <v>28149.781999999999</v>
      </c>
      <c r="F35" s="74">
        <v>181827.478</v>
      </c>
      <c r="G35" s="74">
        <v>13189.877</v>
      </c>
      <c r="H35" s="74">
        <v>0</v>
      </c>
      <c r="I35" s="74">
        <v>4580.799</v>
      </c>
      <c r="J35" s="74">
        <v>122.89700000000001</v>
      </c>
      <c r="K35" s="74">
        <v>383.77199999999999</v>
      </c>
      <c r="L35" s="75"/>
      <c r="M35" s="74">
        <v>238.09099749999999</v>
      </c>
      <c r="N35" s="74">
        <v>184.38107210000001</v>
      </c>
      <c r="O35" s="74">
        <v>463.66006890000006</v>
      </c>
      <c r="P35" s="74">
        <v>82.436731250000008</v>
      </c>
      <c r="Q35" s="74">
        <v>0</v>
      </c>
      <c r="R35" s="74">
        <v>10.9939176</v>
      </c>
      <c r="S35" s="74">
        <v>0.37483584999999997</v>
      </c>
      <c r="T35" s="74">
        <v>8.538927000000001</v>
      </c>
      <c r="U35" s="76"/>
      <c r="V35" s="77">
        <v>988.47655020000002</v>
      </c>
    </row>
    <row r="36" spans="1:22">
      <c r="A36" s="6" t="s">
        <v>285</v>
      </c>
      <c r="B36" s="62">
        <v>7</v>
      </c>
      <c r="C36" s="19" t="s">
        <v>650</v>
      </c>
      <c r="D36" s="73">
        <v>206058.329</v>
      </c>
      <c r="E36" s="74">
        <v>126413.69100000001</v>
      </c>
      <c r="F36" s="74">
        <v>517818.587</v>
      </c>
      <c r="G36" s="74">
        <v>87344.138999999996</v>
      </c>
      <c r="H36" s="74">
        <v>0</v>
      </c>
      <c r="I36" s="74">
        <v>2326.0970000000002</v>
      </c>
      <c r="J36" s="74">
        <v>32.015000000000001</v>
      </c>
      <c r="K36" s="74">
        <v>3424.0819999999999</v>
      </c>
      <c r="L36" s="75"/>
      <c r="M36" s="74">
        <v>1184.8353917499999</v>
      </c>
      <c r="N36" s="74">
        <v>828.00967605000005</v>
      </c>
      <c r="O36" s="74">
        <v>1320.4373968500001</v>
      </c>
      <c r="P36" s="74">
        <v>545.90086874999997</v>
      </c>
      <c r="Q36" s="74">
        <v>0</v>
      </c>
      <c r="R36" s="74">
        <v>5.5826327999999998</v>
      </c>
      <c r="S36" s="74">
        <v>9.7645750000000003E-2</v>
      </c>
      <c r="T36" s="74">
        <v>76.18582450000001</v>
      </c>
      <c r="U36" s="76"/>
      <c r="V36" s="77">
        <v>3961.04943645</v>
      </c>
    </row>
    <row r="37" spans="1:22">
      <c r="A37" s="6" t="s">
        <v>117</v>
      </c>
      <c r="B37" s="62">
        <v>12</v>
      </c>
      <c r="C37" s="19" t="s">
        <v>639</v>
      </c>
      <c r="D37" s="73">
        <v>17488.902000000002</v>
      </c>
      <c r="E37" s="74">
        <v>30466.707999999999</v>
      </c>
      <c r="F37" s="74">
        <v>69482.357999999993</v>
      </c>
      <c r="G37" s="74">
        <v>32357.556</v>
      </c>
      <c r="H37" s="74">
        <v>0</v>
      </c>
      <c r="I37" s="74">
        <v>185.435</v>
      </c>
      <c r="J37" s="74">
        <v>38.198999999999998</v>
      </c>
      <c r="K37" s="74">
        <v>59.012999999999998</v>
      </c>
      <c r="L37" s="75"/>
      <c r="M37" s="74">
        <v>100.56118650000001</v>
      </c>
      <c r="N37" s="74">
        <v>199.55693740000001</v>
      </c>
      <c r="O37" s="74">
        <v>177.18001290000001</v>
      </c>
      <c r="P37" s="74">
        <v>202.23472500000003</v>
      </c>
      <c r="Q37" s="74">
        <v>0</v>
      </c>
      <c r="R37" s="74">
        <v>0.44504399999999994</v>
      </c>
      <c r="S37" s="74">
        <v>0.11650694999999998</v>
      </c>
      <c r="T37" s="74">
        <v>1.3130392500000001</v>
      </c>
      <c r="U37" s="76"/>
      <c r="V37" s="77">
        <v>681.40745200000015</v>
      </c>
    </row>
    <row r="38" spans="1:22">
      <c r="A38" s="6" t="s">
        <v>527</v>
      </c>
      <c r="B38" s="62">
        <v>1</v>
      </c>
      <c r="C38" s="19" t="s">
        <v>640</v>
      </c>
      <c r="D38" s="73">
        <v>11550424.579</v>
      </c>
      <c r="E38" s="74">
        <v>13803454.890000001</v>
      </c>
      <c r="F38" s="74">
        <v>17159554.094000001</v>
      </c>
      <c r="G38" s="74">
        <v>30941.724999999999</v>
      </c>
      <c r="H38" s="74">
        <v>0</v>
      </c>
      <c r="I38" s="74">
        <v>358015.07199999999</v>
      </c>
      <c r="J38" s="74">
        <v>71427.156000000003</v>
      </c>
      <c r="K38" s="74">
        <v>120640.217</v>
      </c>
      <c r="L38" s="75"/>
      <c r="M38" s="74">
        <v>66414.941329249996</v>
      </c>
      <c r="N38" s="74">
        <v>90412.629529500002</v>
      </c>
      <c r="O38" s="74">
        <v>43756.862939700004</v>
      </c>
      <c r="P38" s="74">
        <v>193.38578125000001</v>
      </c>
      <c r="Q38" s="74">
        <v>0</v>
      </c>
      <c r="R38" s="74">
        <v>859.23617279999985</v>
      </c>
      <c r="S38" s="74">
        <v>217.85282580000001</v>
      </c>
      <c r="T38" s="74">
        <v>2684.2448282500004</v>
      </c>
      <c r="U38" s="76"/>
      <c r="V38" s="77">
        <v>204539.15340654997</v>
      </c>
    </row>
    <row r="39" spans="1:22">
      <c r="A39" s="6" t="s">
        <v>75</v>
      </c>
      <c r="B39" s="62">
        <v>10</v>
      </c>
      <c r="C39" s="19" t="s">
        <v>642</v>
      </c>
      <c r="D39" s="73">
        <v>17166.383999999998</v>
      </c>
      <c r="E39" s="74">
        <v>49099.21</v>
      </c>
      <c r="F39" s="74">
        <v>54717.752</v>
      </c>
      <c r="G39" s="74">
        <v>54479.669000000002</v>
      </c>
      <c r="H39" s="74">
        <v>0</v>
      </c>
      <c r="I39" s="74">
        <v>201.982</v>
      </c>
      <c r="J39" s="74">
        <v>69.194000000000003</v>
      </c>
      <c r="K39" s="74">
        <v>117.398</v>
      </c>
      <c r="L39" s="75"/>
      <c r="M39" s="74">
        <v>98.706707999999992</v>
      </c>
      <c r="N39" s="74">
        <v>321.59982550000001</v>
      </c>
      <c r="O39" s="74">
        <v>139.5302676</v>
      </c>
      <c r="P39" s="74">
        <v>340.49793125000002</v>
      </c>
      <c r="Q39" s="74">
        <v>0</v>
      </c>
      <c r="R39" s="74">
        <v>0.48475679999999993</v>
      </c>
      <c r="S39" s="74">
        <v>0.2110417</v>
      </c>
      <c r="T39" s="74">
        <v>2.6121055000000002</v>
      </c>
      <c r="U39" s="76"/>
      <c r="V39" s="77">
        <v>903.64263634999998</v>
      </c>
    </row>
    <row r="40" spans="1:22">
      <c r="A40" s="6" t="s">
        <v>147</v>
      </c>
      <c r="B40" s="62">
        <v>7</v>
      </c>
      <c r="C40" s="19" t="s">
        <v>643</v>
      </c>
      <c r="D40" s="73">
        <v>145527.576</v>
      </c>
      <c r="E40" s="74">
        <v>81937.319000000003</v>
      </c>
      <c r="F40" s="74">
        <v>613197.96900000004</v>
      </c>
      <c r="G40" s="74">
        <v>39105.300999999999</v>
      </c>
      <c r="H40" s="74">
        <v>0</v>
      </c>
      <c r="I40" s="74">
        <v>607.64700000000005</v>
      </c>
      <c r="J40" s="74">
        <v>84.906000000000006</v>
      </c>
      <c r="K40" s="74">
        <v>1265.096</v>
      </c>
      <c r="L40" s="75"/>
      <c r="M40" s="74">
        <v>836.78356199999996</v>
      </c>
      <c r="N40" s="74">
        <v>536.68943945000001</v>
      </c>
      <c r="O40" s="74">
        <v>1563.6548209500002</v>
      </c>
      <c r="P40" s="74">
        <v>244.40813125</v>
      </c>
      <c r="Q40" s="74">
        <v>0</v>
      </c>
      <c r="R40" s="74">
        <v>1.4583527999999999</v>
      </c>
      <c r="S40" s="74">
        <v>0.25896330000000001</v>
      </c>
      <c r="T40" s="74">
        <v>28.148386000000002</v>
      </c>
      <c r="U40" s="76"/>
      <c r="V40" s="77">
        <v>3211.4016557499995</v>
      </c>
    </row>
    <row r="41" spans="1:22">
      <c r="A41" s="6" t="s">
        <v>107</v>
      </c>
      <c r="B41" s="62">
        <v>4</v>
      </c>
      <c r="C41" s="19" t="s">
        <v>644</v>
      </c>
      <c r="D41" s="73">
        <v>118382.736</v>
      </c>
      <c r="E41" s="74">
        <v>29157.017</v>
      </c>
      <c r="F41" s="74">
        <v>247988.71100000001</v>
      </c>
      <c r="G41" s="74">
        <v>10448.846</v>
      </c>
      <c r="H41" s="74">
        <v>0</v>
      </c>
      <c r="I41" s="74">
        <v>1970.277</v>
      </c>
      <c r="J41" s="74">
        <v>68.233999999999995</v>
      </c>
      <c r="K41" s="74">
        <v>774.86900000000003</v>
      </c>
      <c r="L41" s="75"/>
      <c r="M41" s="74">
        <v>680.70073200000002</v>
      </c>
      <c r="N41" s="74">
        <v>190.97846135</v>
      </c>
      <c r="O41" s="74">
        <v>632.37121305000005</v>
      </c>
      <c r="P41" s="74">
        <v>65.305287500000006</v>
      </c>
      <c r="Q41" s="74">
        <v>0</v>
      </c>
      <c r="R41" s="74">
        <v>4.7286647999999998</v>
      </c>
      <c r="S41" s="74">
        <v>0.20811369999999996</v>
      </c>
      <c r="T41" s="74">
        <v>17.240835250000003</v>
      </c>
      <c r="U41" s="76"/>
      <c r="V41" s="77">
        <v>1591.5333076500001</v>
      </c>
    </row>
    <row r="42" spans="1:22">
      <c r="A42" s="6" t="s">
        <v>231</v>
      </c>
      <c r="B42" s="62">
        <v>5</v>
      </c>
      <c r="C42" s="19" t="s">
        <v>645</v>
      </c>
      <c r="D42" s="73">
        <v>15845.181</v>
      </c>
      <c r="E42" s="74">
        <v>5291.857</v>
      </c>
      <c r="F42" s="74">
        <v>47710.152000000002</v>
      </c>
      <c r="G42" s="74">
        <v>5846.7460000000001</v>
      </c>
      <c r="H42" s="74">
        <v>0</v>
      </c>
      <c r="I42" s="74">
        <v>46.756999999999998</v>
      </c>
      <c r="J42" s="74">
        <v>1.4650000000000001</v>
      </c>
      <c r="K42" s="74">
        <v>0</v>
      </c>
      <c r="L42" s="75"/>
      <c r="M42" s="74">
        <v>91.109790750000002</v>
      </c>
      <c r="N42" s="74">
        <v>34.661663349999998</v>
      </c>
      <c r="O42" s="74">
        <v>121.66088760000001</v>
      </c>
      <c r="P42" s="74">
        <v>36.542162500000003</v>
      </c>
      <c r="Q42" s="74">
        <v>0</v>
      </c>
      <c r="R42" s="74">
        <v>0.11221679999999999</v>
      </c>
      <c r="S42" s="74">
        <v>4.46825E-3</v>
      </c>
      <c r="T42" s="74">
        <v>0</v>
      </c>
      <c r="U42" s="76"/>
      <c r="V42" s="77">
        <v>284.09118925000001</v>
      </c>
    </row>
    <row r="43" spans="1:22">
      <c r="A43" s="6" t="s">
        <v>121</v>
      </c>
      <c r="B43" s="62">
        <v>18</v>
      </c>
      <c r="C43" s="19" t="s">
        <v>646</v>
      </c>
      <c r="D43" s="73">
        <v>29510.469000000001</v>
      </c>
      <c r="E43" s="74">
        <v>9810.2459999999992</v>
      </c>
      <c r="F43" s="74">
        <v>50893.972000000002</v>
      </c>
      <c r="G43" s="74">
        <v>16357.733</v>
      </c>
      <c r="H43" s="74">
        <v>0</v>
      </c>
      <c r="I43" s="74">
        <v>45.595999999999997</v>
      </c>
      <c r="J43" s="74">
        <v>10.098000000000001</v>
      </c>
      <c r="K43" s="74">
        <v>0</v>
      </c>
      <c r="L43" s="75"/>
      <c r="M43" s="74">
        <v>169.68519674999999</v>
      </c>
      <c r="N43" s="74">
        <v>64.257111299999991</v>
      </c>
      <c r="O43" s="74">
        <v>129.77962860000002</v>
      </c>
      <c r="P43" s="74">
        <v>102.23583125</v>
      </c>
      <c r="Q43" s="74">
        <v>0</v>
      </c>
      <c r="R43" s="74">
        <v>0.10943039999999998</v>
      </c>
      <c r="S43" s="74">
        <v>3.0798900000000004E-2</v>
      </c>
      <c r="T43" s="74">
        <v>0</v>
      </c>
      <c r="U43" s="76"/>
      <c r="V43" s="77">
        <v>466.09799719999995</v>
      </c>
    </row>
    <row r="44" spans="1:22">
      <c r="A44" s="6" t="s">
        <v>317</v>
      </c>
      <c r="B44" s="62">
        <v>1</v>
      </c>
      <c r="C44" s="19" t="s">
        <v>647</v>
      </c>
      <c r="D44" s="73">
        <v>544442.05900000001</v>
      </c>
      <c r="E44" s="74">
        <v>303802.17</v>
      </c>
      <c r="F44" s="74">
        <v>1189873.199</v>
      </c>
      <c r="G44" s="74">
        <v>10204.996999999999</v>
      </c>
      <c r="H44" s="74">
        <v>0</v>
      </c>
      <c r="I44" s="74">
        <v>27434.832999999999</v>
      </c>
      <c r="J44" s="74">
        <v>2967.71</v>
      </c>
      <c r="K44" s="74">
        <v>2675.6030000000001</v>
      </c>
      <c r="L44" s="75"/>
      <c r="M44" s="74">
        <v>3130.5418392500001</v>
      </c>
      <c r="N44" s="74">
        <v>1989.9042135</v>
      </c>
      <c r="O44" s="74">
        <v>3034.1766574500002</v>
      </c>
      <c r="P44" s="74">
        <v>63.781231249999998</v>
      </c>
      <c r="Q44" s="74">
        <v>0</v>
      </c>
      <c r="R44" s="74">
        <v>65.843599199999986</v>
      </c>
      <c r="S44" s="74">
        <v>9.0515155000000007</v>
      </c>
      <c r="T44" s="74">
        <v>59.532166750000009</v>
      </c>
      <c r="U44" s="76"/>
      <c r="V44" s="77">
        <v>8352.8312228999966</v>
      </c>
    </row>
    <row r="45" spans="1:22">
      <c r="A45" s="6" t="s">
        <v>537</v>
      </c>
      <c r="B45" s="62">
        <v>6</v>
      </c>
      <c r="C45" s="19" t="s">
        <v>648</v>
      </c>
      <c r="D45" s="73">
        <v>54329.567000000003</v>
      </c>
      <c r="E45" s="74">
        <v>32001.97</v>
      </c>
      <c r="F45" s="74">
        <v>254344.79800000001</v>
      </c>
      <c r="G45" s="74">
        <v>18850.598000000002</v>
      </c>
      <c r="H45" s="74">
        <v>0</v>
      </c>
      <c r="I45" s="74">
        <v>630.15099999999995</v>
      </c>
      <c r="J45" s="74">
        <v>111.94499999999999</v>
      </c>
      <c r="K45" s="74">
        <v>408.971</v>
      </c>
      <c r="L45" s="75"/>
      <c r="M45" s="74">
        <v>312.39501024999998</v>
      </c>
      <c r="N45" s="74">
        <v>209.61290350000002</v>
      </c>
      <c r="O45" s="74">
        <v>648.57923490000007</v>
      </c>
      <c r="P45" s="74">
        <v>117.81623750000001</v>
      </c>
      <c r="Q45" s="74">
        <v>0</v>
      </c>
      <c r="R45" s="74">
        <v>1.5123623999999998</v>
      </c>
      <c r="S45" s="74">
        <v>0.34143224999999994</v>
      </c>
      <c r="T45" s="74">
        <v>9.099604750000001</v>
      </c>
      <c r="U45" s="76"/>
      <c r="V45" s="77">
        <v>1299.35678555</v>
      </c>
    </row>
    <row r="46" spans="1:22">
      <c r="A46" s="6" t="s">
        <v>269</v>
      </c>
      <c r="B46" s="62">
        <v>5</v>
      </c>
      <c r="C46" s="19" t="s">
        <v>649</v>
      </c>
      <c r="D46" s="73">
        <v>811211.09199999995</v>
      </c>
      <c r="E46" s="74">
        <v>482794.02299999999</v>
      </c>
      <c r="F46" s="74">
        <v>1777217.0490000001</v>
      </c>
      <c r="G46" s="74">
        <v>132414.723</v>
      </c>
      <c r="H46" s="74">
        <v>0</v>
      </c>
      <c r="I46" s="74">
        <v>28588.468000000001</v>
      </c>
      <c r="J46" s="74">
        <v>884.55799999999999</v>
      </c>
      <c r="K46" s="74">
        <v>9692.0669999999991</v>
      </c>
      <c r="L46" s="75"/>
      <c r="M46" s="74">
        <v>4664.4637789999997</v>
      </c>
      <c r="N46" s="74">
        <v>3162.30085065</v>
      </c>
      <c r="O46" s="74">
        <v>4531.9034749500006</v>
      </c>
      <c r="P46" s="74">
        <v>827.59201875000008</v>
      </c>
      <c r="Q46" s="74">
        <v>0</v>
      </c>
      <c r="R46" s="74">
        <v>68.612323199999992</v>
      </c>
      <c r="S46" s="74">
        <v>2.6979018999999997</v>
      </c>
      <c r="T46" s="74">
        <v>215.64849075000001</v>
      </c>
      <c r="U46" s="76"/>
      <c r="V46" s="77">
        <v>13473.218839200001</v>
      </c>
    </row>
    <row r="47" spans="1:22">
      <c r="A47" s="6" t="s">
        <v>433</v>
      </c>
      <c r="B47" s="62">
        <v>17</v>
      </c>
      <c r="C47" s="19" t="s">
        <v>651</v>
      </c>
      <c r="D47" s="73">
        <v>72955.26999999999</v>
      </c>
      <c r="E47" s="74">
        <v>26638.892</v>
      </c>
      <c r="F47" s="74">
        <v>213985.19099999999</v>
      </c>
      <c r="G47" s="74">
        <v>29327.753000000001</v>
      </c>
      <c r="H47" s="74">
        <v>0</v>
      </c>
      <c r="I47" s="74">
        <v>703.86900000000003</v>
      </c>
      <c r="J47" s="74">
        <v>44.593000000000004</v>
      </c>
      <c r="K47" s="74">
        <v>71.81</v>
      </c>
      <c r="L47" s="75"/>
      <c r="M47" s="74">
        <v>419.49280249999993</v>
      </c>
      <c r="N47" s="74">
        <v>174.4847426</v>
      </c>
      <c r="O47" s="74">
        <v>545.66223705000004</v>
      </c>
      <c r="P47" s="74">
        <v>183.29845625000002</v>
      </c>
      <c r="Q47" s="74">
        <v>0</v>
      </c>
      <c r="R47" s="74">
        <v>1.6892855999999998</v>
      </c>
      <c r="S47" s="74">
        <v>0.13600865000000001</v>
      </c>
      <c r="T47" s="74">
        <v>1.5977725000000003</v>
      </c>
      <c r="U47" s="76"/>
      <c r="V47" s="77">
        <v>1326.3613051499999</v>
      </c>
    </row>
    <row r="48" spans="1:22">
      <c r="A48" s="6" t="s">
        <v>215</v>
      </c>
      <c r="B48" s="62">
        <v>11</v>
      </c>
      <c r="C48" s="19" t="s">
        <v>652</v>
      </c>
      <c r="D48" s="73">
        <v>198696.853</v>
      </c>
      <c r="E48" s="74">
        <v>69846.365999999995</v>
      </c>
      <c r="F48" s="74">
        <v>517233.16200000001</v>
      </c>
      <c r="G48" s="74">
        <v>17756.420999999998</v>
      </c>
      <c r="H48" s="74">
        <v>0</v>
      </c>
      <c r="I48" s="74">
        <v>2631.665</v>
      </c>
      <c r="J48" s="74">
        <v>246.11600000000001</v>
      </c>
      <c r="K48" s="74">
        <v>1642.8869999999999</v>
      </c>
      <c r="L48" s="75"/>
      <c r="M48" s="74">
        <v>1142.5069047500001</v>
      </c>
      <c r="N48" s="74">
        <v>457.49369730000001</v>
      </c>
      <c r="O48" s="74">
        <v>1318.9445631000001</v>
      </c>
      <c r="P48" s="74">
        <v>110.97763125</v>
      </c>
      <c r="Q48" s="74">
        <v>0</v>
      </c>
      <c r="R48" s="74">
        <v>6.3159959999999993</v>
      </c>
      <c r="S48" s="74">
        <v>0.75065380000000004</v>
      </c>
      <c r="T48" s="74">
        <v>36.554235750000004</v>
      </c>
      <c r="U48" s="76"/>
      <c r="V48" s="77">
        <v>3073.5436819499996</v>
      </c>
    </row>
    <row r="49" spans="1:22">
      <c r="A49" s="6" t="s">
        <v>125</v>
      </c>
      <c r="B49" s="62">
        <v>7</v>
      </c>
      <c r="C49" s="19" t="s">
        <v>653</v>
      </c>
      <c r="D49" s="73">
        <v>53448.713000000003</v>
      </c>
      <c r="E49" s="74">
        <v>60029.008999999998</v>
      </c>
      <c r="F49" s="74">
        <v>153601.049</v>
      </c>
      <c r="G49" s="74">
        <v>42619.355000000003</v>
      </c>
      <c r="H49" s="74">
        <v>0</v>
      </c>
      <c r="I49" s="74">
        <v>1696.425</v>
      </c>
      <c r="J49" s="74">
        <v>105.709</v>
      </c>
      <c r="K49" s="74">
        <v>0.79300000000000004</v>
      </c>
      <c r="L49" s="75"/>
      <c r="M49" s="74">
        <v>307.33009974999999</v>
      </c>
      <c r="N49" s="74">
        <v>393.19000894999999</v>
      </c>
      <c r="O49" s="74">
        <v>391.68267495000003</v>
      </c>
      <c r="P49" s="74">
        <v>266.37096875000003</v>
      </c>
      <c r="Q49" s="74">
        <v>0</v>
      </c>
      <c r="R49" s="74">
        <v>4.0714199999999998</v>
      </c>
      <c r="S49" s="74">
        <v>0.32241245000000002</v>
      </c>
      <c r="T49" s="74">
        <v>1.7644250000000004E-2</v>
      </c>
      <c r="U49" s="76"/>
      <c r="V49" s="77">
        <v>1362.9852291000002</v>
      </c>
    </row>
    <row r="50" spans="1:22">
      <c r="A50" s="6" t="s">
        <v>577</v>
      </c>
      <c r="B50" s="62">
        <v>6</v>
      </c>
      <c r="C50" s="19" t="s">
        <v>654</v>
      </c>
      <c r="D50" s="73">
        <v>69246.816999999995</v>
      </c>
      <c r="E50" s="74">
        <v>45382.500999999997</v>
      </c>
      <c r="F50" s="74">
        <v>184517.29300000001</v>
      </c>
      <c r="G50" s="74">
        <v>42182.542999999998</v>
      </c>
      <c r="H50" s="74">
        <v>0</v>
      </c>
      <c r="I50" s="74">
        <v>2188.1559999999999</v>
      </c>
      <c r="J50" s="74">
        <v>177.542</v>
      </c>
      <c r="K50" s="74">
        <v>345.327</v>
      </c>
      <c r="L50" s="75"/>
      <c r="M50" s="74">
        <v>398.16919774999997</v>
      </c>
      <c r="N50" s="74">
        <v>297.25538154999998</v>
      </c>
      <c r="O50" s="74">
        <v>470.51909715000005</v>
      </c>
      <c r="P50" s="74">
        <v>263.64089374999998</v>
      </c>
      <c r="Q50" s="74">
        <v>0</v>
      </c>
      <c r="R50" s="74">
        <v>5.2515743999999991</v>
      </c>
      <c r="S50" s="74">
        <v>0.54150310000000001</v>
      </c>
      <c r="T50" s="74">
        <v>7.6835257500000012</v>
      </c>
      <c r="U50" s="76"/>
      <c r="V50" s="77">
        <v>1443.0611734500001</v>
      </c>
    </row>
    <row r="51" spans="1:22">
      <c r="A51" s="6" t="s">
        <v>191</v>
      </c>
      <c r="B51" s="62">
        <v>14</v>
      </c>
      <c r="C51" s="19" t="s">
        <v>655</v>
      </c>
      <c r="D51" s="73">
        <v>85077.717999999993</v>
      </c>
      <c r="E51" s="74">
        <v>20892.973000000002</v>
      </c>
      <c r="F51" s="74">
        <v>302189.03399999999</v>
      </c>
      <c r="G51" s="74">
        <v>6737.0559999999996</v>
      </c>
      <c r="H51" s="74">
        <v>0</v>
      </c>
      <c r="I51" s="74">
        <v>3870.931</v>
      </c>
      <c r="J51" s="74">
        <v>54.42</v>
      </c>
      <c r="K51" s="74">
        <v>492.27300000000002</v>
      </c>
      <c r="L51" s="75"/>
      <c r="M51" s="74">
        <v>489.19687849999997</v>
      </c>
      <c r="N51" s="74">
        <v>136.84897315000001</v>
      </c>
      <c r="O51" s="74">
        <v>770.5820367</v>
      </c>
      <c r="P51" s="74">
        <v>42.1066</v>
      </c>
      <c r="Q51" s="74">
        <v>0</v>
      </c>
      <c r="R51" s="74">
        <v>9.2902343999999992</v>
      </c>
      <c r="S51" s="74">
        <v>0.16598099999999999</v>
      </c>
      <c r="T51" s="74">
        <v>10.953074250000002</v>
      </c>
      <c r="U51" s="76"/>
      <c r="V51" s="77">
        <v>1459.1437780000001</v>
      </c>
    </row>
    <row r="52" spans="1:22">
      <c r="A52" s="6" t="s">
        <v>69</v>
      </c>
      <c r="B52" s="62">
        <v>12</v>
      </c>
      <c r="C52" s="19" t="s">
        <v>656</v>
      </c>
      <c r="D52" s="73">
        <v>37447.256000000001</v>
      </c>
      <c r="E52" s="74">
        <v>29555.076000000001</v>
      </c>
      <c r="F52" s="74">
        <v>107074.185</v>
      </c>
      <c r="G52" s="74">
        <v>30950.654999999999</v>
      </c>
      <c r="H52" s="74">
        <v>0</v>
      </c>
      <c r="I52" s="74">
        <v>453.37700000000001</v>
      </c>
      <c r="J52" s="74">
        <v>79.566000000000003</v>
      </c>
      <c r="K52" s="74">
        <v>0</v>
      </c>
      <c r="L52" s="75"/>
      <c r="M52" s="74">
        <v>215.32172199999999</v>
      </c>
      <c r="N52" s="74">
        <v>193.58574780000001</v>
      </c>
      <c r="O52" s="74">
        <v>273.03917175000004</v>
      </c>
      <c r="P52" s="74">
        <v>193.44159375000001</v>
      </c>
      <c r="Q52" s="74">
        <v>0</v>
      </c>
      <c r="R52" s="74">
        <v>1.0881048</v>
      </c>
      <c r="S52" s="74">
        <v>0.24267630000000001</v>
      </c>
      <c r="T52" s="74">
        <v>0</v>
      </c>
      <c r="U52" s="76"/>
      <c r="V52" s="77">
        <v>876.7190164000001</v>
      </c>
    </row>
    <row r="53" spans="1:22">
      <c r="A53" s="6" t="s">
        <v>183</v>
      </c>
      <c r="B53" s="62">
        <v>9</v>
      </c>
      <c r="C53" s="19" t="s">
        <v>661</v>
      </c>
      <c r="D53" s="73">
        <v>311228.30499999999</v>
      </c>
      <c r="E53" s="74">
        <v>103963.341</v>
      </c>
      <c r="F53" s="74">
        <v>574104.46299999999</v>
      </c>
      <c r="G53" s="74">
        <v>18794.38</v>
      </c>
      <c r="H53" s="74">
        <v>0</v>
      </c>
      <c r="I53" s="74">
        <v>6801.0590000000002</v>
      </c>
      <c r="J53" s="74">
        <v>668.00699999999995</v>
      </c>
      <c r="K53" s="74">
        <v>0</v>
      </c>
      <c r="L53" s="75"/>
      <c r="M53" s="74">
        <v>1789.56275375</v>
      </c>
      <c r="N53" s="74">
        <v>680.95988355000009</v>
      </c>
      <c r="O53" s="74">
        <v>1463.96638065</v>
      </c>
      <c r="P53" s="74">
        <v>117.46487500000001</v>
      </c>
      <c r="Q53" s="74">
        <v>0</v>
      </c>
      <c r="R53" s="74">
        <v>16.322541599999997</v>
      </c>
      <c r="S53" s="74">
        <v>2.0374213499999998</v>
      </c>
      <c r="T53" s="74">
        <v>0</v>
      </c>
      <c r="U53" s="76"/>
      <c r="V53" s="77">
        <v>4070.3138558999999</v>
      </c>
    </row>
    <row r="54" spans="1:22">
      <c r="A54" s="6" t="s">
        <v>515</v>
      </c>
      <c r="B54" s="62">
        <v>19</v>
      </c>
      <c r="C54" s="19" t="s">
        <v>657</v>
      </c>
      <c r="D54" s="73">
        <v>165290.1</v>
      </c>
      <c r="E54" s="74">
        <v>99508.17</v>
      </c>
      <c r="F54" s="74">
        <v>158666.416</v>
      </c>
      <c r="G54" s="74">
        <v>104986.382</v>
      </c>
      <c r="H54" s="74">
        <v>0</v>
      </c>
      <c r="I54" s="74">
        <v>808.08299999999997</v>
      </c>
      <c r="J54" s="74">
        <v>74.47</v>
      </c>
      <c r="K54" s="74">
        <v>429.89800000000002</v>
      </c>
      <c r="L54" s="75"/>
      <c r="M54" s="74">
        <v>950.41807500000004</v>
      </c>
      <c r="N54" s="74">
        <v>651.77851350000003</v>
      </c>
      <c r="O54" s="74">
        <v>404.5993608</v>
      </c>
      <c r="P54" s="74">
        <v>656.16488750000008</v>
      </c>
      <c r="Q54" s="74">
        <v>0</v>
      </c>
      <c r="R54" s="74">
        <v>1.9393991999999998</v>
      </c>
      <c r="S54" s="74">
        <v>0.22713349999999999</v>
      </c>
      <c r="T54" s="74">
        <v>9.565230500000002</v>
      </c>
      <c r="U54" s="76"/>
      <c r="V54" s="77">
        <v>2674.6925999999999</v>
      </c>
    </row>
    <row r="55" spans="1:22">
      <c r="A55" s="6" t="s">
        <v>491</v>
      </c>
      <c r="B55" s="62">
        <v>1</v>
      </c>
      <c r="C55" s="19" t="s">
        <v>658</v>
      </c>
      <c r="D55" s="73">
        <v>37182.292999999998</v>
      </c>
      <c r="E55" s="74">
        <v>100172.325</v>
      </c>
      <c r="F55" s="74">
        <v>152880.41800000001</v>
      </c>
      <c r="G55" s="74">
        <v>50643.156000000003</v>
      </c>
      <c r="H55" s="74">
        <v>0</v>
      </c>
      <c r="I55" s="74">
        <v>605.57899999999995</v>
      </c>
      <c r="J55" s="74">
        <v>138.762</v>
      </c>
      <c r="K55" s="74">
        <v>408.846</v>
      </c>
      <c r="L55" s="75"/>
      <c r="M55" s="74">
        <v>213.79818474999999</v>
      </c>
      <c r="N55" s="74">
        <v>656.12872875000005</v>
      </c>
      <c r="O55" s="74">
        <v>389.84506590000007</v>
      </c>
      <c r="P55" s="74">
        <v>316.51972500000005</v>
      </c>
      <c r="Q55" s="74">
        <v>0</v>
      </c>
      <c r="R55" s="74">
        <v>1.4533895999999997</v>
      </c>
      <c r="S55" s="74">
        <v>0.42322409999999999</v>
      </c>
      <c r="T55" s="74">
        <v>9.0968235000000011</v>
      </c>
      <c r="U55" s="76"/>
      <c r="V55" s="77">
        <v>1587.2651416000003</v>
      </c>
    </row>
    <row r="56" spans="1:22">
      <c r="A56" s="6" t="s">
        <v>197</v>
      </c>
      <c r="B56" s="62">
        <v>14</v>
      </c>
      <c r="C56" s="19" t="s">
        <v>659</v>
      </c>
      <c r="D56" s="73">
        <v>21644.496999999999</v>
      </c>
      <c r="E56" s="74">
        <v>5214.1670000000004</v>
      </c>
      <c r="F56" s="74">
        <v>49465.712</v>
      </c>
      <c r="G56" s="74">
        <v>7207.1149999999998</v>
      </c>
      <c r="H56" s="74">
        <v>0</v>
      </c>
      <c r="I56" s="74">
        <v>729.19799999999998</v>
      </c>
      <c r="J56" s="74">
        <v>44.545000000000002</v>
      </c>
      <c r="K56" s="74">
        <v>0</v>
      </c>
      <c r="L56" s="75"/>
      <c r="M56" s="74">
        <v>124.45585774999999</v>
      </c>
      <c r="N56" s="74">
        <v>34.152793850000002</v>
      </c>
      <c r="O56" s="74">
        <v>126.1375656</v>
      </c>
      <c r="P56" s="74">
        <v>45.04446875</v>
      </c>
      <c r="Q56" s="74">
        <v>0</v>
      </c>
      <c r="R56" s="74">
        <v>1.7500751999999997</v>
      </c>
      <c r="S56" s="74">
        <v>0.13586225000000002</v>
      </c>
      <c r="T56" s="74">
        <v>0</v>
      </c>
      <c r="U56" s="76"/>
      <c r="V56" s="77">
        <v>331.67662340000004</v>
      </c>
    </row>
    <row r="57" spans="1:22">
      <c r="A57" s="6" t="s">
        <v>427</v>
      </c>
      <c r="B57" s="62">
        <v>14</v>
      </c>
      <c r="C57" s="19" t="s">
        <v>660</v>
      </c>
      <c r="D57" s="73">
        <v>30676.887999999999</v>
      </c>
      <c r="E57" s="74">
        <v>9501.6959999999999</v>
      </c>
      <c r="F57" s="74">
        <v>106983.64</v>
      </c>
      <c r="G57" s="74">
        <v>4863.6970000000001</v>
      </c>
      <c r="H57" s="74">
        <v>0</v>
      </c>
      <c r="I57" s="74">
        <v>617.17700000000002</v>
      </c>
      <c r="J57" s="74">
        <v>47.813000000000002</v>
      </c>
      <c r="K57" s="74">
        <v>0</v>
      </c>
      <c r="L57" s="75"/>
      <c r="M57" s="74">
        <v>176.39210599999998</v>
      </c>
      <c r="N57" s="74">
        <v>62.236108800000004</v>
      </c>
      <c r="O57" s="74">
        <v>272.80828200000002</v>
      </c>
      <c r="P57" s="74">
        <v>30.398106250000001</v>
      </c>
      <c r="Q57" s="74">
        <v>0</v>
      </c>
      <c r="R57" s="74">
        <v>1.4812247999999999</v>
      </c>
      <c r="S57" s="74">
        <v>0.14582965000000001</v>
      </c>
      <c r="T57" s="74">
        <v>0</v>
      </c>
      <c r="U57" s="76"/>
      <c r="V57" s="77">
        <v>543.46165749999989</v>
      </c>
    </row>
    <row r="58" spans="1:22">
      <c r="A58" s="6" t="s">
        <v>459</v>
      </c>
      <c r="B58" s="62">
        <v>5</v>
      </c>
      <c r="C58" s="19" t="s">
        <v>662</v>
      </c>
      <c r="D58" s="73">
        <v>152248.54500000001</v>
      </c>
      <c r="E58" s="74">
        <v>59818.031000000003</v>
      </c>
      <c r="F58" s="74">
        <v>384616.94900000002</v>
      </c>
      <c r="G58" s="74">
        <v>30585.474999999999</v>
      </c>
      <c r="H58" s="74">
        <v>0</v>
      </c>
      <c r="I58" s="74">
        <v>13074.463</v>
      </c>
      <c r="J58" s="74">
        <v>315.22500000000002</v>
      </c>
      <c r="K58" s="74">
        <v>893.67499999999995</v>
      </c>
      <c r="L58" s="75"/>
      <c r="M58" s="74">
        <v>875.42913375000001</v>
      </c>
      <c r="N58" s="74">
        <v>391.80810305000006</v>
      </c>
      <c r="O58" s="74">
        <v>980.77321995000011</v>
      </c>
      <c r="P58" s="74">
        <v>191.15921875000001</v>
      </c>
      <c r="Q58" s="74">
        <v>0</v>
      </c>
      <c r="R58" s="74">
        <v>31.378711199999998</v>
      </c>
      <c r="S58" s="74">
        <v>0.96143624999999999</v>
      </c>
      <c r="T58" s="74">
        <v>19.88426875</v>
      </c>
      <c r="U58" s="76"/>
      <c r="V58" s="77">
        <v>2491.3940917000004</v>
      </c>
    </row>
    <row r="59" spans="1:22">
      <c r="A59" s="6" t="s">
        <v>287</v>
      </c>
      <c r="B59" s="62">
        <v>12</v>
      </c>
      <c r="C59" s="19" t="s">
        <v>663</v>
      </c>
      <c r="D59" s="73">
        <v>924659.46400000004</v>
      </c>
      <c r="E59" s="74">
        <v>308813.32500000001</v>
      </c>
      <c r="F59" s="74">
        <v>2055436.774</v>
      </c>
      <c r="G59" s="74">
        <v>50832.445</v>
      </c>
      <c r="H59" s="74">
        <v>0</v>
      </c>
      <c r="I59" s="74">
        <v>3989.346</v>
      </c>
      <c r="J59" s="74">
        <v>208.80600000000001</v>
      </c>
      <c r="K59" s="74">
        <v>2323.848</v>
      </c>
      <c r="L59" s="75"/>
      <c r="M59" s="74">
        <v>5316.7919179999999</v>
      </c>
      <c r="N59" s="74">
        <v>2022.7272787500001</v>
      </c>
      <c r="O59" s="74">
        <v>5241.3637736999999</v>
      </c>
      <c r="P59" s="74">
        <v>317.70278125000004</v>
      </c>
      <c r="Q59" s="74">
        <v>0</v>
      </c>
      <c r="R59" s="74">
        <v>9.5744303999999989</v>
      </c>
      <c r="S59" s="74">
        <v>0.63685829999999999</v>
      </c>
      <c r="T59" s="74">
        <v>51.705618000000001</v>
      </c>
      <c r="U59" s="76"/>
      <c r="V59" s="77">
        <v>12960.502658399999</v>
      </c>
    </row>
    <row r="60" spans="1:22">
      <c r="A60" s="6" t="s">
        <v>155</v>
      </c>
      <c r="B60" s="62">
        <v>5</v>
      </c>
      <c r="C60" s="19" t="s">
        <v>664</v>
      </c>
      <c r="D60" s="73">
        <v>43959.065999999999</v>
      </c>
      <c r="E60" s="74">
        <v>9733.2919999999995</v>
      </c>
      <c r="F60" s="74">
        <v>107098.319</v>
      </c>
      <c r="G60" s="74">
        <v>5065.3310000000001</v>
      </c>
      <c r="H60" s="74">
        <v>0</v>
      </c>
      <c r="I60" s="74">
        <v>84.414000000000001</v>
      </c>
      <c r="J60" s="74">
        <v>7.9349999999999996</v>
      </c>
      <c r="K60" s="74">
        <v>0</v>
      </c>
      <c r="L60" s="75"/>
      <c r="M60" s="74">
        <v>252.76462949999998</v>
      </c>
      <c r="N60" s="74">
        <v>63.7530626</v>
      </c>
      <c r="O60" s="74">
        <v>273.10071345</v>
      </c>
      <c r="P60" s="74">
        <v>31.658318750000003</v>
      </c>
      <c r="Q60" s="74">
        <v>0</v>
      </c>
      <c r="R60" s="74">
        <v>0.20259359999999998</v>
      </c>
      <c r="S60" s="74">
        <v>2.4201750000000001E-2</v>
      </c>
      <c r="T60" s="74">
        <v>0</v>
      </c>
      <c r="U60" s="76"/>
      <c r="V60" s="77">
        <v>621.50351965000004</v>
      </c>
    </row>
    <row r="61" spans="1:22">
      <c r="A61" s="6" t="s">
        <v>573</v>
      </c>
      <c r="B61" s="62">
        <v>11</v>
      </c>
      <c r="C61" s="19" t="s">
        <v>665</v>
      </c>
      <c r="D61" s="73">
        <v>31724.536</v>
      </c>
      <c r="E61" s="74">
        <v>19190.91</v>
      </c>
      <c r="F61" s="74">
        <v>110257.558</v>
      </c>
      <c r="G61" s="74">
        <v>17917.379000000001</v>
      </c>
      <c r="H61" s="74">
        <v>0</v>
      </c>
      <c r="I61" s="74">
        <v>239.101</v>
      </c>
      <c r="J61" s="74">
        <v>26.504000000000001</v>
      </c>
      <c r="K61" s="74">
        <v>0</v>
      </c>
      <c r="L61" s="75"/>
      <c r="M61" s="74">
        <v>182.41608199999999</v>
      </c>
      <c r="N61" s="74">
        <v>125.70046050000001</v>
      </c>
      <c r="O61" s="74">
        <v>281.15677290000002</v>
      </c>
      <c r="P61" s="74">
        <v>111.98361875000001</v>
      </c>
      <c r="Q61" s="74">
        <v>0</v>
      </c>
      <c r="R61" s="74">
        <v>0.57384239999999997</v>
      </c>
      <c r="S61" s="74">
        <v>8.0837199999999998E-2</v>
      </c>
      <c r="T61" s="74">
        <v>0</v>
      </c>
      <c r="U61" s="76"/>
      <c r="V61" s="77">
        <v>701.91161375000001</v>
      </c>
    </row>
    <row r="62" spans="1:22">
      <c r="A62" s="6" t="s">
        <v>65</v>
      </c>
      <c r="B62" s="62">
        <v>13</v>
      </c>
      <c r="C62" s="19" t="s">
        <v>666</v>
      </c>
      <c r="D62" s="73">
        <v>28252.668000000001</v>
      </c>
      <c r="E62" s="74">
        <v>36797.538</v>
      </c>
      <c r="F62" s="74">
        <v>108678.537</v>
      </c>
      <c r="G62" s="74">
        <v>42349.03</v>
      </c>
      <c r="H62" s="74">
        <v>0</v>
      </c>
      <c r="I62" s="74">
        <v>537.375</v>
      </c>
      <c r="J62" s="74">
        <v>117.64100000000001</v>
      </c>
      <c r="K62" s="74">
        <v>0</v>
      </c>
      <c r="L62" s="75"/>
      <c r="M62" s="74">
        <v>162.45284100000001</v>
      </c>
      <c r="N62" s="74">
        <v>241.02387390000001</v>
      </c>
      <c r="O62" s="74">
        <v>277.13026934999999</v>
      </c>
      <c r="P62" s="74">
        <v>264.68143750000002</v>
      </c>
      <c r="Q62" s="74">
        <v>0</v>
      </c>
      <c r="R62" s="74">
        <v>1.2896999999999998</v>
      </c>
      <c r="S62" s="74">
        <v>0.35880505000000001</v>
      </c>
      <c r="T62" s="74">
        <v>0</v>
      </c>
      <c r="U62" s="76"/>
      <c r="V62" s="77">
        <v>946.93692680000015</v>
      </c>
    </row>
    <row r="63" spans="1:22">
      <c r="A63" s="6" t="s">
        <v>119</v>
      </c>
      <c r="B63" s="62">
        <v>12</v>
      </c>
      <c r="C63" s="19" t="s">
        <v>667</v>
      </c>
      <c r="D63" s="73">
        <v>30391.678</v>
      </c>
      <c r="E63" s="74">
        <v>27823.846000000001</v>
      </c>
      <c r="F63" s="74">
        <v>100146.31600000001</v>
      </c>
      <c r="G63" s="74">
        <v>32276.949000000001</v>
      </c>
      <c r="H63" s="74">
        <v>0</v>
      </c>
      <c r="I63" s="74">
        <v>1479.807</v>
      </c>
      <c r="J63" s="74">
        <v>125.52800000000001</v>
      </c>
      <c r="K63" s="74">
        <v>0</v>
      </c>
      <c r="L63" s="75"/>
      <c r="M63" s="74">
        <v>174.7521485</v>
      </c>
      <c r="N63" s="74">
        <v>182.24619130000002</v>
      </c>
      <c r="O63" s="74">
        <v>255.37310580000005</v>
      </c>
      <c r="P63" s="74">
        <v>201.73093125000003</v>
      </c>
      <c r="Q63" s="74">
        <v>0</v>
      </c>
      <c r="R63" s="74">
        <v>3.5515367999999996</v>
      </c>
      <c r="S63" s="74">
        <v>0.38286039999999999</v>
      </c>
      <c r="T63" s="74">
        <v>0</v>
      </c>
      <c r="U63" s="76"/>
      <c r="V63" s="77">
        <v>818.03677405000019</v>
      </c>
    </row>
    <row r="64" spans="1:22">
      <c r="A64" s="6" t="s">
        <v>455</v>
      </c>
      <c r="B64" s="62">
        <v>6</v>
      </c>
      <c r="C64" s="19" t="s">
        <v>668</v>
      </c>
      <c r="D64" s="73">
        <v>17754.208999999999</v>
      </c>
      <c r="E64" s="74">
        <v>6764.6559999999999</v>
      </c>
      <c r="F64" s="74">
        <v>44923.877</v>
      </c>
      <c r="G64" s="74">
        <v>9526.09</v>
      </c>
      <c r="H64" s="74">
        <v>0</v>
      </c>
      <c r="I64" s="74">
        <v>304.90199999999999</v>
      </c>
      <c r="J64" s="74">
        <v>31.350999999999999</v>
      </c>
      <c r="K64" s="74">
        <v>0</v>
      </c>
      <c r="L64" s="75"/>
      <c r="M64" s="74">
        <v>102.08670174999999</v>
      </c>
      <c r="N64" s="74">
        <v>44.3084968</v>
      </c>
      <c r="O64" s="74">
        <v>114.55588635000001</v>
      </c>
      <c r="P64" s="74">
        <v>59.538062500000002</v>
      </c>
      <c r="Q64" s="74">
        <v>0</v>
      </c>
      <c r="R64" s="74">
        <v>0.73176479999999988</v>
      </c>
      <c r="S64" s="74">
        <v>9.5620549999999985E-2</v>
      </c>
      <c r="T64" s="74">
        <v>0</v>
      </c>
      <c r="U64" s="76"/>
      <c r="V64" s="77">
        <v>321.31653274999996</v>
      </c>
    </row>
    <row r="65" spans="1:22">
      <c r="A65" s="6" t="s">
        <v>381</v>
      </c>
      <c r="B65" s="62">
        <v>10</v>
      </c>
      <c r="C65" s="19" t="s">
        <v>669</v>
      </c>
      <c r="D65" s="73">
        <v>43883.724999999999</v>
      </c>
      <c r="E65" s="74">
        <v>37811.569000000003</v>
      </c>
      <c r="F65" s="74">
        <v>139870.25399999999</v>
      </c>
      <c r="G65" s="74">
        <v>35908.802000000003</v>
      </c>
      <c r="H65" s="74">
        <v>0</v>
      </c>
      <c r="I65" s="74">
        <v>781.88300000000004</v>
      </c>
      <c r="J65" s="74">
        <v>90.899000000000001</v>
      </c>
      <c r="K65" s="74">
        <v>313.61200000000002</v>
      </c>
      <c r="L65" s="75"/>
      <c r="M65" s="74">
        <v>252.33141874999998</v>
      </c>
      <c r="N65" s="74">
        <v>247.66577695000004</v>
      </c>
      <c r="O65" s="74">
        <v>356.6691477</v>
      </c>
      <c r="P65" s="74">
        <v>224.43001250000003</v>
      </c>
      <c r="Q65" s="74">
        <v>0</v>
      </c>
      <c r="R65" s="74">
        <v>1.8765191999999999</v>
      </c>
      <c r="S65" s="74">
        <v>0.27724194999999996</v>
      </c>
      <c r="T65" s="74">
        <v>6.9778670000000016</v>
      </c>
      <c r="U65" s="76"/>
      <c r="V65" s="77">
        <v>1090.22798405</v>
      </c>
    </row>
    <row r="66" spans="1:22">
      <c r="A66" s="6" t="s">
        <v>387</v>
      </c>
      <c r="B66" s="62">
        <v>13</v>
      </c>
      <c r="C66" s="19" t="s">
        <v>670</v>
      </c>
      <c r="D66" s="73">
        <v>1747625.2120000001</v>
      </c>
      <c r="E66" s="74">
        <v>909703.26800000004</v>
      </c>
      <c r="F66" s="74">
        <v>4017186.33</v>
      </c>
      <c r="G66" s="74">
        <v>58303.449000000001</v>
      </c>
      <c r="H66" s="74">
        <v>0</v>
      </c>
      <c r="I66" s="74">
        <v>86746.04</v>
      </c>
      <c r="J66" s="74">
        <v>8466.8690000000006</v>
      </c>
      <c r="K66" s="74">
        <v>14414.120999999999</v>
      </c>
      <c r="L66" s="75"/>
      <c r="M66" s="74">
        <v>10048.844969</v>
      </c>
      <c r="N66" s="74">
        <v>5958.5564054000006</v>
      </c>
      <c r="O66" s="74">
        <v>10243.825141500001</v>
      </c>
      <c r="P66" s="74">
        <v>364.39655625</v>
      </c>
      <c r="Q66" s="74">
        <v>0</v>
      </c>
      <c r="R66" s="74">
        <v>208.19049599999997</v>
      </c>
      <c r="S66" s="74">
        <v>25.823950450000002</v>
      </c>
      <c r="T66" s="74">
        <v>320.71419225</v>
      </c>
      <c r="U66" s="76"/>
      <c r="V66" s="77">
        <v>27170.351710850005</v>
      </c>
    </row>
    <row r="67" spans="1:22">
      <c r="A67" s="6" t="s">
        <v>591</v>
      </c>
      <c r="B67" s="62">
        <v>4</v>
      </c>
      <c r="C67" s="19" t="s">
        <v>671</v>
      </c>
      <c r="D67" s="73">
        <v>11137.324000000001</v>
      </c>
      <c r="E67" s="74">
        <v>5968.4489999999996</v>
      </c>
      <c r="F67" s="74">
        <v>40458.466999999997</v>
      </c>
      <c r="G67" s="74">
        <v>7929.6840000000002</v>
      </c>
      <c r="H67" s="74">
        <v>0</v>
      </c>
      <c r="I67" s="74">
        <v>1739.636</v>
      </c>
      <c r="J67" s="74">
        <v>58.555999999999997</v>
      </c>
      <c r="K67" s="74">
        <v>68.207999999999998</v>
      </c>
      <c r="L67" s="75"/>
      <c r="M67" s="74">
        <v>64.039613000000003</v>
      </c>
      <c r="N67" s="74">
        <v>39.093340949999998</v>
      </c>
      <c r="O67" s="74">
        <v>103.16909085</v>
      </c>
      <c r="P67" s="74">
        <v>49.560525000000005</v>
      </c>
      <c r="Q67" s="74">
        <v>0</v>
      </c>
      <c r="R67" s="74">
        <v>4.1751263999999999</v>
      </c>
      <c r="S67" s="74">
        <v>0.17859579999999997</v>
      </c>
      <c r="T67" s="74">
        <v>1.5176280000000002</v>
      </c>
      <c r="U67" s="76"/>
      <c r="V67" s="77">
        <v>261.73392000000001</v>
      </c>
    </row>
    <row r="68" spans="1:22">
      <c r="A68" s="6" t="s">
        <v>277</v>
      </c>
      <c r="B68" s="62">
        <v>13</v>
      </c>
      <c r="C68" s="19" t="s">
        <v>672</v>
      </c>
      <c r="D68" s="73">
        <v>218761.45199999999</v>
      </c>
      <c r="E68" s="74">
        <v>117566.806</v>
      </c>
      <c r="F68" s="74">
        <v>492078.78700000001</v>
      </c>
      <c r="G68" s="74">
        <v>81601.138000000006</v>
      </c>
      <c r="H68" s="74">
        <v>0</v>
      </c>
      <c r="I68" s="74">
        <v>3791.9360000000001</v>
      </c>
      <c r="J68" s="74">
        <v>371.27699999999999</v>
      </c>
      <c r="K68" s="74">
        <v>1791.665</v>
      </c>
      <c r="L68" s="75"/>
      <c r="M68" s="74">
        <v>1257.8783489999998</v>
      </c>
      <c r="N68" s="74">
        <v>770.06257930000004</v>
      </c>
      <c r="O68" s="74">
        <v>1254.80090685</v>
      </c>
      <c r="P68" s="74">
        <v>510.00711250000006</v>
      </c>
      <c r="Q68" s="74">
        <v>0</v>
      </c>
      <c r="R68" s="74">
        <v>9.1006463999999987</v>
      </c>
      <c r="S68" s="74">
        <v>1.1323948499999998</v>
      </c>
      <c r="T68" s="74">
        <v>39.864546250000004</v>
      </c>
      <c r="U68" s="76"/>
      <c r="V68" s="77">
        <v>3842.8465351499999</v>
      </c>
    </row>
    <row r="69" spans="1:22">
      <c r="A69" s="6" t="s">
        <v>417</v>
      </c>
      <c r="B69" s="62">
        <v>1</v>
      </c>
      <c r="C69" s="19" t="s">
        <v>673</v>
      </c>
      <c r="D69" s="73">
        <v>401880.54</v>
      </c>
      <c r="E69" s="74">
        <v>369882.89399999997</v>
      </c>
      <c r="F69" s="74">
        <v>1192743.3419999999</v>
      </c>
      <c r="G69" s="74">
        <v>1253.704</v>
      </c>
      <c r="H69" s="74">
        <v>0</v>
      </c>
      <c r="I69" s="74">
        <v>22952.308000000001</v>
      </c>
      <c r="J69" s="74">
        <v>4142.5360000000001</v>
      </c>
      <c r="K69" s="74">
        <v>8650.6239999999998</v>
      </c>
      <c r="L69" s="75"/>
      <c r="M69" s="74">
        <v>2310.8131049999997</v>
      </c>
      <c r="N69" s="74">
        <v>2422.7329556999998</v>
      </c>
      <c r="O69" s="74">
        <v>3041.4955221</v>
      </c>
      <c r="P69" s="74">
        <v>7.8356500000000002</v>
      </c>
      <c r="Q69" s="74">
        <v>0</v>
      </c>
      <c r="R69" s="74">
        <v>55.085539199999999</v>
      </c>
      <c r="S69" s="74">
        <v>12.634734799999999</v>
      </c>
      <c r="T69" s="74">
        <v>192.47638400000002</v>
      </c>
      <c r="U69" s="76"/>
      <c r="V69" s="77">
        <v>8043.0738907999994</v>
      </c>
    </row>
    <row r="70" spans="1:22">
      <c r="A70" s="6" t="s">
        <v>429</v>
      </c>
      <c r="B70" s="62">
        <v>2</v>
      </c>
      <c r="C70" s="19" t="s">
        <v>674</v>
      </c>
      <c r="D70" s="73">
        <v>231552.73500000002</v>
      </c>
      <c r="E70" s="74">
        <v>207135.177</v>
      </c>
      <c r="F70" s="74">
        <v>988785.51</v>
      </c>
      <c r="G70" s="74">
        <v>15213.135</v>
      </c>
      <c r="H70" s="74">
        <v>0</v>
      </c>
      <c r="I70" s="74">
        <v>2528.279</v>
      </c>
      <c r="J70" s="74">
        <v>298.959</v>
      </c>
      <c r="K70" s="74">
        <v>7246.3140000000003</v>
      </c>
      <c r="L70" s="75"/>
      <c r="M70" s="74">
        <v>1331.4282262500001</v>
      </c>
      <c r="N70" s="74">
        <v>1356.7354093500001</v>
      </c>
      <c r="O70" s="74">
        <v>2521.4030505000001</v>
      </c>
      <c r="P70" s="74">
        <v>95.082093750000013</v>
      </c>
      <c r="Q70" s="74">
        <v>0</v>
      </c>
      <c r="R70" s="74">
        <v>6.0678695999999999</v>
      </c>
      <c r="S70" s="74">
        <v>0.91182495000000008</v>
      </c>
      <c r="T70" s="74">
        <v>161.23048650000001</v>
      </c>
      <c r="U70" s="76"/>
      <c r="V70" s="77">
        <v>5472.8589609000001</v>
      </c>
    </row>
    <row r="71" spans="1:22">
      <c r="A71" s="6" t="s">
        <v>203</v>
      </c>
      <c r="B71" s="62">
        <v>11</v>
      </c>
      <c r="C71" s="19" t="s">
        <v>675</v>
      </c>
      <c r="D71" s="73">
        <v>17983.257000000001</v>
      </c>
      <c r="E71" s="74">
        <v>11908.091</v>
      </c>
      <c r="F71" s="74">
        <v>70573.600999999995</v>
      </c>
      <c r="G71" s="74">
        <v>20193.502</v>
      </c>
      <c r="H71" s="74">
        <v>0</v>
      </c>
      <c r="I71" s="74">
        <v>984.59900000000005</v>
      </c>
      <c r="J71" s="74">
        <v>83.242000000000004</v>
      </c>
      <c r="K71" s="74">
        <v>0</v>
      </c>
      <c r="L71" s="75"/>
      <c r="M71" s="74">
        <v>103.40372775</v>
      </c>
      <c r="N71" s="74">
        <v>77.997996050000012</v>
      </c>
      <c r="O71" s="74">
        <v>179.96268255000001</v>
      </c>
      <c r="P71" s="74">
        <v>126.20938750000001</v>
      </c>
      <c r="Q71" s="74">
        <v>0</v>
      </c>
      <c r="R71" s="74">
        <v>2.3630375999999997</v>
      </c>
      <c r="S71" s="74">
        <v>0.25388810000000001</v>
      </c>
      <c r="T71" s="74">
        <v>0</v>
      </c>
      <c r="U71" s="76"/>
      <c r="V71" s="77">
        <v>490.19071954999998</v>
      </c>
    </row>
    <row r="72" spans="1:22">
      <c r="A72" s="6" t="s">
        <v>401</v>
      </c>
      <c r="B72" s="62">
        <v>18</v>
      </c>
      <c r="C72" s="19" t="s">
        <v>676</v>
      </c>
      <c r="D72" s="73">
        <v>378992.50400000002</v>
      </c>
      <c r="E72" s="74">
        <v>133156.37299999999</v>
      </c>
      <c r="F72" s="74">
        <v>869038.71200000006</v>
      </c>
      <c r="G72" s="74">
        <v>27173.041000000001</v>
      </c>
      <c r="H72" s="74">
        <v>0</v>
      </c>
      <c r="I72" s="74">
        <v>4572.0600000000004</v>
      </c>
      <c r="J72" s="74">
        <v>420.98599999999999</v>
      </c>
      <c r="K72" s="74">
        <v>1813.491</v>
      </c>
      <c r="L72" s="75"/>
      <c r="M72" s="74">
        <v>2179.2068979999999</v>
      </c>
      <c r="N72" s="74">
        <v>872.17424314999994</v>
      </c>
      <c r="O72" s="74">
        <v>2216.0487156000004</v>
      </c>
      <c r="P72" s="74">
        <v>169.83150625000002</v>
      </c>
      <c r="Q72" s="74">
        <v>0</v>
      </c>
      <c r="R72" s="74">
        <v>10.972944</v>
      </c>
      <c r="S72" s="74">
        <v>1.2840072999999999</v>
      </c>
      <c r="T72" s="74">
        <v>40.350174750000001</v>
      </c>
      <c r="U72" s="76"/>
      <c r="V72" s="77">
        <v>5489.8684890500008</v>
      </c>
    </row>
    <row r="73" spans="1:22">
      <c r="A73" s="6" t="s">
        <v>469</v>
      </c>
      <c r="B73" s="62">
        <v>17</v>
      </c>
      <c r="C73" s="19" t="s">
        <v>677</v>
      </c>
      <c r="D73" s="73">
        <v>156610.97999999998</v>
      </c>
      <c r="E73" s="74">
        <v>36542.913</v>
      </c>
      <c r="F73" s="74">
        <v>287825.32900000003</v>
      </c>
      <c r="G73" s="74">
        <v>55707.303999999996</v>
      </c>
      <c r="H73" s="74">
        <v>0</v>
      </c>
      <c r="I73" s="74">
        <v>2412.732</v>
      </c>
      <c r="J73" s="74">
        <v>166.636</v>
      </c>
      <c r="K73" s="74">
        <v>0</v>
      </c>
      <c r="L73" s="75"/>
      <c r="M73" s="74">
        <v>900.51313499999992</v>
      </c>
      <c r="N73" s="74">
        <v>239.35608015000003</v>
      </c>
      <c r="O73" s="74">
        <v>733.95458895000013</v>
      </c>
      <c r="P73" s="74">
        <v>348.17065000000002</v>
      </c>
      <c r="Q73" s="74">
        <v>0</v>
      </c>
      <c r="R73" s="74">
        <v>5.7905567999999992</v>
      </c>
      <c r="S73" s="74">
        <v>0.50823980000000002</v>
      </c>
      <c r="T73" s="74">
        <v>0</v>
      </c>
      <c r="U73" s="76"/>
      <c r="V73" s="77">
        <v>2228.2932507</v>
      </c>
    </row>
    <row r="74" spans="1:22">
      <c r="A74" s="6" t="s">
        <v>473</v>
      </c>
      <c r="B74" s="62">
        <v>6</v>
      </c>
      <c r="C74" s="19" t="s">
        <v>678</v>
      </c>
      <c r="D74" s="73">
        <v>219570.644</v>
      </c>
      <c r="E74" s="74">
        <v>231384.19699999999</v>
      </c>
      <c r="F74" s="74">
        <v>891222.348</v>
      </c>
      <c r="G74" s="74">
        <v>67046.214000000007</v>
      </c>
      <c r="H74" s="74">
        <v>0</v>
      </c>
      <c r="I74" s="74">
        <v>16934.919000000002</v>
      </c>
      <c r="J74" s="74">
        <v>266.44799999999998</v>
      </c>
      <c r="K74" s="74">
        <v>8759.7950000000001</v>
      </c>
      <c r="L74" s="75"/>
      <c r="M74" s="74">
        <v>1262.531203</v>
      </c>
      <c r="N74" s="74">
        <v>1515.5664903499999</v>
      </c>
      <c r="O74" s="74">
        <v>2272.6169874000002</v>
      </c>
      <c r="P74" s="74">
        <v>419.03883750000006</v>
      </c>
      <c r="Q74" s="74">
        <v>0</v>
      </c>
      <c r="R74" s="74">
        <v>40.6438056</v>
      </c>
      <c r="S74" s="74">
        <v>0.8126663999999999</v>
      </c>
      <c r="T74" s="74">
        <v>194.90543875000003</v>
      </c>
      <c r="U74" s="76"/>
      <c r="V74" s="77">
        <v>5706.1154289999995</v>
      </c>
    </row>
    <row r="75" spans="1:22">
      <c r="A75" s="6" t="s">
        <v>97</v>
      </c>
      <c r="B75" s="62">
        <v>10</v>
      </c>
      <c r="C75" s="19" t="s">
        <v>679</v>
      </c>
      <c r="D75" s="73">
        <v>35778.129999999997</v>
      </c>
      <c r="E75" s="74">
        <v>51184.302000000003</v>
      </c>
      <c r="F75" s="74">
        <v>138264.704</v>
      </c>
      <c r="G75" s="74">
        <v>61917.65</v>
      </c>
      <c r="H75" s="74">
        <v>0</v>
      </c>
      <c r="I75" s="74">
        <v>463.54300000000001</v>
      </c>
      <c r="J75" s="74">
        <v>88.718000000000004</v>
      </c>
      <c r="K75" s="74">
        <v>1.5840000000000001</v>
      </c>
      <c r="L75" s="75"/>
      <c r="M75" s="74">
        <v>205.72424749999999</v>
      </c>
      <c r="N75" s="74">
        <v>335.25717810000003</v>
      </c>
      <c r="O75" s="74">
        <v>352.57499520000005</v>
      </c>
      <c r="P75" s="74">
        <v>386.98531250000002</v>
      </c>
      <c r="Q75" s="74">
        <v>0</v>
      </c>
      <c r="R75" s="74">
        <v>1.1125031999999999</v>
      </c>
      <c r="S75" s="74">
        <v>0.27058989999999999</v>
      </c>
      <c r="T75" s="74">
        <v>3.5244000000000004E-2</v>
      </c>
      <c r="U75" s="76"/>
      <c r="V75" s="77">
        <v>1281.9600703999999</v>
      </c>
    </row>
    <row r="76" spans="1:22">
      <c r="A76" s="6" t="s">
        <v>319</v>
      </c>
      <c r="B76" s="62">
        <v>4</v>
      </c>
      <c r="C76" s="19" t="s">
        <v>680</v>
      </c>
      <c r="D76" s="73">
        <v>155528.033</v>
      </c>
      <c r="E76" s="74">
        <v>42097.345999999998</v>
      </c>
      <c r="F76" s="74">
        <v>331832.217</v>
      </c>
      <c r="G76" s="74">
        <v>16695.981</v>
      </c>
      <c r="H76" s="74">
        <v>0</v>
      </c>
      <c r="I76" s="74">
        <v>1698.479</v>
      </c>
      <c r="J76" s="74">
        <v>152.107</v>
      </c>
      <c r="K76" s="74">
        <v>1117.1210000000001</v>
      </c>
      <c r="L76" s="75"/>
      <c r="M76" s="74">
        <v>894.28618974999995</v>
      </c>
      <c r="N76" s="74">
        <v>275.73761630000001</v>
      </c>
      <c r="O76" s="74">
        <v>846.17215335000003</v>
      </c>
      <c r="P76" s="74">
        <v>104.34988125000001</v>
      </c>
      <c r="Q76" s="74">
        <v>0</v>
      </c>
      <c r="R76" s="74">
        <v>4.0763495999999995</v>
      </c>
      <c r="S76" s="74">
        <v>0.46392634999999999</v>
      </c>
      <c r="T76" s="74">
        <v>24.855942250000005</v>
      </c>
      <c r="U76" s="76"/>
      <c r="V76" s="77">
        <v>2149.9420588500002</v>
      </c>
    </row>
    <row r="77" spans="1:22">
      <c r="A77" s="6" t="s">
        <v>43</v>
      </c>
      <c r="B77" s="62">
        <v>13</v>
      </c>
      <c r="C77" s="19" t="s">
        <v>681</v>
      </c>
      <c r="D77" s="73">
        <v>10056.652</v>
      </c>
      <c r="E77" s="74">
        <v>12794.968999999999</v>
      </c>
      <c r="F77" s="74">
        <v>26925.448</v>
      </c>
      <c r="G77" s="74">
        <v>15439.556</v>
      </c>
      <c r="H77" s="74">
        <v>0</v>
      </c>
      <c r="I77" s="74">
        <v>170.68100000000001</v>
      </c>
      <c r="J77" s="74">
        <v>63.908999999999999</v>
      </c>
      <c r="K77" s="74">
        <v>0</v>
      </c>
      <c r="L77" s="75"/>
      <c r="M77" s="74">
        <v>57.825749000000002</v>
      </c>
      <c r="N77" s="74">
        <v>83.80704695</v>
      </c>
      <c r="O77" s="74">
        <v>68.659892400000004</v>
      </c>
      <c r="P77" s="74">
        <v>96.497225000000014</v>
      </c>
      <c r="Q77" s="74">
        <v>0</v>
      </c>
      <c r="R77" s="74">
        <v>0.40963440000000001</v>
      </c>
      <c r="S77" s="74">
        <v>0.19492245</v>
      </c>
      <c r="T77" s="74">
        <v>0</v>
      </c>
      <c r="U77" s="76"/>
      <c r="V77" s="77">
        <v>307.3944702</v>
      </c>
    </row>
    <row r="78" spans="1:22">
      <c r="A78" s="6" t="s">
        <v>109</v>
      </c>
      <c r="B78" s="62">
        <v>16</v>
      </c>
      <c r="C78" s="19" t="s">
        <v>682</v>
      </c>
      <c r="D78" s="73">
        <v>55309.735999999997</v>
      </c>
      <c r="E78" s="74">
        <v>14397.123</v>
      </c>
      <c r="F78" s="74">
        <v>119839.739</v>
      </c>
      <c r="G78" s="74">
        <v>2025.991</v>
      </c>
      <c r="H78" s="74">
        <v>0</v>
      </c>
      <c r="I78" s="74">
        <v>118.949</v>
      </c>
      <c r="J78" s="74">
        <v>3.0110000000000001</v>
      </c>
      <c r="K78" s="74">
        <v>0</v>
      </c>
      <c r="L78" s="75"/>
      <c r="M78" s="74">
        <v>318.03098199999999</v>
      </c>
      <c r="N78" s="74">
        <v>94.301155649999998</v>
      </c>
      <c r="O78" s="74">
        <v>305.59133445000003</v>
      </c>
      <c r="P78" s="74">
        <v>12.662443750000001</v>
      </c>
      <c r="Q78" s="74">
        <v>0</v>
      </c>
      <c r="R78" s="74">
        <v>0.2854776</v>
      </c>
      <c r="S78" s="74">
        <v>9.1835500000000004E-3</v>
      </c>
      <c r="T78" s="74">
        <v>0</v>
      </c>
      <c r="U78" s="76"/>
      <c r="V78" s="77">
        <v>730.88057700000002</v>
      </c>
    </row>
    <row r="79" spans="1:22">
      <c r="A79" s="6" t="s">
        <v>593</v>
      </c>
      <c r="B79" s="62">
        <v>14</v>
      </c>
      <c r="C79" s="19" t="s">
        <v>683</v>
      </c>
      <c r="D79" s="73">
        <v>9117.8140000000003</v>
      </c>
      <c r="E79" s="74">
        <v>2777.0540000000001</v>
      </c>
      <c r="F79" s="74">
        <v>28430.188999999998</v>
      </c>
      <c r="G79" s="74">
        <v>1967.4449999999999</v>
      </c>
      <c r="H79" s="74">
        <v>0</v>
      </c>
      <c r="I79" s="74">
        <v>133.81200000000001</v>
      </c>
      <c r="J79" s="74">
        <v>3.2949999999999999</v>
      </c>
      <c r="K79" s="74">
        <v>0</v>
      </c>
      <c r="L79" s="75"/>
      <c r="M79" s="74">
        <v>52.4274305</v>
      </c>
      <c r="N79" s="74">
        <v>18.189703700000003</v>
      </c>
      <c r="O79" s="74">
        <v>72.496981950000006</v>
      </c>
      <c r="P79" s="74">
        <v>12.296531250000001</v>
      </c>
      <c r="Q79" s="74">
        <v>0</v>
      </c>
      <c r="R79" s="74">
        <v>0.32114880000000001</v>
      </c>
      <c r="S79" s="74">
        <v>1.004975E-2</v>
      </c>
      <c r="T79" s="74">
        <v>0</v>
      </c>
      <c r="U79" s="76"/>
      <c r="V79" s="77">
        <v>155.74184595000003</v>
      </c>
    </row>
    <row r="80" spans="1:22">
      <c r="A80" s="6" t="s">
        <v>347</v>
      </c>
      <c r="B80" s="62">
        <v>1</v>
      </c>
      <c r="C80" s="19" t="s">
        <v>684</v>
      </c>
      <c r="D80" s="73">
        <v>49592.465000000004</v>
      </c>
      <c r="E80" s="74">
        <v>43717.993000000002</v>
      </c>
      <c r="F80" s="74">
        <v>193015.52</v>
      </c>
      <c r="G80" s="74">
        <v>15169.653</v>
      </c>
      <c r="H80" s="74">
        <v>0</v>
      </c>
      <c r="I80" s="74">
        <v>346.09399999999999</v>
      </c>
      <c r="J80" s="74">
        <v>99.457999999999998</v>
      </c>
      <c r="K80" s="74">
        <v>1393.596</v>
      </c>
      <c r="L80" s="75"/>
      <c r="M80" s="74">
        <v>285.15667375000004</v>
      </c>
      <c r="N80" s="74">
        <v>286.35285415000004</v>
      </c>
      <c r="O80" s="74">
        <v>492.18957599999999</v>
      </c>
      <c r="P80" s="74">
        <v>94.810331250000004</v>
      </c>
      <c r="Q80" s="74">
        <v>0</v>
      </c>
      <c r="R80" s="74">
        <v>0.83062559999999996</v>
      </c>
      <c r="S80" s="74">
        <v>0.30334689999999997</v>
      </c>
      <c r="T80" s="74">
        <v>31.007511000000004</v>
      </c>
      <c r="U80" s="76"/>
      <c r="V80" s="77">
        <v>1190.65091865</v>
      </c>
    </row>
    <row r="81" spans="1:22">
      <c r="A81" s="6" t="s">
        <v>89</v>
      </c>
      <c r="B81" s="62">
        <v>13</v>
      </c>
      <c r="C81" s="19" t="s">
        <v>685</v>
      </c>
      <c r="D81" s="73">
        <v>28574.74</v>
      </c>
      <c r="E81" s="74">
        <v>22329.312999999998</v>
      </c>
      <c r="F81" s="74">
        <v>90501.350999999995</v>
      </c>
      <c r="G81" s="74">
        <v>20439.942999999999</v>
      </c>
      <c r="H81" s="74">
        <v>0</v>
      </c>
      <c r="I81" s="74">
        <v>2480.2449999999999</v>
      </c>
      <c r="J81" s="74">
        <v>548.53300000000002</v>
      </c>
      <c r="K81" s="74">
        <v>0</v>
      </c>
      <c r="L81" s="75"/>
      <c r="M81" s="74">
        <v>164.304755</v>
      </c>
      <c r="N81" s="74">
        <v>146.25700014999998</v>
      </c>
      <c r="O81" s="74">
        <v>230.77844505000002</v>
      </c>
      <c r="P81" s="74">
        <v>127.74964375</v>
      </c>
      <c r="Q81" s="74">
        <v>0</v>
      </c>
      <c r="R81" s="74">
        <v>5.9525879999999995</v>
      </c>
      <c r="S81" s="74">
        <v>1.6730256499999998</v>
      </c>
      <c r="T81" s="74">
        <v>0</v>
      </c>
      <c r="U81" s="76"/>
      <c r="V81" s="77">
        <v>676.71545760000004</v>
      </c>
    </row>
    <row r="82" spans="1:22">
      <c r="A82" s="6" t="s">
        <v>61</v>
      </c>
      <c r="B82" s="62">
        <v>4</v>
      </c>
      <c r="C82" s="19" t="s">
        <v>686</v>
      </c>
      <c r="D82" s="73">
        <v>23146.103999999999</v>
      </c>
      <c r="E82" s="74">
        <v>6286.4849999999997</v>
      </c>
      <c r="F82" s="74">
        <v>58427.131999999998</v>
      </c>
      <c r="G82" s="74">
        <v>5549.049</v>
      </c>
      <c r="H82" s="74">
        <v>0</v>
      </c>
      <c r="I82" s="74">
        <v>568.97299999999996</v>
      </c>
      <c r="J82" s="74">
        <v>50.793999999999997</v>
      </c>
      <c r="K82" s="74">
        <v>0</v>
      </c>
      <c r="L82" s="75"/>
      <c r="M82" s="74">
        <v>133.09009799999998</v>
      </c>
      <c r="N82" s="74">
        <v>41.176476749999999</v>
      </c>
      <c r="O82" s="74">
        <v>148.98918660000001</v>
      </c>
      <c r="P82" s="74">
        <v>34.68155625</v>
      </c>
      <c r="Q82" s="74">
        <v>0</v>
      </c>
      <c r="R82" s="74">
        <v>1.3655351999999998</v>
      </c>
      <c r="S82" s="74">
        <v>0.15492169999999997</v>
      </c>
      <c r="T82" s="74">
        <v>0</v>
      </c>
      <c r="U82" s="76"/>
      <c r="V82" s="77">
        <v>359.45777450000003</v>
      </c>
    </row>
    <row r="83" spans="1:22">
      <c r="A83" s="6" t="s">
        <v>461</v>
      </c>
      <c r="B83" s="62">
        <v>15</v>
      </c>
      <c r="C83" s="19" t="s">
        <v>687</v>
      </c>
      <c r="D83" s="73">
        <v>25233.749</v>
      </c>
      <c r="E83" s="74">
        <v>4212.6400000000003</v>
      </c>
      <c r="F83" s="74">
        <v>32834.523999999998</v>
      </c>
      <c r="G83" s="74">
        <v>3006.7550000000001</v>
      </c>
      <c r="H83" s="74">
        <v>0</v>
      </c>
      <c r="I83" s="74">
        <v>163.61699999999999</v>
      </c>
      <c r="J83" s="74">
        <v>4.4109999999999996</v>
      </c>
      <c r="K83" s="74">
        <v>90.613</v>
      </c>
      <c r="L83" s="75"/>
      <c r="M83" s="74">
        <v>145.09405674999999</v>
      </c>
      <c r="N83" s="74">
        <v>27.592792000000003</v>
      </c>
      <c r="O83" s="74">
        <v>83.728036200000005</v>
      </c>
      <c r="P83" s="74">
        <v>18.79221875</v>
      </c>
      <c r="Q83" s="74">
        <v>0</v>
      </c>
      <c r="R83" s="74">
        <v>0.39268079999999994</v>
      </c>
      <c r="S83" s="74">
        <v>1.3453549999999998E-2</v>
      </c>
      <c r="T83" s="74">
        <v>2.0161392500000002</v>
      </c>
      <c r="U83" s="76"/>
      <c r="V83" s="77">
        <v>277.62937729999999</v>
      </c>
    </row>
    <row r="84" spans="1:22">
      <c r="A84" s="6" t="s">
        <v>505</v>
      </c>
      <c r="B84" s="62">
        <v>14</v>
      </c>
      <c r="C84" s="19" t="s">
        <v>688</v>
      </c>
      <c r="D84" s="73">
        <v>154576.70700000002</v>
      </c>
      <c r="E84" s="74">
        <v>26491.154999999999</v>
      </c>
      <c r="F84" s="74">
        <v>304148.44900000002</v>
      </c>
      <c r="G84" s="74">
        <v>11394.531999999999</v>
      </c>
      <c r="H84" s="74">
        <v>0</v>
      </c>
      <c r="I84" s="74">
        <v>10579.173000000001</v>
      </c>
      <c r="J84" s="74">
        <v>299.03899999999999</v>
      </c>
      <c r="K84" s="74">
        <v>402.416</v>
      </c>
      <c r="L84" s="75"/>
      <c r="M84" s="74">
        <v>888.81606525000018</v>
      </c>
      <c r="N84" s="74">
        <v>173.51706525</v>
      </c>
      <c r="O84" s="74">
        <v>775.57854495000015</v>
      </c>
      <c r="P84" s="74">
        <v>71.215824999999995</v>
      </c>
      <c r="Q84" s="74">
        <v>0</v>
      </c>
      <c r="R84" s="74">
        <v>25.390015200000001</v>
      </c>
      <c r="S84" s="74">
        <v>0.91206894999999988</v>
      </c>
      <c r="T84" s="74">
        <v>8.9537560000000003</v>
      </c>
      <c r="U84" s="76"/>
      <c r="V84" s="77">
        <v>1944.3833406000006</v>
      </c>
    </row>
    <row r="85" spans="1:22">
      <c r="A85" s="6" t="s">
        <v>521</v>
      </c>
      <c r="B85" s="62">
        <v>14</v>
      </c>
      <c r="C85" s="19" t="s">
        <v>689</v>
      </c>
      <c r="D85" s="73">
        <v>206125.304</v>
      </c>
      <c r="E85" s="74">
        <v>35072.608999999997</v>
      </c>
      <c r="F85" s="74">
        <v>382217.91499999998</v>
      </c>
      <c r="G85" s="74">
        <v>14695.106</v>
      </c>
      <c r="H85" s="74">
        <v>0</v>
      </c>
      <c r="I85" s="74">
        <v>10265.629999999999</v>
      </c>
      <c r="J85" s="74">
        <v>308.56099999999998</v>
      </c>
      <c r="K85" s="74">
        <v>680.46</v>
      </c>
      <c r="L85" s="75"/>
      <c r="M85" s="74">
        <v>1185.2204979999999</v>
      </c>
      <c r="N85" s="74">
        <v>229.72558894999997</v>
      </c>
      <c r="O85" s="74">
        <v>974.65568325000004</v>
      </c>
      <c r="P85" s="74">
        <v>91.844412500000004</v>
      </c>
      <c r="Q85" s="74">
        <v>0</v>
      </c>
      <c r="R85" s="74">
        <v>24.637511999999997</v>
      </c>
      <c r="S85" s="74">
        <v>0.94111104999999995</v>
      </c>
      <c r="T85" s="74">
        <v>15.140235000000002</v>
      </c>
      <c r="U85" s="76"/>
      <c r="V85" s="77">
        <v>2522.1650407499997</v>
      </c>
    </row>
    <row r="86" spans="1:22">
      <c r="A86" s="6" t="s">
        <v>391</v>
      </c>
      <c r="B86" s="62">
        <v>1</v>
      </c>
      <c r="C86" s="19" t="s">
        <v>690</v>
      </c>
      <c r="D86" s="73">
        <v>17784.352999999999</v>
      </c>
      <c r="E86" s="74">
        <v>339351.098</v>
      </c>
      <c r="F86" s="74">
        <v>330350.07699999999</v>
      </c>
      <c r="G86" s="74">
        <v>3406.4720000000002</v>
      </c>
      <c r="H86" s="74">
        <v>0</v>
      </c>
      <c r="I86" s="74">
        <v>4201.7479999999996</v>
      </c>
      <c r="J86" s="74">
        <v>1535.202</v>
      </c>
      <c r="K86" s="74">
        <v>4792.2560000000003</v>
      </c>
      <c r="L86" s="75"/>
      <c r="M86" s="74">
        <v>102.26002974999999</v>
      </c>
      <c r="N86" s="74">
        <v>2222.7496919</v>
      </c>
      <c r="O86" s="74">
        <v>842.39269635000005</v>
      </c>
      <c r="P86" s="74">
        <v>21.290450000000003</v>
      </c>
      <c r="Q86" s="74">
        <v>0</v>
      </c>
      <c r="R86" s="74">
        <v>10.084195199999998</v>
      </c>
      <c r="S86" s="74">
        <v>4.6823660999999994</v>
      </c>
      <c r="T86" s="74">
        <v>106.62769600000001</v>
      </c>
      <c r="U86" s="76"/>
      <c r="V86" s="77">
        <v>3310.0871252999996</v>
      </c>
    </row>
    <row r="87" spans="1:22">
      <c r="A87" s="6" t="s">
        <v>273</v>
      </c>
      <c r="B87" s="62">
        <v>16</v>
      </c>
      <c r="C87" s="19" t="s">
        <v>691</v>
      </c>
      <c r="D87" s="73">
        <v>50359.761000000006</v>
      </c>
      <c r="E87" s="74">
        <v>8113.7219999999998</v>
      </c>
      <c r="F87" s="74">
        <v>103535.592</v>
      </c>
      <c r="G87" s="74">
        <v>3608.4639999999999</v>
      </c>
      <c r="H87" s="74">
        <v>0</v>
      </c>
      <c r="I87" s="74">
        <v>2042.9480000000001</v>
      </c>
      <c r="J87" s="74">
        <v>25.294</v>
      </c>
      <c r="K87" s="74">
        <v>154.14400000000001</v>
      </c>
      <c r="L87" s="75"/>
      <c r="M87" s="74">
        <v>289.56862575000002</v>
      </c>
      <c r="N87" s="74">
        <v>53.144879099999997</v>
      </c>
      <c r="O87" s="74">
        <v>264.01575960000002</v>
      </c>
      <c r="P87" s="74">
        <v>22.552900000000001</v>
      </c>
      <c r="Q87" s="74">
        <v>0</v>
      </c>
      <c r="R87" s="74">
        <v>4.9030752</v>
      </c>
      <c r="S87" s="74">
        <v>7.7146699999999999E-2</v>
      </c>
      <c r="T87" s="74">
        <v>3.4297040000000005</v>
      </c>
      <c r="U87" s="76"/>
      <c r="V87" s="77">
        <v>637.69209035000006</v>
      </c>
    </row>
    <row r="88" spans="1:22">
      <c r="A88" s="6" t="s">
        <v>451</v>
      </c>
      <c r="B88" s="62">
        <v>11</v>
      </c>
      <c r="C88" s="19" t="s">
        <v>692</v>
      </c>
      <c r="D88" s="73">
        <v>15942.588</v>
      </c>
      <c r="E88" s="74">
        <v>7994.8190000000004</v>
      </c>
      <c r="F88" s="74">
        <v>50318.993000000002</v>
      </c>
      <c r="G88" s="74">
        <v>7086.799</v>
      </c>
      <c r="H88" s="74">
        <v>0</v>
      </c>
      <c r="I88" s="74">
        <v>232.87200000000001</v>
      </c>
      <c r="J88" s="74">
        <v>36.549999999999997</v>
      </c>
      <c r="K88" s="74">
        <v>0</v>
      </c>
      <c r="L88" s="75"/>
      <c r="M88" s="74">
        <v>91.669881000000004</v>
      </c>
      <c r="N88" s="74">
        <v>52.366064450000003</v>
      </c>
      <c r="O88" s="74">
        <v>128.31343215000001</v>
      </c>
      <c r="P88" s="74">
        <v>44.292493750000006</v>
      </c>
      <c r="Q88" s="74">
        <v>0</v>
      </c>
      <c r="R88" s="74">
        <v>0.55889279999999997</v>
      </c>
      <c r="S88" s="74">
        <v>0.11147749999999998</v>
      </c>
      <c r="T88" s="74">
        <v>0</v>
      </c>
      <c r="U88" s="76"/>
      <c r="V88" s="77">
        <v>317.31224165000003</v>
      </c>
    </row>
    <row r="89" spans="1:22">
      <c r="A89" s="6" t="s">
        <v>185</v>
      </c>
      <c r="B89" s="62">
        <v>19</v>
      </c>
      <c r="C89" s="19" t="s">
        <v>693</v>
      </c>
      <c r="D89" s="73">
        <v>360347.902</v>
      </c>
      <c r="E89" s="74">
        <v>52302.966999999997</v>
      </c>
      <c r="F89" s="74">
        <v>476304.44300000003</v>
      </c>
      <c r="G89" s="74">
        <v>3445.25</v>
      </c>
      <c r="H89" s="74">
        <v>0</v>
      </c>
      <c r="I89" s="74">
        <v>227.381</v>
      </c>
      <c r="J89" s="74">
        <v>7.5</v>
      </c>
      <c r="K89" s="74">
        <v>959.28899999999999</v>
      </c>
      <c r="L89" s="75"/>
      <c r="M89" s="74">
        <v>2072.0004365</v>
      </c>
      <c r="N89" s="74">
        <v>342.58443384999998</v>
      </c>
      <c r="O89" s="74">
        <v>1214.5763296500002</v>
      </c>
      <c r="P89" s="74">
        <v>21.532812500000002</v>
      </c>
      <c r="Q89" s="74">
        <v>0</v>
      </c>
      <c r="R89" s="74">
        <v>0.54571439999999993</v>
      </c>
      <c r="S89" s="74">
        <v>2.2875E-2</v>
      </c>
      <c r="T89" s="74">
        <v>21.344180250000001</v>
      </c>
      <c r="U89" s="76"/>
      <c r="V89" s="77">
        <v>3672.606782150001</v>
      </c>
    </row>
    <row r="90" spans="1:22">
      <c r="A90" s="6" t="s">
        <v>543</v>
      </c>
      <c r="B90" s="62">
        <v>19</v>
      </c>
      <c r="C90" s="19" t="s">
        <v>727</v>
      </c>
      <c r="D90" s="73">
        <v>64783.671000000002</v>
      </c>
      <c r="E90" s="74">
        <v>42742.008999999998</v>
      </c>
      <c r="F90" s="74">
        <v>173433.62</v>
      </c>
      <c r="G90" s="74">
        <v>43953.146999999997</v>
      </c>
      <c r="H90" s="74">
        <v>0</v>
      </c>
      <c r="I90" s="74">
        <v>3315.4470000000001</v>
      </c>
      <c r="J90" s="74">
        <v>131.74600000000001</v>
      </c>
      <c r="K90" s="74">
        <v>674.846</v>
      </c>
      <c r="L90" s="75"/>
      <c r="M90" s="74">
        <v>372.50610825000001</v>
      </c>
      <c r="N90" s="74">
        <v>279.96015894999999</v>
      </c>
      <c r="O90" s="74">
        <v>442.25573100000003</v>
      </c>
      <c r="P90" s="74">
        <v>274.70716874999999</v>
      </c>
      <c r="Q90" s="74">
        <v>0</v>
      </c>
      <c r="R90" s="74">
        <v>7.9570727999999997</v>
      </c>
      <c r="S90" s="74">
        <v>0.4018253</v>
      </c>
      <c r="T90" s="74">
        <v>15.015323500000001</v>
      </c>
      <c r="U90" s="76"/>
      <c r="V90" s="77">
        <v>1392.8033885499999</v>
      </c>
    </row>
    <row r="91" spans="1:22">
      <c r="A91" s="6" t="s">
        <v>85</v>
      </c>
      <c r="B91" s="62">
        <v>19</v>
      </c>
      <c r="C91" s="19" t="s">
        <v>694</v>
      </c>
      <c r="D91" s="73">
        <v>65594.581999999995</v>
      </c>
      <c r="E91" s="74">
        <v>26081.107</v>
      </c>
      <c r="F91" s="74">
        <v>192787.261</v>
      </c>
      <c r="G91" s="74">
        <v>6232.9790000000003</v>
      </c>
      <c r="H91" s="74">
        <v>0</v>
      </c>
      <c r="I91" s="74">
        <v>437.59</v>
      </c>
      <c r="J91" s="74">
        <v>22.902999999999999</v>
      </c>
      <c r="K91" s="74">
        <v>391.911</v>
      </c>
      <c r="L91" s="75"/>
      <c r="M91" s="74">
        <v>377.16884649999997</v>
      </c>
      <c r="N91" s="74">
        <v>170.83125085</v>
      </c>
      <c r="O91" s="74">
        <v>491.60751555000002</v>
      </c>
      <c r="P91" s="74">
        <v>38.956118750000002</v>
      </c>
      <c r="Q91" s="74">
        <v>0</v>
      </c>
      <c r="R91" s="74">
        <v>1.0502159999999998</v>
      </c>
      <c r="S91" s="74">
        <v>6.9854150000000004E-2</v>
      </c>
      <c r="T91" s="74">
        <v>8.7200197500000005</v>
      </c>
      <c r="U91" s="76"/>
      <c r="V91" s="77">
        <v>1088.4038215500002</v>
      </c>
    </row>
    <row r="92" spans="1:22">
      <c r="A92" s="6" t="s">
        <v>139</v>
      </c>
      <c r="B92" s="62">
        <v>2</v>
      </c>
      <c r="C92" s="19" t="s">
        <v>728</v>
      </c>
      <c r="D92" s="73">
        <v>56506.812000000005</v>
      </c>
      <c r="E92" s="74">
        <v>121456.804</v>
      </c>
      <c r="F92" s="74">
        <v>170256.008</v>
      </c>
      <c r="G92" s="74">
        <v>101776.74800000001</v>
      </c>
      <c r="H92" s="74">
        <v>0</v>
      </c>
      <c r="I92" s="74">
        <v>1355.288</v>
      </c>
      <c r="J92" s="74">
        <v>110.28700000000001</v>
      </c>
      <c r="K92" s="74">
        <v>2.528</v>
      </c>
      <c r="L92" s="75"/>
      <c r="M92" s="74">
        <v>324.91416900000002</v>
      </c>
      <c r="N92" s="74">
        <v>795.54206620000002</v>
      </c>
      <c r="O92" s="74">
        <v>434.15282040000005</v>
      </c>
      <c r="P92" s="74">
        <v>636.10467500000004</v>
      </c>
      <c r="Q92" s="74">
        <v>0</v>
      </c>
      <c r="R92" s="74">
        <v>3.2526911999999997</v>
      </c>
      <c r="S92" s="74">
        <v>0.33637535000000002</v>
      </c>
      <c r="T92" s="74">
        <v>5.6248000000000006E-2</v>
      </c>
      <c r="U92" s="76"/>
      <c r="V92" s="77">
        <v>2194.3590451499999</v>
      </c>
    </row>
    <row r="93" spans="1:22">
      <c r="A93" s="6" t="s">
        <v>115</v>
      </c>
      <c r="B93" s="62">
        <v>17</v>
      </c>
      <c r="C93" s="19" t="s">
        <v>695</v>
      </c>
      <c r="D93" s="73">
        <v>172149.17300000001</v>
      </c>
      <c r="E93" s="74">
        <v>87314.462</v>
      </c>
      <c r="F93" s="74">
        <v>490222.66</v>
      </c>
      <c r="G93" s="74">
        <v>642.74900000000002</v>
      </c>
      <c r="H93" s="74">
        <v>0</v>
      </c>
      <c r="I93" s="74">
        <v>2371.0729999999999</v>
      </c>
      <c r="J93" s="74">
        <v>448.637</v>
      </c>
      <c r="K93" s="74">
        <v>1133.2180000000001</v>
      </c>
      <c r="L93" s="75"/>
      <c r="M93" s="74">
        <v>989.85774475000005</v>
      </c>
      <c r="N93" s="74">
        <v>571.90972610000006</v>
      </c>
      <c r="O93" s="74">
        <v>1250.067783</v>
      </c>
      <c r="P93" s="74">
        <v>4.0171812500000001</v>
      </c>
      <c r="Q93" s="74">
        <v>0</v>
      </c>
      <c r="R93" s="74">
        <v>5.6905751999999996</v>
      </c>
      <c r="S93" s="74">
        <v>1.3683428499999999</v>
      </c>
      <c r="T93" s="74">
        <v>25.214100500000004</v>
      </c>
      <c r="U93" s="76"/>
      <c r="V93" s="77">
        <v>2848.1254536499996</v>
      </c>
    </row>
    <row r="94" spans="1:22">
      <c r="A94" s="6" t="s">
        <v>385</v>
      </c>
      <c r="B94" s="62">
        <v>1</v>
      </c>
      <c r="C94" s="19" t="s">
        <v>696</v>
      </c>
      <c r="D94" s="73">
        <v>369045.41700000002</v>
      </c>
      <c r="E94" s="74">
        <v>269400.93300000002</v>
      </c>
      <c r="F94" s="74">
        <v>1004539.9939999999</v>
      </c>
      <c r="G94" s="74">
        <v>368.64</v>
      </c>
      <c r="H94" s="74">
        <v>0</v>
      </c>
      <c r="I94" s="74">
        <v>1720.7570000000001</v>
      </c>
      <c r="J94" s="74">
        <v>418.291</v>
      </c>
      <c r="K94" s="74">
        <v>1520.961</v>
      </c>
      <c r="L94" s="75"/>
      <c r="M94" s="74">
        <v>2122.01114775</v>
      </c>
      <c r="N94" s="74">
        <v>1764.5761111500001</v>
      </c>
      <c r="O94" s="74">
        <v>2561.5769847000001</v>
      </c>
      <c r="P94" s="74">
        <v>2.3039999999999998</v>
      </c>
      <c r="Q94" s="74">
        <v>0</v>
      </c>
      <c r="R94" s="74">
        <v>4.1298167999999995</v>
      </c>
      <c r="S94" s="74">
        <v>1.27578755</v>
      </c>
      <c r="T94" s="74">
        <v>33.841382250000002</v>
      </c>
      <c r="U94" s="76"/>
      <c r="V94" s="77">
        <v>6489.7152302000004</v>
      </c>
    </row>
    <row r="95" spans="1:22">
      <c r="A95" s="6" t="s">
        <v>309</v>
      </c>
      <c r="B95" s="62">
        <v>13</v>
      </c>
      <c r="C95" s="19" t="s">
        <v>697</v>
      </c>
      <c r="D95" s="73">
        <v>63357.767999999996</v>
      </c>
      <c r="E95" s="74">
        <v>50675.868999999999</v>
      </c>
      <c r="F95" s="74">
        <v>235107.041</v>
      </c>
      <c r="G95" s="74">
        <v>46162.521999999997</v>
      </c>
      <c r="H95" s="74">
        <v>0</v>
      </c>
      <c r="I95" s="74">
        <v>4789.9430000000002</v>
      </c>
      <c r="J95" s="74">
        <v>179.41</v>
      </c>
      <c r="K95" s="74">
        <v>286.97300000000001</v>
      </c>
      <c r="L95" s="75"/>
      <c r="M95" s="74">
        <v>364.307166</v>
      </c>
      <c r="N95" s="74">
        <v>331.92694195000001</v>
      </c>
      <c r="O95" s="74">
        <v>599.52295455000001</v>
      </c>
      <c r="P95" s="74">
        <v>288.51576249999999</v>
      </c>
      <c r="Q95" s="74">
        <v>0</v>
      </c>
      <c r="R95" s="74">
        <v>11.495863199999999</v>
      </c>
      <c r="S95" s="74">
        <v>0.54720049999999998</v>
      </c>
      <c r="T95" s="74">
        <v>6.3851492500000013</v>
      </c>
      <c r="U95" s="76"/>
      <c r="V95" s="77">
        <v>1602.7010379499998</v>
      </c>
    </row>
    <row r="96" spans="1:22">
      <c r="A96" s="6" t="s">
        <v>373</v>
      </c>
      <c r="B96" s="62">
        <v>6</v>
      </c>
      <c r="C96" s="19" t="s">
        <v>698</v>
      </c>
      <c r="D96" s="73">
        <v>9384.402</v>
      </c>
      <c r="E96" s="74">
        <v>9181.9169999999995</v>
      </c>
      <c r="F96" s="74">
        <v>38331.665000000001</v>
      </c>
      <c r="G96" s="74">
        <v>15669.382</v>
      </c>
      <c r="H96" s="74">
        <v>0</v>
      </c>
      <c r="I96" s="74">
        <v>847.86500000000001</v>
      </c>
      <c r="J96" s="74">
        <v>56.51</v>
      </c>
      <c r="K96" s="74">
        <v>0</v>
      </c>
      <c r="L96" s="75"/>
      <c r="M96" s="74">
        <v>53.960311499999996</v>
      </c>
      <c r="N96" s="74">
        <v>60.141556350000002</v>
      </c>
      <c r="O96" s="74">
        <v>97.745745750000012</v>
      </c>
      <c r="P96" s="74">
        <v>97.933637500000003</v>
      </c>
      <c r="Q96" s="74">
        <v>0</v>
      </c>
      <c r="R96" s="74">
        <v>2.0348759999999997</v>
      </c>
      <c r="S96" s="74">
        <v>0.17235549999999999</v>
      </c>
      <c r="T96" s="74">
        <v>0</v>
      </c>
      <c r="U96" s="76"/>
      <c r="V96" s="77">
        <v>311.98848259999994</v>
      </c>
    </row>
    <row r="97" spans="1:22">
      <c r="A97" s="6" t="s">
        <v>357</v>
      </c>
      <c r="B97" s="62">
        <v>13</v>
      </c>
      <c r="C97" s="19" t="s">
        <v>699</v>
      </c>
      <c r="D97" s="73">
        <v>7492.1220000000003</v>
      </c>
      <c r="E97" s="74">
        <v>6371.348</v>
      </c>
      <c r="F97" s="74">
        <v>31947.429</v>
      </c>
      <c r="G97" s="74">
        <v>7816.34</v>
      </c>
      <c r="H97" s="74">
        <v>0</v>
      </c>
      <c r="I97" s="74">
        <v>254.00200000000001</v>
      </c>
      <c r="J97" s="74">
        <v>13.811999999999999</v>
      </c>
      <c r="K97" s="74">
        <v>78.501000000000005</v>
      </c>
      <c r="L97" s="75"/>
      <c r="M97" s="74">
        <v>43.079701499999999</v>
      </c>
      <c r="N97" s="74">
        <v>41.732329400000005</v>
      </c>
      <c r="O97" s="74">
        <v>81.46594395000001</v>
      </c>
      <c r="P97" s="74">
        <v>48.852125000000001</v>
      </c>
      <c r="Q97" s="74">
        <v>0</v>
      </c>
      <c r="R97" s="74">
        <v>0.60960479999999995</v>
      </c>
      <c r="S97" s="74">
        <v>4.2126599999999993E-2</v>
      </c>
      <c r="T97" s="74">
        <v>1.7466472500000003</v>
      </c>
      <c r="U97" s="76"/>
      <c r="V97" s="77">
        <v>217.52847850000001</v>
      </c>
    </row>
    <row r="98" spans="1:22">
      <c r="A98" s="6" t="s">
        <v>477</v>
      </c>
      <c r="B98" s="62">
        <v>1</v>
      </c>
      <c r="C98" s="19" t="s">
        <v>700</v>
      </c>
      <c r="D98" s="73">
        <v>332177.12699999998</v>
      </c>
      <c r="E98" s="74">
        <v>502562.31900000002</v>
      </c>
      <c r="F98" s="74">
        <v>1206495.4550000001</v>
      </c>
      <c r="G98" s="74">
        <v>64779.771000000001</v>
      </c>
      <c r="H98" s="74">
        <v>0</v>
      </c>
      <c r="I98" s="74">
        <v>2671.098</v>
      </c>
      <c r="J98" s="74">
        <v>583.51</v>
      </c>
      <c r="K98" s="74">
        <v>12383.012000000001</v>
      </c>
      <c r="L98" s="75"/>
      <c r="M98" s="74">
        <v>1910.0184802499998</v>
      </c>
      <c r="N98" s="74">
        <v>3291.7831894500005</v>
      </c>
      <c r="O98" s="74">
        <v>3076.5634102500003</v>
      </c>
      <c r="P98" s="74">
        <v>404.87356875</v>
      </c>
      <c r="Q98" s="74">
        <v>0</v>
      </c>
      <c r="R98" s="74">
        <v>6.4106351999999998</v>
      </c>
      <c r="S98" s="74">
        <v>1.7797054999999999</v>
      </c>
      <c r="T98" s="74">
        <v>275.52201700000006</v>
      </c>
      <c r="U98" s="76"/>
      <c r="V98" s="77">
        <v>8966.9510063999987</v>
      </c>
    </row>
    <row r="99" spans="1:22">
      <c r="A99" s="6" t="s">
        <v>513</v>
      </c>
      <c r="B99" s="62">
        <v>12</v>
      </c>
      <c r="C99" s="19" t="s">
        <v>701</v>
      </c>
      <c r="D99" s="73">
        <v>82448.264999999999</v>
      </c>
      <c r="E99" s="74">
        <v>46163.822</v>
      </c>
      <c r="F99" s="74">
        <v>231798.20199999999</v>
      </c>
      <c r="G99" s="74">
        <v>47203.044999999998</v>
      </c>
      <c r="H99" s="74">
        <v>0</v>
      </c>
      <c r="I99" s="74">
        <v>2550.6439999999998</v>
      </c>
      <c r="J99" s="74">
        <v>272.26100000000002</v>
      </c>
      <c r="K99" s="74">
        <v>0</v>
      </c>
      <c r="L99" s="75"/>
      <c r="M99" s="74">
        <v>474.07752375000001</v>
      </c>
      <c r="N99" s="74">
        <v>302.37303410000004</v>
      </c>
      <c r="O99" s="74">
        <v>591.08541509999998</v>
      </c>
      <c r="P99" s="74">
        <v>295.01903125000001</v>
      </c>
      <c r="Q99" s="74">
        <v>0</v>
      </c>
      <c r="R99" s="74">
        <v>6.1215455999999993</v>
      </c>
      <c r="S99" s="74">
        <v>0.83039605000000005</v>
      </c>
      <c r="T99" s="74">
        <v>0</v>
      </c>
      <c r="U99" s="76"/>
      <c r="V99" s="77">
        <v>1669.50694585</v>
      </c>
    </row>
    <row r="100" spans="1:22">
      <c r="A100" s="6" t="s">
        <v>539</v>
      </c>
      <c r="B100" s="62">
        <v>19</v>
      </c>
      <c r="C100" s="19" t="s">
        <v>702</v>
      </c>
      <c r="D100" s="73">
        <v>222940.454</v>
      </c>
      <c r="E100" s="74">
        <v>199473.71</v>
      </c>
      <c r="F100" s="74">
        <v>160377.92300000001</v>
      </c>
      <c r="G100" s="74">
        <v>230885.31099999999</v>
      </c>
      <c r="H100" s="74">
        <v>0</v>
      </c>
      <c r="I100" s="74">
        <v>753.49400000000003</v>
      </c>
      <c r="J100" s="74">
        <v>97.563000000000002</v>
      </c>
      <c r="K100" s="74">
        <v>241.5</v>
      </c>
      <c r="L100" s="75"/>
      <c r="M100" s="74">
        <v>1281.9076104999999</v>
      </c>
      <c r="N100" s="74">
        <v>1306.5528005000001</v>
      </c>
      <c r="O100" s="74">
        <v>408.96370365000007</v>
      </c>
      <c r="P100" s="74">
        <v>1443.03319375</v>
      </c>
      <c r="Q100" s="74">
        <v>0</v>
      </c>
      <c r="R100" s="74">
        <v>1.8083855999999998</v>
      </c>
      <c r="S100" s="74">
        <v>0.29756715</v>
      </c>
      <c r="T100" s="74">
        <v>5.3733750000000002</v>
      </c>
      <c r="U100" s="76"/>
      <c r="V100" s="77">
        <v>4447.9366361500006</v>
      </c>
    </row>
    <row r="101" spans="1:22">
      <c r="A101" s="6" t="s">
        <v>193</v>
      </c>
      <c r="B101" s="62">
        <v>11</v>
      </c>
      <c r="C101" s="19" t="s">
        <v>703</v>
      </c>
      <c r="D101" s="73">
        <v>45623.027999999998</v>
      </c>
      <c r="E101" s="74">
        <v>22142.705000000002</v>
      </c>
      <c r="F101" s="74">
        <v>174560.55499999999</v>
      </c>
      <c r="G101" s="74">
        <v>17766.159</v>
      </c>
      <c r="H101" s="74">
        <v>0</v>
      </c>
      <c r="I101" s="74">
        <v>1418.0429999999999</v>
      </c>
      <c r="J101" s="74">
        <v>62.92</v>
      </c>
      <c r="K101" s="74">
        <v>181.983</v>
      </c>
      <c r="L101" s="75"/>
      <c r="M101" s="74">
        <v>262.33241099999998</v>
      </c>
      <c r="N101" s="74">
        <v>145.03471775000003</v>
      </c>
      <c r="O101" s="74">
        <v>445.12941525000002</v>
      </c>
      <c r="P101" s="74">
        <v>111.03849375</v>
      </c>
      <c r="Q101" s="74">
        <v>0</v>
      </c>
      <c r="R101" s="74">
        <v>3.4033031999999994</v>
      </c>
      <c r="S101" s="74">
        <v>0.19190599999999999</v>
      </c>
      <c r="T101" s="74">
        <v>4.0491217500000003</v>
      </c>
      <c r="U101" s="76"/>
      <c r="V101" s="77">
        <v>971.17936870000017</v>
      </c>
    </row>
    <row r="102" spans="1:22">
      <c r="A102" s="6" t="s">
        <v>99</v>
      </c>
      <c r="B102" s="62">
        <v>13</v>
      </c>
      <c r="C102" s="19" t="s">
        <v>704</v>
      </c>
      <c r="D102" s="73">
        <v>6501.9579999999996</v>
      </c>
      <c r="E102" s="74">
        <v>10390.120000000001</v>
      </c>
      <c r="F102" s="74">
        <v>24341.011999999999</v>
      </c>
      <c r="G102" s="74">
        <v>14563.623</v>
      </c>
      <c r="H102" s="74">
        <v>0</v>
      </c>
      <c r="I102" s="74">
        <v>644.69899999999996</v>
      </c>
      <c r="J102" s="74">
        <v>43.338000000000001</v>
      </c>
      <c r="K102" s="74">
        <v>0</v>
      </c>
      <c r="L102" s="75"/>
      <c r="M102" s="74">
        <v>37.386258499999997</v>
      </c>
      <c r="N102" s="74">
        <v>68.055286000000009</v>
      </c>
      <c r="O102" s="74">
        <v>62.069580600000002</v>
      </c>
      <c r="P102" s="74">
        <v>91.02264375</v>
      </c>
      <c r="Q102" s="74">
        <v>0</v>
      </c>
      <c r="R102" s="74">
        <v>1.5472775999999997</v>
      </c>
      <c r="S102" s="74">
        <v>0.13218089999999999</v>
      </c>
      <c r="T102" s="74">
        <v>0</v>
      </c>
      <c r="U102" s="76"/>
      <c r="V102" s="77">
        <v>260.21322734999995</v>
      </c>
    </row>
    <row r="103" spans="1:22">
      <c r="A103" s="6" t="s">
        <v>313</v>
      </c>
      <c r="B103" s="62">
        <v>4</v>
      </c>
      <c r="C103" s="19" t="s">
        <v>705</v>
      </c>
      <c r="D103" s="73">
        <v>57866.956000000006</v>
      </c>
      <c r="E103" s="74">
        <v>30563.831999999999</v>
      </c>
      <c r="F103" s="74">
        <v>166182.304</v>
      </c>
      <c r="G103" s="74">
        <v>21747.927</v>
      </c>
      <c r="H103" s="74">
        <v>0</v>
      </c>
      <c r="I103" s="74">
        <v>3024.7559999999999</v>
      </c>
      <c r="J103" s="74">
        <v>90.004999999999995</v>
      </c>
      <c r="K103" s="74">
        <v>133.16800000000001</v>
      </c>
      <c r="L103" s="75"/>
      <c r="M103" s="74">
        <v>332.73499700000002</v>
      </c>
      <c r="N103" s="74">
        <v>200.19309960000001</v>
      </c>
      <c r="O103" s="74">
        <v>423.76487520000006</v>
      </c>
      <c r="P103" s="74">
        <v>135.92454375</v>
      </c>
      <c r="Q103" s="74">
        <v>0</v>
      </c>
      <c r="R103" s="74">
        <v>7.2594143999999989</v>
      </c>
      <c r="S103" s="74">
        <v>0.27451524999999999</v>
      </c>
      <c r="T103" s="74">
        <v>2.9629880000000006</v>
      </c>
      <c r="U103" s="76"/>
      <c r="V103" s="77">
        <v>1103.1144331999999</v>
      </c>
    </row>
    <row r="104" spans="1:22">
      <c r="A104" s="6" t="s">
        <v>409</v>
      </c>
      <c r="B104" s="62">
        <v>16</v>
      </c>
      <c r="C104" s="19" t="s">
        <v>706</v>
      </c>
      <c r="D104" s="73">
        <v>624006.98499999999</v>
      </c>
      <c r="E104" s="74">
        <v>152338.51500000001</v>
      </c>
      <c r="F104" s="74">
        <v>1154090.1240000001</v>
      </c>
      <c r="G104" s="74">
        <v>48100.627999999997</v>
      </c>
      <c r="H104" s="74">
        <v>0</v>
      </c>
      <c r="I104" s="74">
        <v>8398.52</v>
      </c>
      <c r="J104" s="74">
        <v>381.26</v>
      </c>
      <c r="K104" s="74">
        <v>1454.787</v>
      </c>
      <c r="L104" s="75"/>
      <c r="M104" s="74">
        <v>3588.0401637499999</v>
      </c>
      <c r="N104" s="74">
        <v>997.81727325000008</v>
      </c>
      <c r="O104" s="74">
        <v>2942.9298162000005</v>
      </c>
      <c r="P104" s="74">
        <v>300.62892499999998</v>
      </c>
      <c r="Q104" s="74">
        <v>0</v>
      </c>
      <c r="R104" s="74">
        <v>20.156448000000001</v>
      </c>
      <c r="S104" s="74">
        <v>1.1628430000000001</v>
      </c>
      <c r="T104" s="74">
        <v>32.369010750000001</v>
      </c>
      <c r="U104" s="76"/>
      <c r="V104" s="77">
        <v>7883.1044799499996</v>
      </c>
    </row>
    <row r="105" spans="1:22">
      <c r="A105" s="6" t="s">
        <v>419</v>
      </c>
      <c r="B105" s="62">
        <v>19</v>
      </c>
      <c r="C105" s="19" t="s">
        <v>707</v>
      </c>
      <c r="D105" s="73">
        <v>88552.797000000006</v>
      </c>
      <c r="E105" s="74">
        <v>108514.999</v>
      </c>
      <c r="F105" s="74">
        <v>92782.832999999999</v>
      </c>
      <c r="G105" s="74">
        <v>157093.85500000001</v>
      </c>
      <c r="H105" s="74">
        <v>0</v>
      </c>
      <c r="I105" s="74">
        <v>564.62300000000005</v>
      </c>
      <c r="J105" s="74">
        <v>0</v>
      </c>
      <c r="K105" s="74">
        <v>24.931999999999999</v>
      </c>
      <c r="L105" s="75"/>
      <c r="M105" s="74">
        <v>509.17858275000003</v>
      </c>
      <c r="N105" s="74">
        <v>710.77324345</v>
      </c>
      <c r="O105" s="74">
        <v>236.59622415000001</v>
      </c>
      <c r="P105" s="74">
        <v>981.83659375000013</v>
      </c>
      <c r="Q105" s="74">
        <v>0</v>
      </c>
      <c r="R105" s="74">
        <v>1.3550952000000001</v>
      </c>
      <c r="S105" s="74">
        <v>0</v>
      </c>
      <c r="T105" s="74">
        <v>0.55473700000000004</v>
      </c>
      <c r="U105" s="76"/>
      <c r="V105" s="77">
        <v>2440.2944763000005</v>
      </c>
    </row>
    <row r="106" spans="1:22">
      <c r="A106" s="6" t="s">
        <v>229</v>
      </c>
      <c r="B106" s="62">
        <v>13</v>
      </c>
      <c r="C106" s="19" t="s">
        <v>708</v>
      </c>
      <c r="D106" s="73">
        <v>12119.831</v>
      </c>
      <c r="E106" s="74">
        <v>17742.370999999999</v>
      </c>
      <c r="F106" s="74">
        <v>59818.47</v>
      </c>
      <c r="G106" s="74">
        <v>20129.506000000001</v>
      </c>
      <c r="H106" s="74">
        <v>0</v>
      </c>
      <c r="I106" s="74">
        <v>76.326999999999998</v>
      </c>
      <c r="J106" s="74">
        <v>14.579000000000001</v>
      </c>
      <c r="K106" s="74">
        <v>0</v>
      </c>
      <c r="L106" s="75"/>
      <c r="M106" s="74">
        <v>69.689028249999993</v>
      </c>
      <c r="N106" s="74">
        <v>116.21253005</v>
      </c>
      <c r="O106" s="74">
        <v>152.53709850000001</v>
      </c>
      <c r="P106" s="74">
        <v>125.80941250000001</v>
      </c>
      <c r="Q106" s="74">
        <v>0</v>
      </c>
      <c r="R106" s="74">
        <v>0.18318479999999998</v>
      </c>
      <c r="S106" s="74">
        <v>4.4465950000000004E-2</v>
      </c>
      <c r="T106" s="74">
        <v>0</v>
      </c>
      <c r="U106" s="76"/>
      <c r="V106" s="77">
        <v>464.47572005000001</v>
      </c>
    </row>
    <row r="107" spans="1:22">
      <c r="A107" s="6" t="s">
        <v>351</v>
      </c>
      <c r="B107" s="62">
        <v>12</v>
      </c>
      <c r="C107" s="19" t="s">
        <v>709</v>
      </c>
      <c r="D107" s="73">
        <v>73146.289000000004</v>
      </c>
      <c r="E107" s="74">
        <v>43901.472999999998</v>
      </c>
      <c r="F107" s="74">
        <v>372718.70199999999</v>
      </c>
      <c r="G107" s="74">
        <v>20937.36</v>
      </c>
      <c r="H107" s="74">
        <v>0</v>
      </c>
      <c r="I107" s="74">
        <v>370.255</v>
      </c>
      <c r="J107" s="74">
        <v>68.903000000000006</v>
      </c>
      <c r="K107" s="74">
        <v>14.343999999999999</v>
      </c>
      <c r="L107" s="75"/>
      <c r="M107" s="74">
        <v>420.59116175000003</v>
      </c>
      <c r="N107" s="74">
        <v>287.55464814999999</v>
      </c>
      <c r="O107" s="74">
        <v>950.43269010000006</v>
      </c>
      <c r="P107" s="74">
        <v>130.85850000000002</v>
      </c>
      <c r="Q107" s="74">
        <v>0</v>
      </c>
      <c r="R107" s="74">
        <v>0.88861199999999996</v>
      </c>
      <c r="S107" s="74">
        <v>0.21015415000000001</v>
      </c>
      <c r="T107" s="74">
        <v>0.31915400000000005</v>
      </c>
      <c r="U107" s="76"/>
      <c r="V107" s="77">
        <v>1790.8549201500002</v>
      </c>
    </row>
    <row r="108" spans="1:22">
      <c r="A108" s="6" t="s">
        <v>239</v>
      </c>
      <c r="B108" s="62">
        <v>15</v>
      </c>
      <c r="C108" s="19" t="s">
        <v>710</v>
      </c>
      <c r="D108" s="73">
        <v>17386.300999999999</v>
      </c>
      <c r="E108" s="74">
        <v>13669.33</v>
      </c>
      <c r="F108" s="74">
        <v>50968.150999999998</v>
      </c>
      <c r="G108" s="74">
        <v>17647.09</v>
      </c>
      <c r="H108" s="74">
        <v>0</v>
      </c>
      <c r="I108" s="74">
        <v>1437.211</v>
      </c>
      <c r="J108" s="74">
        <v>44.648000000000003</v>
      </c>
      <c r="K108" s="74">
        <v>0</v>
      </c>
      <c r="L108" s="75"/>
      <c r="M108" s="74">
        <v>99.971230749999989</v>
      </c>
      <c r="N108" s="74">
        <v>89.534111500000009</v>
      </c>
      <c r="O108" s="74">
        <v>129.96878505000001</v>
      </c>
      <c r="P108" s="74">
        <v>110.2943125</v>
      </c>
      <c r="Q108" s="74">
        <v>0</v>
      </c>
      <c r="R108" s="74">
        <v>3.4493063999999998</v>
      </c>
      <c r="S108" s="74">
        <v>0.1361764</v>
      </c>
      <c r="T108" s="74">
        <v>0</v>
      </c>
      <c r="U108" s="76"/>
      <c r="V108" s="77">
        <v>433.35392260000003</v>
      </c>
    </row>
    <row r="109" spans="1:22">
      <c r="A109" s="6" t="s">
        <v>333</v>
      </c>
      <c r="B109" s="62">
        <v>2</v>
      </c>
      <c r="C109" s="19" t="s">
        <v>711</v>
      </c>
      <c r="D109" s="73">
        <v>25138.074000000001</v>
      </c>
      <c r="E109" s="74">
        <v>6066.3590000000004</v>
      </c>
      <c r="F109" s="74">
        <v>53286.633999999998</v>
      </c>
      <c r="G109" s="74">
        <v>4175.473</v>
      </c>
      <c r="H109" s="74">
        <v>0</v>
      </c>
      <c r="I109" s="74">
        <v>674.52099999999996</v>
      </c>
      <c r="J109" s="74">
        <v>27.678999999999998</v>
      </c>
      <c r="K109" s="74">
        <v>0</v>
      </c>
      <c r="L109" s="75"/>
      <c r="M109" s="74">
        <v>144.5439255</v>
      </c>
      <c r="N109" s="74">
        <v>39.734651450000001</v>
      </c>
      <c r="O109" s="74">
        <v>135.8809167</v>
      </c>
      <c r="P109" s="74">
        <v>26.09670625</v>
      </c>
      <c r="Q109" s="74">
        <v>0</v>
      </c>
      <c r="R109" s="74">
        <v>1.6188503999999997</v>
      </c>
      <c r="S109" s="74">
        <v>8.4420949999999995E-2</v>
      </c>
      <c r="T109" s="74">
        <v>0</v>
      </c>
      <c r="U109" s="76"/>
      <c r="V109" s="77">
        <v>347.95947124999998</v>
      </c>
    </row>
    <row r="110" spans="1:22">
      <c r="A110" s="6" t="s">
        <v>167</v>
      </c>
      <c r="B110" s="62">
        <v>8</v>
      </c>
      <c r="C110" s="19" t="s">
        <v>712</v>
      </c>
      <c r="D110" s="73">
        <v>666047.93900000001</v>
      </c>
      <c r="E110" s="74">
        <v>134095.45699999999</v>
      </c>
      <c r="F110" s="74">
        <v>1186157.1599999999</v>
      </c>
      <c r="G110" s="74">
        <v>21557.312999999998</v>
      </c>
      <c r="H110" s="74">
        <v>0</v>
      </c>
      <c r="I110" s="74">
        <v>38550.53</v>
      </c>
      <c r="J110" s="74">
        <v>553.77200000000005</v>
      </c>
      <c r="K110" s="74">
        <v>0</v>
      </c>
      <c r="L110" s="75"/>
      <c r="M110" s="74">
        <v>3829.7756492499998</v>
      </c>
      <c r="N110" s="74">
        <v>878.32524335000005</v>
      </c>
      <c r="O110" s="74">
        <v>3024.700758</v>
      </c>
      <c r="P110" s="74">
        <v>134.73320624999999</v>
      </c>
      <c r="Q110" s="74">
        <v>0</v>
      </c>
      <c r="R110" s="74">
        <v>92.521271999999996</v>
      </c>
      <c r="S110" s="74">
        <v>1.6890046000000001</v>
      </c>
      <c r="T110" s="74">
        <v>0</v>
      </c>
      <c r="U110" s="76"/>
      <c r="V110" s="77">
        <v>7961.7451334499992</v>
      </c>
    </row>
    <row r="111" spans="1:22">
      <c r="A111" s="6" t="s">
        <v>163</v>
      </c>
      <c r="B111" s="62">
        <v>8</v>
      </c>
      <c r="C111" s="19" t="s">
        <v>713</v>
      </c>
      <c r="D111" s="73">
        <v>728158.62299999991</v>
      </c>
      <c r="E111" s="74">
        <v>331390.27100000001</v>
      </c>
      <c r="F111" s="74">
        <v>1941686.2150000001</v>
      </c>
      <c r="G111" s="74">
        <v>119357.40300000001</v>
      </c>
      <c r="H111" s="74">
        <v>0</v>
      </c>
      <c r="I111" s="74">
        <v>25392.267</v>
      </c>
      <c r="J111" s="74">
        <v>1778.8320000000001</v>
      </c>
      <c r="K111" s="74">
        <v>524.77099999999996</v>
      </c>
      <c r="L111" s="75"/>
      <c r="M111" s="74">
        <v>4186.912082249999</v>
      </c>
      <c r="N111" s="74">
        <v>2170.60627505</v>
      </c>
      <c r="O111" s="74">
        <v>4951.2998482500007</v>
      </c>
      <c r="P111" s="74">
        <v>745.98376875000008</v>
      </c>
      <c r="Q111" s="74">
        <v>0</v>
      </c>
      <c r="R111" s="74">
        <v>60.941440799999995</v>
      </c>
      <c r="S111" s="74">
        <v>5.4254376000000004</v>
      </c>
      <c r="T111" s="74">
        <v>11.67615475</v>
      </c>
      <c r="U111" s="76"/>
      <c r="V111" s="77">
        <v>12132.84500745</v>
      </c>
    </row>
    <row r="112" spans="1:22">
      <c r="A112" s="6" t="s">
        <v>235</v>
      </c>
      <c r="B112" s="62">
        <v>15</v>
      </c>
      <c r="C112" s="19" t="s">
        <v>714</v>
      </c>
      <c r="D112" s="73">
        <v>101185.28</v>
      </c>
      <c r="E112" s="74">
        <v>31864.144</v>
      </c>
      <c r="F112" s="74">
        <v>166313.08199999999</v>
      </c>
      <c r="G112" s="74">
        <v>33643.243999999999</v>
      </c>
      <c r="H112" s="74">
        <v>0</v>
      </c>
      <c r="I112" s="74">
        <v>2411.2950000000001</v>
      </c>
      <c r="J112" s="74">
        <v>81.105000000000004</v>
      </c>
      <c r="K112" s="74">
        <v>0</v>
      </c>
      <c r="L112" s="75"/>
      <c r="M112" s="74">
        <v>581.81535999999994</v>
      </c>
      <c r="N112" s="74">
        <v>208.7101432</v>
      </c>
      <c r="O112" s="74">
        <v>424.09835910000004</v>
      </c>
      <c r="P112" s="74">
        <v>210.270275</v>
      </c>
      <c r="Q112" s="74">
        <v>0</v>
      </c>
      <c r="R112" s="74">
        <v>5.7871079999999999</v>
      </c>
      <c r="S112" s="74">
        <v>0.24737024999999999</v>
      </c>
      <c r="T112" s="74">
        <v>0</v>
      </c>
      <c r="U112" s="76"/>
      <c r="V112" s="77">
        <v>1430.9286155499999</v>
      </c>
    </row>
    <row r="113" spans="1:22">
      <c r="A113" s="6" t="s">
        <v>369</v>
      </c>
      <c r="B113" s="62">
        <v>15</v>
      </c>
      <c r="C113" s="19" t="s">
        <v>715</v>
      </c>
      <c r="D113" s="73">
        <v>71298.566999999995</v>
      </c>
      <c r="E113" s="74">
        <v>16299.148999999999</v>
      </c>
      <c r="F113" s="74">
        <v>165634.01800000001</v>
      </c>
      <c r="G113" s="74">
        <v>17750.603999999999</v>
      </c>
      <c r="H113" s="74">
        <v>0</v>
      </c>
      <c r="I113" s="74">
        <v>2945.9140000000002</v>
      </c>
      <c r="J113" s="74">
        <v>106.98399999999999</v>
      </c>
      <c r="K113" s="74">
        <v>168.352</v>
      </c>
      <c r="L113" s="75"/>
      <c r="M113" s="74">
        <v>409.96676024999999</v>
      </c>
      <c r="N113" s="74">
        <v>106.75942594999999</v>
      </c>
      <c r="O113" s="74">
        <v>422.36674590000007</v>
      </c>
      <c r="P113" s="74">
        <v>110.941275</v>
      </c>
      <c r="Q113" s="74">
        <v>0</v>
      </c>
      <c r="R113" s="74">
        <v>7.0701935999999996</v>
      </c>
      <c r="S113" s="74">
        <v>0.32630119999999996</v>
      </c>
      <c r="T113" s="74">
        <v>3.7458320000000005</v>
      </c>
      <c r="U113" s="76"/>
      <c r="V113" s="77">
        <v>1061.1765339000001</v>
      </c>
    </row>
    <row r="114" spans="1:22">
      <c r="A114" s="6" t="s">
        <v>169</v>
      </c>
      <c r="B114" s="62">
        <v>18</v>
      </c>
      <c r="C114" s="19" t="s">
        <v>716</v>
      </c>
      <c r="D114" s="73">
        <v>53547.137999999999</v>
      </c>
      <c r="E114" s="74">
        <v>36351.550999999999</v>
      </c>
      <c r="F114" s="74">
        <v>181257.17199999999</v>
      </c>
      <c r="G114" s="74">
        <v>35636.442000000003</v>
      </c>
      <c r="H114" s="74">
        <v>0</v>
      </c>
      <c r="I114" s="74">
        <v>1462.068</v>
      </c>
      <c r="J114" s="74">
        <v>239.68700000000001</v>
      </c>
      <c r="K114" s="74">
        <v>491.18900000000002</v>
      </c>
      <c r="L114" s="75"/>
      <c r="M114" s="74">
        <v>307.89604349999996</v>
      </c>
      <c r="N114" s="74">
        <v>238.10265905</v>
      </c>
      <c r="O114" s="74">
        <v>462.20578860000001</v>
      </c>
      <c r="P114" s="74">
        <v>222.72776250000004</v>
      </c>
      <c r="Q114" s="74">
        <v>0</v>
      </c>
      <c r="R114" s="74">
        <v>3.5089631999999997</v>
      </c>
      <c r="S114" s="74">
        <v>0.73104535000000004</v>
      </c>
      <c r="T114" s="74">
        <v>10.928955250000001</v>
      </c>
      <c r="U114" s="76"/>
      <c r="V114" s="77">
        <v>1246.1012174499997</v>
      </c>
    </row>
    <row r="115" spans="1:22">
      <c r="A115" s="6" t="s">
        <v>441</v>
      </c>
      <c r="B115" s="62">
        <v>6</v>
      </c>
      <c r="C115" s="19" t="s">
        <v>717</v>
      </c>
      <c r="D115" s="73">
        <v>11254.302</v>
      </c>
      <c r="E115" s="74">
        <v>54216.635999999999</v>
      </c>
      <c r="F115" s="74">
        <v>55836.286999999997</v>
      </c>
      <c r="G115" s="74">
        <v>51047.411</v>
      </c>
      <c r="H115" s="74">
        <v>0</v>
      </c>
      <c r="I115" s="74">
        <v>457.32</v>
      </c>
      <c r="J115" s="74">
        <v>105.096</v>
      </c>
      <c r="K115" s="74">
        <v>0</v>
      </c>
      <c r="L115" s="75"/>
      <c r="M115" s="74">
        <v>64.712236500000003</v>
      </c>
      <c r="N115" s="74">
        <v>355.11896580000001</v>
      </c>
      <c r="O115" s="74">
        <v>142.38253184999999</v>
      </c>
      <c r="P115" s="74">
        <v>319.04631875000001</v>
      </c>
      <c r="Q115" s="74">
        <v>0</v>
      </c>
      <c r="R115" s="74">
        <v>1.0975679999999999</v>
      </c>
      <c r="S115" s="74">
        <v>0.32054279999999996</v>
      </c>
      <c r="T115" s="74">
        <v>0</v>
      </c>
      <c r="U115" s="76"/>
      <c r="V115" s="77">
        <v>882.67816370000014</v>
      </c>
    </row>
    <row r="116" spans="1:22">
      <c r="A116" s="6" t="s">
        <v>529</v>
      </c>
      <c r="B116" s="62">
        <v>11</v>
      </c>
      <c r="C116" s="19" t="s">
        <v>718</v>
      </c>
      <c r="D116" s="73">
        <v>1580366.19</v>
      </c>
      <c r="E116" s="74">
        <v>580453.348</v>
      </c>
      <c r="F116" s="74">
        <v>3416981.287</v>
      </c>
      <c r="G116" s="74">
        <v>210572.48199999999</v>
      </c>
      <c r="H116" s="74">
        <v>0</v>
      </c>
      <c r="I116" s="74">
        <v>7723.0569999999998</v>
      </c>
      <c r="J116" s="74">
        <v>519.31899999999996</v>
      </c>
      <c r="K116" s="74">
        <v>11723.866</v>
      </c>
      <c r="L116" s="75"/>
      <c r="M116" s="74">
        <v>9087.1055925000001</v>
      </c>
      <c r="N116" s="74">
        <v>3801.9694294000001</v>
      </c>
      <c r="O116" s="74">
        <v>8713.3022818500012</v>
      </c>
      <c r="P116" s="74">
        <v>1316.0780125000001</v>
      </c>
      <c r="Q116" s="74">
        <v>0</v>
      </c>
      <c r="R116" s="74">
        <v>18.5353368</v>
      </c>
      <c r="S116" s="74">
        <v>1.5839229499999998</v>
      </c>
      <c r="T116" s="74">
        <v>260.8560185</v>
      </c>
      <c r="U116" s="76"/>
      <c r="V116" s="77">
        <v>23199.430594500001</v>
      </c>
    </row>
    <row r="117" spans="1:22">
      <c r="A117" s="6" t="s">
        <v>67</v>
      </c>
      <c r="B117" s="62">
        <v>14</v>
      </c>
      <c r="C117" s="19" t="s">
        <v>719</v>
      </c>
      <c r="D117" s="73">
        <v>42061.267999999996</v>
      </c>
      <c r="E117" s="74">
        <v>12714.861000000001</v>
      </c>
      <c r="F117" s="74">
        <v>92193.453999999998</v>
      </c>
      <c r="G117" s="74">
        <v>11064.945</v>
      </c>
      <c r="H117" s="74">
        <v>0</v>
      </c>
      <c r="I117" s="74">
        <v>9628.6170000000002</v>
      </c>
      <c r="J117" s="74">
        <v>466.45299999999997</v>
      </c>
      <c r="K117" s="74">
        <v>0</v>
      </c>
      <c r="L117" s="75"/>
      <c r="M117" s="74">
        <v>241.85229099999998</v>
      </c>
      <c r="N117" s="74">
        <v>83.282339550000003</v>
      </c>
      <c r="O117" s="74">
        <v>235.09330770000003</v>
      </c>
      <c r="P117" s="74">
        <v>69.155906250000001</v>
      </c>
      <c r="Q117" s="74">
        <v>0</v>
      </c>
      <c r="R117" s="74">
        <v>23.108680799999998</v>
      </c>
      <c r="S117" s="74">
        <v>1.4226816499999999</v>
      </c>
      <c r="T117" s="74">
        <v>0</v>
      </c>
      <c r="U117" s="76"/>
      <c r="V117" s="77">
        <v>653.91520695000008</v>
      </c>
    </row>
    <row r="118" spans="1:22">
      <c r="A118" s="6" t="s">
        <v>181</v>
      </c>
      <c r="B118" s="62">
        <v>14</v>
      </c>
      <c r="C118" s="19" t="s">
        <v>720</v>
      </c>
      <c r="D118" s="73">
        <v>193000.15899999999</v>
      </c>
      <c r="E118" s="74">
        <v>42785.105000000003</v>
      </c>
      <c r="F118" s="74">
        <v>452061.34600000002</v>
      </c>
      <c r="G118" s="74">
        <v>18491.95</v>
      </c>
      <c r="H118" s="74">
        <v>0</v>
      </c>
      <c r="I118" s="74">
        <v>10505.275</v>
      </c>
      <c r="J118" s="74">
        <v>311.49799999999999</v>
      </c>
      <c r="K118" s="74">
        <v>5.6790000000000003</v>
      </c>
      <c r="L118" s="75"/>
      <c r="M118" s="74">
        <v>1109.7509142499998</v>
      </c>
      <c r="N118" s="74">
        <v>280.24243775000002</v>
      </c>
      <c r="O118" s="74">
        <v>1152.7564323000001</v>
      </c>
      <c r="P118" s="74">
        <v>115.57468750000001</v>
      </c>
      <c r="Q118" s="74">
        <v>0</v>
      </c>
      <c r="R118" s="74">
        <v>25.212659999999996</v>
      </c>
      <c r="S118" s="74">
        <v>0.95006889999999999</v>
      </c>
      <c r="T118" s="74">
        <v>0.12635775000000002</v>
      </c>
      <c r="U118" s="76"/>
      <c r="V118" s="77">
        <v>2684.6135584500003</v>
      </c>
    </row>
    <row r="119" spans="1:22">
      <c r="A119" s="6" t="s">
        <v>379</v>
      </c>
      <c r="B119" s="62">
        <v>2</v>
      </c>
      <c r="C119" s="19" t="s">
        <v>721</v>
      </c>
      <c r="D119" s="73">
        <v>9507.2420000000002</v>
      </c>
      <c r="E119" s="74">
        <v>85679.891000000003</v>
      </c>
      <c r="F119" s="74">
        <v>27956.219000000001</v>
      </c>
      <c r="G119" s="74">
        <v>58112.853000000003</v>
      </c>
      <c r="H119" s="74">
        <v>0</v>
      </c>
      <c r="I119" s="74">
        <v>74.114000000000004</v>
      </c>
      <c r="J119" s="74">
        <v>6.3330000000000002</v>
      </c>
      <c r="K119" s="74">
        <v>0</v>
      </c>
      <c r="L119" s="75"/>
      <c r="M119" s="74">
        <v>54.666641499999997</v>
      </c>
      <c r="N119" s="74">
        <v>561.20328605000009</v>
      </c>
      <c r="O119" s="74">
        <v>71.288358450000004</v>
      </c>
      <c r="P119" s="74">
        <v>363.20533125000003</v>
      </c>
      <c r="Q119" s="74">
        <v>0</v>
      </c>
      <c r="R119" s="74">
        <v>0.17787359999999999</v>
      </c>
      <c r="S119" s="74">
        <v>1.931565E-2</v>
      </c>
      <c r="T119" s="74">
        <v>0</v>
      </c>
      <c r="U119" s="76"/>
      <c r="V119" s="77">
        <v>1050.5608065000001</v>
      </c>
    </row>
    <row r="120" spans="1:22">
      <c r="A120" s="6" t="s">
        <v>447</v>
      </c>
      <c r="B120" s="62">
        <v>17</v>
      </c>
      <c r="C120" s="19" t="s">
        <v>722</v>
      </c>
      <c r="D120" s="73">
        <v>203702.405</v>
      </c>
      <c r="E120" s="74">
        <v>157442.201</v>
      </c>
      <c r="F120" s="74">
        <v>365592.82400000002</v>
      </c>
      <c r="G120" s="74">
        <v>217763.508</v>
      </c>
      <c r="H120" s="74">
        <v>0</v>
      </c>
      <c r="I120" s="74">
        <v>10460.315000000001</v>
      </c>
      <c r="J120" s="74">
        <v>391.601</v>
      </c>
      <c r="K120" s="74">
        <v>0</v>
      </c>
      <c r="L120" s="75"/>
      <c r="M120" s="74">
        <v>1171.28882875</v>
      </c>
      <c r="N120" s="74">
        <v>1031.24641655</v>
      </c>
      <c r="O120" s="74">
        <v>932.26170120000018</v>
      </c>
      <c r="P120" s="74">
        <v>1361.021925</v>
      </c>
      <c r="Q120" s="74">
        <v>0</v>
      </c>
      <c r="R120" s="74">
        <v>25.104755999999998</v>
      </c>
      <c r="S120" s="74">
        <v>1.1943830499999999</v>
      </c>
      <c r="T120" s="74">
        <v>0</v>
      </c>
      <c r="U120" s="76"/>
      <c r="V120" s="77">
        <v>4522.1180105499998</v>
      </c>
    </row>
    <row r="121" spans="1:22">
      <c r="A121" s="6" t="s">
        <v>25</v>
      </c>
      <c r="B121" s="62">
        <v>13</v>
      </c>
      <c r="C121" s="19" t="s">
        <v>724</v>
      </c>
      <c r="D121" s="73">
        <v>9527.3080000000009</v>
      </c>
      <c r="E121" s="74">
        <v>4619.2309999999998</v>
      </c>
      <c r="F121" s="74">
        <v>27912.870999999999</v>
      </c>
      <c r="G121" s="74">
        <v>5822.3019999999997</v>
      </c>
      <c r="H121" s="74">
        <v>0</v>
      </c>
      <c r="I121" s="74">
        <v>192.59899999999999</v>
      </c>
      <c r="J121" s="74">
        <v>34.048000000000002</v>
      </c>
      <c r="K121" s="74">
        <v>58.616999999999997</v>
      </c>
      <c r="L121" s="75"/>
      <c r="M121" s="74">
        <v>54.782021000000007</v>
      </c>
      <c r="N121" s="74">
        <v>30.255963049999998</v>
      </c>
      <c r="O121" s="74">
        <v>71.177821050000006</v>
      </c>
      <c r="P121" s="74">
        <v>36.389387499999998</v>
      </c>
      <c r="Q121" s="74">
        <v>0</v>
      </c>
      <c r="R121" s="74">
        <v>0.46223759999999992</v>
      </c>
      <c r="S121" s="74">
        <v>0.10384640000000001</v>
      </c>
      <c r="T121" s="74">
        <v>1.30422825</v>
      </c>
      <c r="U121" s="76"/>
      <c r="V121" s="77">
        <v>194.47550485000002</v>
      </c>
    </row>
    <row r="122" spans="1:22">
      <c r="A122" s="6" t="s">
        <v>175</v>
      </c>
      <c r="B122" s="62">
        <v>7</v>
      </c>
      <c r="C122" s="19" t="s">
        <v>725</v>
      </c>
      <c r="D122" s="73">
        <v>41973.279999999999</v>
      </c>
      <c r="E122" s="74">
        <v>10619.483</v>
      </c>
      <c r="F122" s="74">
        <v>90865.402000000002</v>
      </c>
      <c r="G122" s="74">
        <v>5396.0209999999997</v>
      </c>
      <c r="H122" s="74">
        <v>0</v>
      </c>
      <c r="I122" s="74">
        <v>433.44600000000003</v>
      </c>
      <c r="J122" s="74">
        <v>11.971</v>
      </c>
      <c r="K122" s="74">
        <v>356.38400000000001</v>
      </c>
      <c r="L122" s="75"/>
      <c r="M122" s="74">
        <v>241.34635999999998</v>
      </c>
      <c r="N122" s="74">
        <v>69.557613650000008</v>
      </c>
      <c r="O122" s="74">
        <v>231.70677510000002</v>
      </c>
      <c r="P122" s="74">
        <v>33.725131249999997</v>
      </c>
      <c r="Q122" s="74">
        <v>0</v>
      </c>
      <c r="R122" s="74">
        <v>1.0402704</v>
      </c>
      <c r="S122" s="74">
        <v>3.6511550000000004E-2</v>
      </c>
      <c r="T122" s="74">
        <v>7.9295440000000008</v>
      </c>
      <c r="U122" s="76"/>
      <c r="V122" s="77">
        <v>585.34220595000011</v>
      </c>
    </row>
    <row r="123" spans="1:22">
      <c r="A123" s="6" t="s">
        <v>145</v>
      </c>
      <c r="B123" s="62">
        <v>17</v>
      </c>
      <c r="C123" s="19" t="s">
        <v>726</v>
      </c>
      <c r="D123" s="73">
        <v>30278.580999999998</v>
      </c>
      <c r="E123" s="74">
        <v>5434.4380000000001</v>
      </c>
      <c r="F123" s="74">
        <v>52852.273000000001</v>
      </c>
      <c r="G123" s="74">
        <v>2825.3939999999998</v>
      </c>
      <c r="H123" s="74">
        <v>0</v>
      </c>
      <c r="I123" s="74">
        <v>364.08100000000002</v>
      </c>
      <c r="J123" s="74">
        <v>8.7680000000000007</v>
      </c>
      <c r="K123" s="74">
        <v>11.891999999999999</v>
      </c>
      <c r="L123" s="75"/>
      <c r="M123" s="74">
        <v>174.10184074999998</v>
      </c>
      <c r="N123" s="74">
        <v>35.595568900000004</v>
      </c>
      <c r="O123" s="74">
        <v>134.77329615000002</v>
      </c>
      <c r="P123" s="74">
        <v>17.6587125</v>
      </c>
      <c r="Q123" s="74">
        <v>0</v>
      </c>
      <c r="R123" s="74">
        <v>0.87379439999999997</v>
      </c>
      <c r="S123" s="74">
        <v>2.6742400000000003E-2</v>
      </c>
      <c r="T123" s="74">
        <v>0.26459700000000003</v>
      </c>
      <c r="U123" s="76"/>
      <c r="V123" s="77">
        <v>363.29455209999998</v>
      </c>
    </row>
    <row r="124" spans="1:22">
      <c r="A124" s="6" t="s">
        <v>227</v>
      </c>
      <c r="B124" s="62">
        <v>7</v>
      </c>
      <c r="C124" s="19" t="s">
        <v>729</v>
      </c>
      <c r="D124" s="73">
        <v>1277990.1810000001</v>
      </c>
      <c r="E124" s="74">
        <v>677845.28399999999</v>
      </c>
      <c r="F124" s="74">
        <v>3316295.5970000001</v>
      </c>
      <c r="G124" s="74">
        <v>28515.012999999999</v>
      </c>
      <c r="H124" s="74">
        <v>0</v>
      </c>
      <c r="I124" s="74">
        <v>43471.000999999997</v>
      </c>
      <c r="J124" s="74">
        <v>5642.2619999999997</v>
      </c>
      <c r="K124" s="74">
        <v>18152.696</v>
      </c>
      <c r="L124" s="75"/>
      <c r="M124" s="74">
        <v>7348.4435407500005</v>
      </c>
      <c r="N124" s="74">
        <v>4439.8866102000002</v>
      </c>
      <c r="O124" s="74">
        <v>8456.5537723500001</v>
      </c>
      <c r="P124" s="74">
        <v>178.21883124999999</v>
      </c>
      <c r="Q124" s="74">
        <v>0</v>
      </c>
      <c r="R124" s="74">
        <v>104.33040239999998</v>
      </c>
      <c r="S124" s="74">
        <v>17.2088991</v>
      </c>
      <c r="T124" s="74">
        <v>403.89748600000001</v>
      </c>
      <c r="U124" s="76"/>
      <c r="V124" s="77">
        <v>20948.539542050003</v>
      </c>
    </row>
    <row r="125" spans="1:22">
      <c r="A125" s="6" t="s">
        <v>21</v>
      </c>
      <c r="B125" s="62">
        <v>15</v>
      </c>
      <c r="C125" s="19" t="s">
        <v>730</v>
      </c>
      <c r="D125" s="73">
        <v>31729.968000000001</v>
      </c>
      <c r="E125" s="74">
        <v>13067.456</v>
      </c>
      <c r="F125" s="74">
        <v>187868.10500000001</v>
      </c>
      <c r="G125" s="74">
        <v>4209.8729999999996</v>
      </c>
      <c r="H125" s="74">
        <v>0</v>
      </c>
      <c r="I125" s="74">
        <v>1468.278</v>
      </c>
      <c r="J125" s="74">
        <v>48.643000000000001</v>
      </c>
      <c r="K125" s="74">
        <v>526.173</v>
      </c>
      <c r="L125" s="75"/>
      <c r="M125" s="74">
        <v>182.447316</v>
      </c>
      <c r="N125" s="74">
        <v>85.59183680000001</v>
      </c>
      <c r="O125" s="74">
        <v>479.06366775000004</v>
      </c>
      <c r="P125" s="74">
        <v>26.31170625</v>
      </c>
      <c r="Q125" s="74">
        <v>0</v>
      </c>
      <c r="R125" s="74">
        <v>3.5238671999999998</v>
      </c>
      <c r="S125" s="74">
        <v>0.14836115</v>
      </c>
      <c r="T125" s="74">
        <v>11.707349250000002</v>
      </c>
      <c r="U125" s="76"/>
      <c r="V125" s="77">
        <v>788.79410440000015</v>
      </c>
    </row>
    <row r="126" spans="1:22">
      <c r="A126" s="6" t="s">
        <v>291</v>
      </c>
      <c r="B126" s="62">
        <v>2</v>
      </c>
      <c r="C126" s="19" t="s">
        <v>731</v>
      </c>
      <c r="D126" s="73">
        <v>96641.119000000006</v>
      </c>
      <c r="E126" s="74">
        <v>28112.292000000001</v>
      </c>
      <c r="F126" s="74">
        <v>221878.95199999999</v>
      </c>
      <c r="G126" s="74">
        <v>23070.174999999999</v>
      </c>
      <c r="H126" s="74">
        <v>0</v>
      </c>
      <c r="I126" s="74">
        <v>818.31</v>
      </c>
      <c r="J126" s="74">
        <v>116.776</v>
      </c>
      <c r="K126" s="74">
        <v>894.79499999999996</v>
      </c>
      <c r="L126" s="75"/>
      <c r="M126" s="74">
        <v>555.68643425000005</v>
      </c>
      <c r="N126" s="74">
        <v>184.13551260000003</v>
      </c>
      <c r="O126" s="74">
        <v>565.79132760000005</v>
      </c>
      <c r="P126" s="74">
        <v>144.18859375</v>
      </c>
      <c r="Q126" s="74">
        <v>0</v>
      </c>
      <c r="R126" s="74">
        <v>1.9639439999999997</v>
      </c>
      <c r="S126" s="74">
        <v>0.35616679999999995</v>
      </c>
      <c r="T126" s="74">
        <v>19.909188750000002</v>
      </c>
      <c r="U126" s="76"/>
      <c r="V126" s="77">
        <v>1472.0311677500003</v>
      </c>
    </row>
    <row r="127" spans="1:22">
      <c r="A127" s="6" t="s">
        <v>15</v>
      </c>
      <c r="B127" s="62">
        <v>1</v>
      </c>
      <c r="C127" s="19" t="s">
        <v>735</v>
      </c>
      <c r="D127" s="73">
        <v>25290.05</v>
      </c>
      <c r="E127" s="74">
        <v>8145.62</v>
      </c>
      <c r="F127" s="74">
        <v>53361.53</v>
      </c>
      <c r="G127" s="74">
        <v>6648.2020000000002</v>
      </c>
      <c r="H127" s="74">
        <v>0</v>
      </c>
      <c r="I127" s="74">
        <v>759.29399999999998</v>
      </c>
      <c r="J127" s="74">
        <v>54.036999999999999</v>
      </c>
      <c r="K127" s="74">
        <v>2.7349999999999999</v>
      </c>
      <c r="L127" s="75"/>
      <c r="M127" s="74">
        <v>145.4177875</v>
      </c>
      <c r="N127" s="74">
        <v>53.353811</v>
      </c>
      <c r="O127" s="74">
        <v>136.0719015</v>
      </c>
      <c r="P127" s="74">
        <v>41.551262500000007</v>
      </c>
      <c r="Q127" s="74">
        <v>0</v>
      </c>
      <c r="R127" s="74">
        <v>1.8223055999999997</v>
      </c>
      <c r="S127" s="74">
        <v>0.16481285000000001</v>
      </c>
      <c r="T127" s="74">
        <v>6.0853750000000005E-2</v>
      </c>
      <c r="U127" s="76"/>
      <c r="V127" s="77">
        <v>378.44273469999996</v>
      </c>
    </row>
    <row r="128" spans="1:22">
      <c r="A128" s="6" t="s">
        <v>79</v>
      </c>
      <c r="B128" s="62">
        <v>11</v>
      </c>
      <c r="C128" s="19" t="s">
        <v>732</v>
      </c>
      <c r="D128" s="73">
        <v>64038.534</v>
      </c>
      <c r="E128" s="74">
        <v>25524.146000000001</v>
      </c>
      <c r="F128" s="74">
        <v>209465.31700000001</v>
      </c>
      <c r="G128" s="74">
        <v>22935.269</v>
      </c>
      <c r="H128" s="74">
        <v>0</v>
      </c>
      <c r="I128" s="74">
        <v>3700.3490000000002</v>
      </c>
      <c r="J128" s="74">
        <v>133.08099999999999</v>
      </c>
      <c r="K128" s="74">
        <v>146.63499999999999</v>
      </c>
      <c r="L128" s="75"/>
      <c r="M128" s="74">
        <v>368.22157049999998</v>
      </c>
      <c r="N128" s="74">
        <v>167.18315630000001</v>
      </c>
      <c r="O128" s="74">
        <v>534.13655835000009</v>
      </c>
      <c r="P128" s="74">
        <v>143.34543125000002</v>
      </c>
      <c r="Q128" s="74">
        <v>0</v>
      </c>
      <c r="R128" s="74">
        <v>8.8808375999999996</v>
      </c>
      <c r="S128" s="74">
        <v>0.40589704999999993</v>
      </c>
      <c r="T128" s="74">
        <v>3.2626287500000002</v>
      </c>
      <c r="U128" s="76"/>
      <c r="V128" s="77">
        <v>1225.4360798</v>
      </c>
    </row>
    <row r="129" spans="1:22">
      <c r="A129" s="6" t="s">
        <v>393</v>
      </c>
      <c r="B129" s="62">
        <v>14</v>
      </c>
      <c r="C129" s="19" t="s">
        <v>733</v>
      </c>
      <c r="D129" s="73">
        <v>31293.113000000001</v>
      </c>
      <c r="E129" s="74">
        <v>15921.675999999999</v>
      </c>
      <c r="F129" s="74">
        <v>77360.942999999999</v>
      </c>
      <c r="G129" s="74">
        <v>18099.597000000002</v>
      </c>
      <c r="H129" s="74">
        <v>0</v>
      </c>
      <c r="I129" s="74">
        <v>584.07100000000003</v>
      </c>
      <c r="J129" s="74">
        <v>35.054000000000002</v>
      </c>
      <c r="K129" s="74">
        <v>0</v>
      </c>
      <c r="L129" s="75"/>
      <c r="M129" s="74">
        <v>179.93539975000002</v>
      </c>
      <c r="N129" s="74">
        <v>104.2869778</v>
      </c>
      <c r="O129" s="74">
        <v>197.27040465000002</v>
      </c>
      <c r="P129" s="74">
        <v>113.12248125000002</v>
      </c>
      <c r="Q129" s="74">
        <v>0</v>
      </c>
      <c r="R129" s="74">
        <v>1.4017704</v>
      </c>
      <c r="S129" s="74">
        <v>0.1069147</v>
      </c>
      <c r="T129" s="74">
        <v>0</v>
      </c>
      <c r="U129" s="76"/>
      <c r="V129" s="77">
        <v>596.12394855000014</v>
      </c>
    </row>
    <row r="130" spans="1:22">
      <c r="A130" s="6" t="s">
        <v>421</v>
      </c>
      <c r="B130" s="62">
        <v>9</v>
      </c>
      <c r="C130" s="19" t="s">
        <v>734</v>
      </c>
      <c r="D130" s="73">
        <v>784536.65099999995</v>
      </c>
      <c r="E130" s="74">
        <v>353049.28499999997</v>
      </c>
      <c r="F130" s="74">
        <v>1849032.612</v>
      </c>
      <c r="G130" s="74">
        <v>60975.843999999997</v>
      </c>
      <c r="H130" s="74">
        <v>0</v>
      </c>
      <c r="I130" s="74">
        <v>85425.581000000006</v>
      </c>
      <c r="J130" s="74">
        <v>4801.5370000000003</v>
      </c>
      <c r="K130" s="74">
        <v>5158.7579999999998</v>
      </c>
      <c r="L130" s="75"/>
      <c r="M130" s="74">
        <v>4511.0857432499997</v>
      </c>
      <c r="N130" s="74">
        <v>2312.4728167499998</v>
      </c>
      <c r="O130" s="74">
        <v>4715.0331606</v>
      </c>
      <c r="P130" s="74">
        <v>381.09902499999998</v>
      </c>
      <c r="Q130" s="74">
        <v>0</v>
      </c>
      <c r="R130" s="74">
        <v>205.02139439999999</v>
      </c>
      <c r="S130" s="74">
        <v>14.64468785</v>
      </c>
      <c r="T130" s="74">
        <v>114.78236550000001</v>
      </c>
      <c r="U130" s="76"/>
      <c r="V130" s="77">
        <v>12254.139193349998</v>
      </c>
    </row>
    <row r="131" spans="1:22">
      <c r="A131" s="6" t="s">
        <v>281</v>
      </c>
      <c r="B131" s="62">
        <v>14</v>
      </c>
      <c r="C131" s="19" t="s">
        <v>736</v>
      </c>
      <c r="D131" s="73">
        <v>110282.56200000001</v>
      </c>
      <c r="E131" s="74">
        <v>29917.264999999999</v>
      </c>
      <c r="F131" s="74">
        <v>356641.22899999999</v>
      </c>
      <c r="G131" s="74">
        <v>9719.0849999999991</v>
      </c>
      <c r="H131" s="74">
        <v>0</v>
      </c>
      <c r="I131" s="74">
        <v>6754.39</v>
      </c>
      <c r="J131" s="74">
        <v>312.072</v>
      </c>
      <c r="K131" s="74">
        <v>451.37400000000002</v>
      </c>
      <c r="L131" s="75"/>
      <c r="M131" s="74">
        <v>634.12473150000005</v>
      </c>
      <c r="N131" s="74">
        <v>195.95808575000001</v>
      </c>
      <c r="O131" s="74">
        <v>909.43513395000002</v>
      </c>
      <c r="P131" s="74">
        <v>60.74428125</v>
      </c>
      <c r="Q131" s="74">
        <v>0</v>
      </c>
      <c r="R131" s="74">
        <v>16.210535999999998</v>
      </c>
      <c r="S131" s="74">
        <v>0.95181959999999999</v>
      </c>
      <c r="T131" s="74">
        <v>10.043071500000002</v>
      </c>
      <c r="U131" s="76"/>
      <c r="V131" s="77">
        <v>1827.46765955</v>
      </c>
    </row>
    <row r="132" spans="1:22">
      <c r="A132" s="6" t="s">
        <v>223</v>
      </c>
      <c r="B132" s="62">
        <v>13</v>
      </c>
      <c r="C132" s="19" t="s">
        <v>737</v>
      </c>
      <c r="D132" s="73">
        <v>152563.84700000001</v>
      </c>
      <c r="E132" s="74">
        <v>79880.387000000002</v>
      </c>
      <c r="F132" s="74">
        <v>456650.16200000001</v>
      </c>
      <c r="G132" s="74">
        <v>28411.013999999999</v>
      </c>
      <c r="H132" s="74">
        <v>0</v>
      </c>
      <c r="I132" s="74">
        <v>18732.016</v>
      </c>
      <c r="J132" s="74">
        <v>755.05499999999995</v>
      </c>
      <c r="K132" s="74">
        <v>764.15200000000004</v>
      </c>
      <c r="L132" s="75"/>
      <c r="M132" s="74">
        <v>877.24212025000008</v>
      </c>
      <c r="N132" s="74">
        <v>523.21653485000002</v>
      </c>
      <c r="O132" s="74">
        <v>1164.4579131</v>
      </c>
      <c r="P132" s="74">
        <v>177.5688375</v>
      </c>
      <c r="Q132" s="74">
        <v>0</v>
      </c>
      <c r="R132" s="74">
        <v>44.956838399999995</v>
      </c>
      <c r="S132" s="74">
        <v>2.3029177499999998</v>
      </c>
      <c r="T132" s="74">
        <v>17.002382000000004</v>
      </c>
      <c r="U132" s="76"/>
      <c r="V132" s="77">
        <v>2806.7475438500001</v>
      </c>
    </row>
    <row r="133" spans="1:22">
      <c r="A133" s="6" t="s">
        <v>53</v>
      </c>
      <c r="B133" s="62">
        <v>9</v>
      </c>
      <c r="C133" s="19" t="s">
        <v>738</v>
      </c>
      <c r="D133" s="73">
        <v>8879.6509999999998</v>
      </c>
      <c r="E133" s="74">
        <v>17144.598000000002</v>
      </c>
      <c r="F133" s="74">
        <v>75221.895000000004</v>
      </c>
      <c r="G133" s="74">
        <v>19177.556</v>
      </c>
      <c r="H133" s="74">
        <v>0</v>
      </c>
      <c r="I133" s="74">
        <v>323.98</v>
      </c>
      <c r="J133" s="74">
        <v>32.822000000000003</v>
      </c>
      <c r="K133" s="74">
        <v>62.363999999999997</v>
      </c>
      <c r="L133" s="75"/>
      <c r="M133" s="74">
        <v>51.057993249999996</v>
      </c>
      <c r="N133" s="74">
        <v>112.29711690000002</v>
      </c>
      <c r="O133" s="74">
        <v>191.81583225000003</v>
      </c>
      <c r="P133" s="74">
        <v>119.85972500000001</v>
      </c>
      <c r="Q133" s="74">
        <v>0</v>
      </c>
      <c r="R133" s="74">
        <v>0.77755200000000002</v>
      </c>
      <c r="S133" s="74">
        <v>0.10010710000000002</v>
      </c>
      <c r="T133" s="74">
        <v>1.387599</v>
      </c>
      <c r="U133" s="76"/>
      <c r="V133" s="77">
        <v>477.29592550000012</v>
      </c>
    </row>
    <row r="134" spans="1:22">
      <c r="A134" s="6" t="s">
        <v>399</v>
      </c>
      <c r="B134" s="62">
        <v>6</v>
      </c>
      <c r="C134" s="19" t="s">
        <v>739</v>
      </c>
      <c r="D134" s="73">
        <v>241892.83100000001</v>
      </c>
      <c r="E134" s="74">
        <v>148726.47700000001</v>
      </c>
      <c r="F134" s="74">
        <v>647859.70499999996</v>
      </c>
      <c r="G134" s="74">
        <v>17857.400000000001</v>
      </c>
      <c r="H134" s="74">
        <v>0</v>
      </c>
      <c r="I134" s="74">
        <v>10940.339</v>
      </c>
      <c r="J134" s="74">
        <v>572.80399999999997</v>
      </c>
      <c r="K134" s="74">
        <v>2687.058</v>
      </c>
      <c r="L134" s="75"/>
      <c r="M134" s="74">
        <v>1390.88377825</v>
      </c>
      <c r="N134" s="74">
        <v>974.15842435000013</v>
      </c>
      <c r="O134" s="74">
        <v>1652.0422477500001</v>
      </c>
      <c r="P134" s="74">
        <v>111.60875000000001</v>
      </c>
      <c r="Q134" s="74">
        <v>0</v>
      </c>
      <c r="R134" s="74">
        <v>26.256813599999997</v>
      </c>
      <c r="S134" s="74">
        <v>1.7470521999999999</v>
      </c>
      <c r="T134" s="74">
        <v>59.787040500000003</v>
      </c>
      <c r="U134" s="76"/>
      <c r="V134" s="77">
        <v>4216.4841066500012</v>
      </c>
    </row>
    <row r="135" spans="1:22">
      <c r="A135" s="6" t="s">
        <v>127</v>
      </c>
      <c r="B135" s="62">
        <v>11</v>
      </c>
      <c r="C135" s="19" t="s">
        <v>740</v>
      </c>
      <c r="D135" s="73">
        <v>64961.216999999997</v>
      </c>
      <c r="E135" s="74">
        <v>52175.122000000003</v>
      </c>
      <c r="F135" s="74">
        <v>251625.522</v>
      </c>
      <c r="G135" s="74">
        <v>60227.29</v>
      </c>
      <c r="H135" s="74">
        <v>0</v>
      </c>
      <c r="I135" s="74">
        <v>1939.5630000000001</v>
      </c>
      <c r="J135" s="74">
        <v>219.97399999999999</v>
      </c>
      <c r="K135" s="74">
        <v>111.98399999999999</v>
      </c>
      <c r="L135" s="75"/>
      <c r="M135" s="74">
        <v>373.52699774999996</v>
      </c>
      <c r="N135" s="74">
        <v>341.74704910000003</v>
      </c>
      <c r="O135" s="74">
        <v>641.64508110000008</v>
      </c>
      <c r="P135" s="74">
        <v>376.42056250000002</v>
      </c>
      <c r="Q135" s="74">
        <v>0</v>
      </c>
      <c r="R135" s="74">
        <v>4.6549512000000002</v>
      </c>
      <c r="S135" s="74">
        <v>0.67092069999999993</v>
      </c>
      <c r="T135" s="74">
        <v>2.491644</v>
      </c>
      <c r="U135" s="76"/>
      <c r="V135" s="77">
        <v>1741.1572063499998</v>
      </c>
    </row>
    <row r="136" spans="1:22">
      <c r="A136" s="6" t="s">
        <v>57</v>
      </c>
      <c r="B136" s="62">
        <v>16</v>
      </c>
      <c r="C136" s="19" t="s">
        <v>741</v>
      </c>
      <c r="D136" s="73">
        <v>49375.769</v>
      </c>
      <c r="E136" s="74">
        <v>5400.11</v>
      </c>
      <c r="F136" s="74">
        <v>16217.087</v>
      </c>
      <c r="G136" s="74">
        <v>8310.4639999999999</v>
      </c>
      <c r="H136" s="74">
        <v>0</v>
      </c>
      <c r="I136" s="74">
        <v>260.553</v>
      </c>
      <c r="J136" s="74">
        <v>14.487</v>
      </c>
      <c r="K136" s="74">
        <v>0</v>
      </c>
      <c r="L136" s="75"/>
      <c r="M136" s="74">
        <v>283.91067175000001</v>
      </c>
      <c r="N136" s="74">
        <v>35.370720499999997</v>
      </c>
      <c r="O136" s="74">
        <v>41.353571850000002</v>
      </c>
      <c r="P136" s="74">
        <v>51.940400000000004</v>
      </c>
      <c r="Q136" s="74">
        <v>0</v>
      </c>
      <c r="R136" s="74">
        <v>0.62532719999999997</v>
      </c>
      <c r="S136" s="74">
        <v>4.4185350000000005E-2</v>
      </c>
      <c r="T136" s="74">
        <v>0</v>
      </c>
      <c r="U136" s="76"/>
      <c r="V136" s="77">
        <v>413.24487665000004</v>
      </c>
    </row>
    <row r="137" spans="1:22">
      <c r="A137" s="6" t="s">
        <v>129</v>
      </c>
      <c r="B137" s="62">
        <v>12</v>
      </c>
      <c r="C137" s="19" t="s">
        <v>742</v>
      </c>
      <c r="D137" s="73">
        <v>109513.226</v>
      </c>
      <c r="E137" s="74">
        <v>50118.048999999999</v>
      </c>
      <c r="F137" s="74">
        <v>251981.86300000001</v>
      </c>
      <c r="G137" s="74">
        <v>56216.313999999998</v>
      </c>
      <c r="H137" s="74">
        <v>0</v>
      </c>
      <c r="I137" s="74">
        <v>2665.0929999999998</v>
      </c>
      <c r="J137" s="74">
        <v>228.399</v>
      </c>
      <c r="K137" s="74">
        <v>0</v>
      </c>
      <c r="L137" s="75"/>
      <c r="M137" s="74">
        <v>629.70104949999995</v>
      </c>
      <c r="N137" s="74">
        <v>328.27322095</v>
      </c>
      <c r="O137" s="74">
        <v>642.5537506500001</v>
      </c>
      <c r="P137" s="74">
        <v>351.35196250000001</v>
      </c>
      <c r="Q137" s="74">
        <v>0</v>
      </c>
      <c r="R137" s="74">
        <v>6.3962231999999988</v>
      </c>
      <c r="S137" s="74">
        <v>0.6966169499999999</v>
      </c>
      <c r="T137" s="74">
        <v>0</v>
      </c>
      <c r="U137" s="76"/>
      <c r="V137" s="77">
        <v>1958.9728237499996</v>
      </c>
    </row>
    <row r="138" spans="1:22">
      <c r="A138" s="6" t="s">
        <v>257</v>
      </c>
      <c r="B138" s="62">
        <v>2</v>
      </c>
      <c r="C138" s="19" t="s">
        <v>743</v>
      </c>
      <c r="D138" s="73">
        <v>193106.65700000001</v>
      </c>
      <c r="E138" s="74">
        <v>87273.164000000004</v>
      </c>
      <c r="F138" s="74">
        <v>550827.72600000002</v>
      </c>
      <c r="G138" s="74">
        <v>6068.3689999999997</v>
      </c>
      <c r="H138" s="74">
        <v>0</v>
      </c>
      <c r="I138" s="74">
        <v>1440.0170000000001</v>
      </c>
      <c r="J138" s="74">
        <v>190.13900000000001</v>
      </c>
      <c r="K138" s="74">
        <v>2631.1860000000001</v>
      </c>
      <c r="L138" s="75"/>
      <c r="M138" s="74">
        <v>1110.36327775</v>
      </c>
      <c r="N138" s="74">
        <v>571.63922420000006</v>
      </c>
      <c r="O138" s="74">
        <v>1404.6107013000001</v>
      </c>
      <c r="P138" s="74">
        <v>37.927306250000001</v>
      </c>
      <c r="Q138" s="74">
        <v>0</v>
      </c>
      <c r="R138" s="74">
        <v>3.4560407999999998</v>
      </c>
      <c r="S138" s="74">
        <v>0.57992394999999997</v>
      </c>
      <c r="T138" s="74">
        <v>58.543888500000008</v>
      </c>
      <c r="U138" s="76"/>
      <c r="V138" s="77">
        <v>3187.1203627500004</v>
      </c>
    </row>
    <row r="139" spans="1:22">
      <c r="A139" s="6" t="s">
        <v>157</v>
      </c>
      <c r="B139" s="62">
        <v>17</v>
      </c>
      <c r="C139" s="19" t="s">
        <v>744</v>
      </c>
      <c r="D139" s="73">
        <v>73933.433000000005</v>
      </c>
      <c r="E139" s="74">
        <v>9060.9480000000003</v>
      </c>
      <c r="F139" s="74">
        <v>230462.49400000001</v>
      </c>
      <c r="G139" s="74">
        <v>2517.0129999999999</v>
      </c>
      <c r="H139" s="74">
        <v>0</v>
      </c>
      <c r="I139" s="74">
        <v>2258.7600000000002</v>
      </c>
      <c r="J139" s="74">
        <v>62.906999999999996</v>
      </c>
      <c r="K139" s="74">
        <v>70.450999999999993</v>
      </c>
      <c r="L139" s="75"/>
      <c r="M139" s="74">
        <v>425.11723975000001</v>
      </c>
      <c r="N139" s="74">
        <v>59.349209400000007</v>
      </c>
      <c r="O139" s="74">
        <v>587.67935970000008</v>
      </c>
      <c r="P139" s="74">
        <v>15.73133125</v>
      </c>
      <c r="Q139" s="74">
        <v>0</v>
      </c>
      <c r="R139" s="74">
        <v>5.4210240000000001</v>
      </c>
      <c r="S139" s="74">
        <v>0.19186634999999999</v>
      </c>
      <c r="T139" s="74">
        <v>1.5675347500000001</v>
      </c>
      <c r="U139" s="76"/>
      <c r="V139" s="77">
        <v>1095.0575652000002</v>
      </c>
    </row>
    <row r="140" spans="1:22">
      <c r="A140" s="6" t="s">
        <v>311</v>
      </c>
      <c r="B140" s="62">
        <v>12</v>
      </c>
      <c r="C140" s="19" t="s">
        <v>745</v>
      </c>
      <c r="D140" s="73">
        <v>87256.259000000005</v>
      </c>
      <c r="E140" s="74">
        <v>41600.455000000002</v>
      </c>
      <c r="F140" s="74">
        <v>285698.74400000001</v>
      </c>
      <c r="G140" s="74">
        <v>39067.122000000003</v>
      </c>
      <c r="H140" s="74">
        <v>0</v>
      </c>
      <c r="I140" s="74">
        <v>502.43</v>
      </c>
      <c r="J140" s="74">
        <v>116.587</v>
      </c>
      <c r="K140" s="74">
        <v>0</v>
      </c>
      <c r="L140" s="75"/>
      <c r="M140" s="74">
        <v>501.72348925</v>
      </c>
      <c r="N140" s="74">
        <v>272.48298025000003</v>
      </c>
      <c r="O140" s="74">
        <v>728.53179720000003</v>
      </c>
      <c r="P140" s="74">
        <v>244.16951250000002</v>
      </c>
      <c r="Q140" s="74">
        <v>0</v>
      </c>
      <c r="R140" s="74">
        <v>1.205832</v>
      </c>
      <c r="S140" s="74">
        <v>0.35559035</v>
      </c>
      <c r="T140" s="74">
        <v>0</v>
      </c>
      <c r="U140" s="76"/>
      <c r="V140" s="77">
        <v>1748.4692015500004</v>
      </c>
    </row>
    <row r="141" spans="1:22">
      <c r="A141" s="6" t="s">
        <v>59</v>
      </c>
      <c r="B141" s="62">
        <v>1</v>
      </c>
      <c r="C141" s="19" t="s">
        <v>753</v>
      </c>
      <c r="D141" s="73">
        <v>373267.40399999998</v>
      </c>
      <c r="E141" s="74">
        <v>403692.93</v>
      </c>
      <c r="F141" s="74">
        <v>1163328.3799999999</v>
      </c>
      <c r="G141" s="74">
        <v>145503.79699999999</v>
      </c>
      <c r="H141" s="74">
        <v>0</v>
      </c>
      <c r="I141" s="74">
        <v>5023.433</v>
      </c>
      <c r="J141" s="74">
        <v>349.99799999999999</v>
      </c>
      <c r="K141" s="74">
        <v>7528.99</v>
      </c>
      <c r="L141" s="75"/>
      <c r="M141" s="74">
        <v>2146.2875730000001</v>
      </c>
      <c r="N141" s="74">
        <v>2644.1886915</v>
      </c>
      <c r="O141" s="74">
        <v>2966.4873689999999</v>
      </c>
      <c r="P141" s="74">
        <v>909.39873124999997</v>
      </c>
      <c r="Q141" s="74">
        <v>0</v>
      </c>
      <c r="R141" s="74">
        <v>12.056239199999998</v>
      </c>
      <c r="S141" s="74">
        <v>1.0674938999999999</v>
      </c>
      <c r="T141" s="74">
        <v>167.52002750000003</v>
      </c>
      <c r="U141" s="76"/>
      <c r="V141" s="77">
        <v>8847.0061253499989</v>
      </c>
    </row>
    <row r="142" spans="1:22">
      <c r="A142" s="6" t="s">
        <v>305</v>
      </c>
      <c r="B142" s="62">
        <v>2</v>
      </c>
      <c r="C142" s="19" t="s">
        <v>746</v>
      </c>
      <c r="D142" s="73">
        <v>204424.777</v>
      </c>
      <c r="E142" s="74">
        <v>61482.86</v>
      </c>
      <c r="F142" s="74">
        <v>391749.25699999998</v>
      </c>
      <c r="G142" s="74">
        <v>18591.671999999999</v>
      </c>
      <c r="H142" s="74">
        <v>0</v>
      </c>
      <c r="I142" s="74">
        <v>1542.6369999999999</v>
      </c>
      <c r="J142" s="74">
        <v>206.28800000000001</v>
      </c>
      <c r="K142" s="74">
        <v>8.9760000000000009</v>
      </c>
      <c r="L142" s="75"/>
      <c r="M142" s="74">
        <v>1175.4424677499999</v>
      </c>
      <c r="N142" s="74">
        <v>402.71273300000001</v>
      </c>
      <c r="O142" s="74">
        <v>998.96060535000004</v>
      </c>
      <c r="P142" s="74">
        <v>116.19794999999999</v>
      </c>
      <c r="Q142" s="74">
        <v>0</v>
      </c>
      <c r="R142" s="74">
        <v>3.7023287999999996</v>
      </c>
      <c r="S142" s="74">
        <v>0.62917840000000003</v>
      </c>
      <c r="T142" s="74">
        <v>0.19971600000000003</v>
      </c>
      <c r="U142" s="76"/>
      <c r="V142" s="77">
        <v>2697.8449793000004</v>
      </c>
    </row>
    <row r="143" spans="1:22">
      <c r="A143" s="6" t="s">
        <v>201</v>
      </c>
      <c r="B143" s="62">
        <v>5</v>
      </c>
      <c r="C143" s="19" t="s">
        <v>747</v>
      </c>
      <c r="D143" s="73">
        <v>52234.063999999998</v>
      </c>
      <c r="E143" s="74">
        <v>53520.938999999998</v>
      </c>
      <c r="F143" s="74">
        <v>194424.08300000001</v>
      </c>
      <c r="G143" s="74">
        <v>55142.612000000001</v>
      </c>
      <c r="H143" s="74">
        <v>0</v>
      </c>
      <c r="I143" s="74">
        <v>1269.797</v>
      </c>
      <c r="J143" s="74">
        <v>124.483</v>
      </c>
      <c r="K143" s="74">
        <v>224.232</v>
      </c>
      <c r="L143" s="75"/>
      <c r="M143" s="74">
        <v>300.345868</v>
      </c>
      <c r="N143" s="74">
        <v>350.56215044999999</v>
      </c>
      <c r="O143" s="74">
        <v>495.78141165000005</v>
      </c>
      <c r="P143" s="74">
        <v>344.64132500000005</v>
      </c>
      <c r="Q143" s="74">
        <v>0</v>
      </c>
      <c r="R143" s="74">
        <v>3.0475127999999998</v>
      </c>
      <c r="S143" s="74">
        <v>0.37967315000000001</v>
      </c>
      <c r="T143" s="74">
        <v>4.9891620000000003</v>
      </c>
      <c r="U143" s="76"/>
      <c r="V143" s="77">
        <v>1499.7471030500001</v>
      </c>
    </row>
    <row r="144" spans="1:22">
      <c r="A144" s="6" t="s">
        <v>445</v>
      </c>
      <c r="B144" s="62">
        <v>1</v>
      </c>
      <c r="C144" s="19" t="s">
        <v>748</v>
      </c>
      <c r="D144" s="73">
        <v>140234.62299999999</v>
      </c>
      <c r="E144" s="74">
        <v>116728.038</v>
      </c>
      <c r="F144" s="74">
        <v>341845.13500000001</v>
      </c>
      <c r="G144" s="74">
        <v>63427.65</v>
      </c>
      <c r="H144" s="74">
        <v>139094.867</v>
      </c>
      <c r="I144" s="74">
        <v>1972.5129999999999</v>
      </c>
      <c r="J144" s="74">
        <v>244.87299999999999</v>
      </c>
      <c r="K144" s="74">
        <v>1026.42</v>
      </c>
      <c r="L144" s="75"/>
      <c r="M144" s="74">
        <v>806.34908224999992</v>
      </c>
      <c r="N144" s="74">
        <v>764.56864890000008</v>
      </c>
      <c r="O144" s="74">
        <v>871.70509425000012</v>
      </c>
      <c r="P144" s="74">
        <v>396.42281250000002</v>
      </c>
      <c r="Q144" s="74">
        <v>799.79548524999996</v>
      </c>
      <c r="R144" s="74">
        <v>4.7340311999999996</v>
      </c>
      <c r="S144" s="74">
        <v>0.74686264999999996</v>
      </c>
      <c r="T144" s="74">
        <v>22.837845000000005</v>
      </c>
      <c r="U144" s="76"/>
      <c r="V144" s="77">
        <v>3667.1598620000004</v>
      </c>
    </row>
    <row r="145" spans="1:22">
      <c r="A145" s="6" t="s">
        <v>471</v>
      </c>
      <c r="B145" s="62">
        <v>13</v>
      </c>
      <c r="C145" s="19" t="s">
        <v>749</v>
      </c>
      <c r="D145" s="73">
        <v>2752.9789999999998</v>
      </c>
      <c r="E145" s="74">
        <v>14972.084999999999</v>
      </c>
      <c r="F145" s="74">
        <v>19066.281999999999</v>
      </c>
      <c r="G145" s="74">
        <v>15738.239</v>
      </c>
      <c r="H145" s="74">
        <v>0</v>
      </c>
      <c r="I145" s="74">
        <v>120.489</v>
      </c>
      <c r="J145" s="74">
        <v>7.2510000000000003</v>
      </c>
      <c r="K145" s="74">
        <v>47.286999999999999</v>
      </c>
      <c r="L145" s="75"/>
      <c r="M145" s="74">
        <v>15.829629249999998</v>
      </c>
      <c r="N145" s="74">
        <v>98.067156749999995</v>
      </c>
      <c r="O145" s="74">
        <v>48.619019100000003</v>
      </c>
      <c r="P145" s="74">
        <v>98.363993750000006</v>
      </c>
      <c r="Q145" s="74">
        <v>0</v>
      </c>
      <c r="R145" s="74">
        <v>0.28917359999999998</v>
      </c>
      <c r="S145" s="74">
        <v>2.2115550000000001E-2</v>
      </c>
      <c r="T145" s="74">
        <v>1.0521357500000001</v>
      </c>
      <c r="U145" s="76"/>
      <c r="V145" s="77">
        <v>262.24322375000003</v>
      </c>
    </row>
    <row r="146" spans="1:22">
      <c r="A146" s="6" t="s">
        <v>321</v>
      </c>
      <c r="B146" s="62">
        <v>17</v>
      </c>
      <c r="C146" s="19" t="s">
        <v>750</v>
      </c>
      <c r="D146" s="73">
        <v>5261.5700000000006</v>
      </c>
      <c r="E146" s="74">
        <v>3147.7649999999999</v>
      </c>
      <c r="F146" s="74">
        <v>45453.425999999999</v>
      </c>
      <c r="G146" s="74">
        <v>2158.3330000000001</v>
      </c>
      <c r="H146" s="74">
        <v>0</v>
      </c>
      <c r="I146" s="74">
        <v>831.77300000000002</v>
      </c>
      <c r="J146" s="74">
        <v>21.215</v>
      </c>
      <c r="K146" s="74">
        <v>95.305000000000007</v>
      </c>
      <c r="L146" s="75"/>
      <c r="M146" s="74">
        <v>30.254027500000003</v>
      </c>
      <c r="N146" s="74">
        <v>20.617860749999998</v>
      </c>
      <c r="O146" s="74">
        <v>115.9062363</v>
      </c>
      <c r="P146" s="74">
        <v>13.489581250000001</v>
      </c>
      <c r="Q146" s="74">
        <v>0</v>
      </c>
      <c r="R146" s="74">
        <v>1.9962551999999998</v>
      </c>
      <c r="S146" s="74">
        <v>6.4705750000000006E-2</v>
      </c>
      <c r="T146" s="74">
        <v>2.1205362500000002</v>
      </c>
      <c r="U146" s="76"/>
      <c r="V146" s="77">
        <v>184.44920299999998</v>
      </c>
    </row>
    <row r="147" spans="1:22">
      <c r="A147" s="6" t="s">
        <v>503</v>
      </c>
      <c r="B147" s="62">
        <v>15</v>
      </c>
      <c r="C147" s="19" t="s">
        <v>751</v>
      </c>
      <c r="D147" s="73">
        <v>25486.704000000002</v>
      </c>
      <c r="E147" s="74">
        <v>23075.858</v>
      </c>
      <c r="F147" s="74">
        <v>133771.56099999999</v>
      </c>
      <c r="G147" s="74">
        <v>31891.843000000001</v>
      </c>
      <c r="H147" s="74">
        <v>0</v>
      </c>
      <c r="I147" s="74">
        <v>1731.048</v>
      </c>
      <c r="J147" s="74">
        <v>34.113999999999997</v>
      </c>
      <c r="K147" s="74">
        <v>227.87700000000001</v>
      </c>
      <c r="L147" s="75"/>
      <c r="M147" s="74">
        <v>146.54854800000001</v>
      </c>
      <c r="N147" s="74">
        <v>151.14686990000001</v>
      </c>
      <c r="O147" s="74">
        <v>341.11748054999998</v>
      </c>
      <c r="P147" s="74">
        <v>199.32401875000002</v>
      </c>
      <c r="Q147" s="74">
        <v>0</v>
      </c>
      <c r="R147" s="74">
        <v>4.1545151999999996</v>
      </c>
      <c r="S147" s="74">
        <v>0.10404769999999999</v>
      </c>
      <c r="T147" s="74">
        <v>5.0702632500000009</v>
      </c>
      <c r="U147" s="76"/>
      <c r="V147" s="77">
        <v>847.46574335000014</v>
      </c>
    </row>
    <row r="148" spans="1:22">
      <c r="A148" s="6" t="s">
        <v>315</v>
      </c>
      <c r="B148" s="62">
        <v>9</v>
      </c>
      <c r="C148" s="19" t="s">
        <v>752</v>
      </c>
      <c r="D148" s="73">
        <v>24573.623</v>
      </c>
      <c r="E148" s="74">
        <v>45853.614999999998</v>
      </c>
      <c r="F148" s="74">
        <v>114195.444</v>
      </c>
      <c r="G148" s="74">
        <v>46216.608999999997</v>
      </c>
      <c r="H148" s="74">
        <v>0</v>
      </c>
      <c r="I148" s="74">
        <v>480.46300000000002</v>
      </c>
      <c r="J148" s="74">
        <v>87.007999999999996</v>
      </c>
      <c r="K148" s="74">
        <v>515.90599999999995</v>
      </c>
      <c r="L148" s="75"/>
      <c r="M148" s="74">
        <v>141.29833224999999</v>
      </c>
      <c r="N148" s="74">
        <v>300.34117824999998</v>
      </c>
      <c r="O148" s="74">
        <v>291.19838220000003</v>
      </c>
      <c r="P148" s="74">
        <v>288.85380624999999</v>
      </c>
      <c r="Q148" s="74">
        <v>0</v>
      </c>
      <c r="R148" s="74">
        <v>1.1531111999999999</v>
      </c>
      <c r="S148" s="74">
        <v>0.26537439999999995</v>
      </c>
      <c r="T148" s="74">
        <v>11.478908499999999</v>
      </c>
      <c r="U148" s="76"/>
      <c r="V148" s="77">
        <v>1034.5890930500002</v>
      </c>
    </row>
    <row r="149" spans="1:22">
      <c r="A149" s="6" t="s">
        <v>363</v>
      </c>
      <c r="B149" s="62">
        <v>15</v>
      </c>
      <c r="C149" s="19" t="s">
        <v>755</v>
      </c>
      <c r="D149" s="73">
        <v>39435.097000000002</v>
      </c>
      <c r="E149" s="74">
        <v>27855.598999999998</v>
      </c>
      <c r="F149" s="74">
        <v>140444.57500000001</v>
      </c>
      <c r="G149" s="74">
        <v>32457.512999999999</v>
      </c>
      <c r="H149" s="74">
        <v>0</v>
      </c>
      <c r="I149" s="74">
        <v>2077.94</v>
      </c>
      <c r="J149" s="74">
        <v>75.215999999999994</v>
      </c>
      <c r="K149" s="74">
        <v>7.7640000000000002</v>
      </c>
      <c r="L149" s="75"/>
      <c r="M149" s="74">
        <v>226.75180775000001</v>
      </c>
      <c r="N149" s="74">
        <v>182.45417344999998</v>
      </c>
      <c r="O149" s="74">
        <v>358.13366625000003</v>
      </c>
      <c r="P149" s="74">
        <v>202.85945624999999</v>
      </c>
      <c r="Q149" s="74">
        <v>0</v>
      </c>
      <c r="R149" s="74">
        <v>4.9870559999999999</v>
      </c>
      <c r="S149" s="74">
        <v>0.22940879999999997</v>
      </c>
      <c r="T149" s="74">
        <v>0.17274900000000001</v>
      </c>
      <c r="U149" s="76"/>
      <c r="V149" s="77">
        <v>975.58831750000002</v>
      </c>
    </row>
    <row r="150" spans="1:22">
      <c r="A150" s="6" t="s">
        <v>37</v>
      </c>
      <c r="B150" s="62">
        <v>2</v>
      </c>
      <c r="C150" s="19" t="s">
        <v>756</v>
      </c>
      <c r="D150" s="73">
        <v>12085.868</v>
      </c>
      <c r="E150" s="74">
        <v>4902.8410000000003</v>
      </c>
      <c r="F150" s="74">
        <v>45693.163999999997</v>
      </c>
      <c r="G150" s="74">
        <v>3451.4070000000002</v>
      </c>
      <c r="H150" s="74">
        <v>0</v>
      </c>
      <c r="I150" s="74">
        <v>230.76</v>
      </c>
      <c r="J150" s="74">
        <v>6.2249999999999996</v>
      </c>
      <c r="K150" s="74">
        <v>0</v>
      </c>
      <c r="L150" s="75"/>
      <c r="M150" s="74">
        <v>69.493741</v>
      </c>
      <c r="N150" s="74">
        <v>32.113608550000002</v>
      </c>
      <c r="O150" s="74">
        <v>116.5175682</v>
      </c>
      <c r="P150" s="74">
        <v>21.571293750000002</v>
      </c>
      <c r="Q150" s="74">
        <v>0</v>
      </c>
      <c r="R150" s="74">
        <v>0.55382399999999998</v>
      </c>
      <c r="S150" s="74">
        <v>1.8986249999999996E-2</v>
      </c>
      <c r="T150" s="74">
        <v>0</v>
      </c>
      <c r="U150" s="76"/>
      <c r="V150" s="77">
        <v>240.26902175000001</v>
      </c>
    </row>
    <row r="151" spans="1:22">
      <c r="A151" s="6" t="s">
        <v>479</v>
      </c>
      <c r="B151" s="62">
        <v>2</v>
      </c>
      <c r="C151" s="19" t="s">
        <v>757</v>
      </c>
      <c r="D151" s="73">
        <v>63707.334000000003</v>
      </c>
      <c r="E151" s="74">
        <v>48208.976999999999</v>
      </c>
      <c r="F151" s="74">
        <v>269437.05599999998</v>
      </c>
      <c r="G151" s="74">
        <v>13694.264999999999</v>
      </c>
      <c r="H151" s="74">
        <v>0</v>
      </c>
      <c r="I151" s="74">
        <v>1125.114</v>
      </c>
      <c r="J151" s="74">
        <v>13.757</v>
      </c>
      <c r="K151" s="74">
        <v>1040.077</v>
      </c>
      <c r="L151" s="75"/>
      <c r="M151" s="74">
        <v>366.31717050000003</v>
      </c>
      <c r="N151" s="74">
        <v>315.76879934999999</v>
      </c>
      <c r="O151" s="74">
        <v>687.06449280000004</v>
      </c>
      <c r="P151" s="74">
        <v>85.589156250000002</v>
      </c>
      <c r="Q151" s="74">
        <v>0</v>
      </c>
      <c r="R151" s="74">
        <v>2.7002736000000001</v>
      </c>
      <c r="S151" s="74">
        <v>4.1958849999999999E-2</v>
      </c>
      <c r="T151" s="74">
        <v>23.141713250000002</v>
      </c>
      <c r="U151" s="76"/>
      <c r="V151" s="77">
        <v>1480.6235646</v>
      </c>
    </row>
    <row r="152" spans="1:22">
      <c r="A152" s="6" t="s">
        <v>415</v>
      </c>
      <c r="B152" s="62">
        <v>17</v>
      </c>
      <c r="C152" s="19" t="s">
        <v>758</v>
      </c>
      <c r="D152" s="73">
        <v>6015.2579999999998</v>
      </c>
      <c r="E152" s="74">
        <v>2303.6909999999998</v>
      </c>
      <c r="F152" s="74">
        <v>20379.922999999999</v>
      </c>
      <c r="G152" s="74">
        <v>1740.086</v>
      </c>
      <c r="H152" s="74">
        <v>0</v>
      </c>
      <c r="I152" s="74">
        <v>5.9219999999999997</v>
      </c>
      <c r="J152" s="74">
        <v>6.6870000000000003</v>
      </c>
      <c r="K152" s="74">
        <v>0</v>
      </c>
      <c r="L152" s="75"/>
      <c r="M152" s="74">
        <v>34.587733499999999</v>
      </c>
      <c r="N152" s="74">
        <v>15.089176049999999</v>
      </c>
      <c r="O152" s="74">
        <v>51.968803649999998</v>
      </c>
      <c r="P152" s="74">
        <v>10.8755375</v>
      </c>
      <c r="Q152" s="74">
        <v>0</v>
      </c>
      <c r="R152" s="74">
        <v>1.4212799999999998E-2</v>
      </c>
      <c r="S152" s="74">
        <v>2.039535E-2</v>
      </c>
      <c r="T152" s="74">
        <v>0</v>
      </c>
      <c r="U152" s="76"/>
      <c r="V152" s="77">
        <v>112.55585884999999</v>
      </c>
    </row>
    <row r="153" spans="1:22">
      <c r="A153" s="6" t="s">
        <v>435</v>
      </c>
      <c r="B153" s="62">
        <v>4</v>
      </c>
      <c r="C153" s="19" t="s">
        <v>759</v>
      </c>
      <c r="D153" s="73">
        <v>20785.565999999999</v>
      </c>
      <c r="E153" s="74">
        <v>27729.129000000001</v>
      </c>
      <c r="F153" s="74">
        <v>74580.764999999999</v>
      </c>
      <c r="G153" s="74">
        <v>30441.237000000001</v>
      </c>
      <c r="H153" s="74">
        <v>0</v>
      </c>
      <c r="I153" s="74">
        <v>1693.8209999999999</v>
      </c>
      <c r="J153" s="74">
        <v>72.415000000000006</v>
      </c>
      <c r="K153" s="74">
        <v>504.21</v>
      </c>
      <c r="L153" s="75"/>
      <c r="M153" s="74">
        <v>119.51700449999998</v>
      </c>
      <c r="N153" s="74">
        <v>181.62579495</v>
      </c>
      <c r="O153" s="74">
        <v>190.18095075000002</v>
      </c>
      <c r="P153" s="74">
        <v>190.25773125000001</v>
      </c>
      <c r="Q153" s="74">
        <v>0</v>
      </c>
      <c r="R153" s="74">
        <v>4.0651703999999995</v>
      </c>
      <c r="S153" s="74">
        <v>0.22086575</v>
      </c>
      <c r="T153" s="74">
        <v>11.2186725</v>
      </c>
      <c r="U153" s="76"/>
      <c r="V153" s="77">
        <v>697.08619009999995</v>
      </c>
    </row>
    <row r="154" spans="1:22">
      <c r="A154" s="6" t="s">
        <v>55</v>
      </c>
      <c r="B154" s="62">
        <v>8</v>
      </c>
      <c r="C154" s="19" t="s">
        <v>760</v>
      </c>
      <c r="D154" s="73">
        <v>9158.1119999999992</v>
      </c>
      <c r="E154" s="74">
        <v>8893.3829999999998</v>
      </c>
      <c r="F154" s="74">
        <v>39656.036</v>
      </c>
      <c r="G154" s="74">
        <v>13097.656000000001</v>
      </c>
      <c r="H154" s="74">
        <v>0</v>
      </c>
      <c r="I154" s="74">
        <v>603.36900000000003</v>
      </c>
      <c r="J154" s="74">
        <v>96.141000000000005</v>
      </c>
      <c r="K154" s="74">
        <v>0</v>
      </c>
      <c r="L154" s="75"/>
      <c r="M154" s="74">
        <v>52.659143999999998</v>
      </c>
      <c r="N154" s="74">
        <v>58.251658650000003</v>
      </c>
      <c r="O154" s="74">
        <v>101.1228918</v>
      </c>
      <c r="P154" s="74">
        <v>81.860350000000011</v>
      </c>
      <c r="Q154" s="74">
        <v>0</v>
      </c>
      <c r="R154" s="74">
        <v>1.4480856</v>
      </c>
      <c r="S154" s="74">
        <v>0.29323005000000002</v>
      </c>
      <c r="T154" s="74">
        <v>0</v>
      </c>
      <c r="U154" s="76"/>
      <c r="V154" s="77">
        <v>295.63536010000001</v>
      </c>
    </row>
    <row r="155" spans="1:22">
      <c r="A155" s="6" t="s">
        <v>341</v>
      </c>
      <c r="B155" s="62">
        <v>10</v>
      </c>
      <c r="C155" s="19" t="s">
        <v>761</v>
      </c>
      <c r="D155" s="73">
        <v>553166.02800000005</v>
      </c>
      <c r="E155" s="74">
        <v>338922.86800000002</v>
      </c>
      <c r="F155" s="74">
        <v>1390656.5719999999</v>
      </c>
      <c r="G155" s="74">
        <v>176519.052</v>
      </c>
      <c r="H155" s="74">
        <v>0</v>
      </c>
      <c r="I155" s="74">
        <v>9524.5769999999993</v>
      </c>
      <c r="J155" s="74">
        <v>467.41699999999997</v>
      </c>
      <c r="K155" s="74">
        <v>1140.99</v>
      </c>
      <c r="L155" s="75"/>
      <c r="M155" s="74">
        <v>3180.7046610000002</v>
      </c>
      <c r="N155" s="74">
        <v>2219.9447854</v>
      </c>
      <c r="O155" s="74">
        <v>3546.1742586</v>
      </c>
      <c r="P155" s="74">
        <v>1103.2440750000001</v>
      </c>
      <c r="Q155" s="74">
        <v>0</v>
      </c>
      <c r="R155" s="74">
        <v>22.858984799999995</v>
      </c>
      <c r="S155" s="74">
        <v>1.42562185</v>
      </c>
      <c r="T155" s="74">
        <v>25.387027500000002</v>
      </c>
      <c r="U155" s="76"/>
      <c r="V155" s="77">
        <v>10099.739414150001</v>
      </c>
    </row>
    <row r="156" spans="1:22">
      <c r="A156" s="6" t="s">
        <v>255</v>
      </c>
      <c r="B156" s="62">
        <v>17</v>
      </c>
      <c r="C156" s="19" t="s">
        <v>762</v>
      </c>
      <c r="D156" s="73">
        <v>52001.125999999997</v>
      </c>
      <c r="E156" s="74">
        <v>36588.502</v>
      </c>
      <c r="F156" s="74">
        <v>206998.448</v>
      </c>
      <c r="G156" s="74">
        <v>8820.5370000000003</v>
      </c>
      <c r="H156" s="74">
        <v>0</v>
      </c>
      <c r="I156" s="74">
        <v>522.92600000000004</v>
      </c>
      <c r="J156" s="74">
        <v>80.855000000000004</v>
      </c>
      <c r="K156" s="74">
        <v>203.67099999999999</v>
      </c>
      <c r="L156" s="75"/>
      <c r="M156" s="74">
        <v>299.00647449999997</v>
      </c>
      <c r="N156" s="74">
        <v>239.65468810000002</v>
      </c>
      <c r="O156" s="74">
        <v>527.8460424000001</v>
      </c>
      <c r="P156" s="74">
        <v>55.128356250000003</v>
      </c>
      <c r="Q156" s="74">
        <v>0</v>
      </c>
      <c r="R156" s="74">
        <v>1.2550224000000001</v>
      </c>
      <c r="S156" s="74">
        <v>0.24660775000000001</v>
      </c>
      <c r="T156" s="74">
        <v>4.5316797500000003</v>
      </c>
      <c r="U156" s="76"/>
      <c r="V156" s="77">
        <v>1127.6688711500001</v>
      </c>
    </row>
    <row r="157" spans="1:22">
      <c r="A157" s="6" t="s">
        <v>27</v>
      </c>
      <c r="B157" s="62">
        <v>13</v>
      </c>
      <c r="C157" s="19" t="s">
        <v>763</v>
      </c>
      <c r="D157" s="73">
        <v>9939.0910000000003</v>
      </c>
      <c r="E157" s="74">
        <v>9533.51</v>
      </c>
      <c r="F157" s="74">
        <v>34836.796000000002</v>
      </c>
      <c r="G157" s="74">
        <v>11501.985000000001</v>
      </c>
      <c r="H157" s="74">
        <v>0</v>
      </c>
      <c r="I157" s="74">
        <v>232.464</v>
      </c>
      <c r="J157" s="74">
        <v>65.296999999999997</v>
      </c>
      <c r="K157" s="74">
        <v>47.548999999999999</v>
      </c>
      <c r="L157" s="75"/>
      <c r="M157" s="74">
        <v>57.149773250000003</v>
      </c>
      <c r="N157" s="74">
        <v>62.444490500000001</v>
      </c>
      <c r="O157" s="74">
        <v>88.833829800000018</v>
      </c>
      <c r="P157" s="74">
        <v>71.887406250000012</v>
      </c>
      <c r="Q157" s="74">
        <v>0</v>
      </c>
      <c r="R157" s="74">
        <v>0.5579135999999999</v>
      </c>
      <c r="S157" s="74">
        <v>0.19915585</v>
      </c>
      <c r="T157" s="74">
        <v>1.0579652500000001</v>
      </c>
      <c r="U157" s="76"/>
      <c r="V157" s="77">
        <v>282.13053450000007</v>
      </c>
    </row>
    <row r="158" spans="1:22">
      <c r="A158" s="6" t="s">
        <v>565</v>
      </c>
      <c r="B158" s="62">
        <v>19</v>
      </c>
      <c r="C158" s="19" t="s">
        <v>764</v>
      </c>
      <c r="D158" s="73">
        <v>45216.457999999999</v>
      </c>
      <c r="E158" s="74">
        <v>27928.618999999999</v>
      </c>
      <c r="F158" s="74">
        <v>50065.834999999999</v>
      </c>
      <c r="G158" s="74">
        <v>26154.357</v>
      </c>
      <c r="H158" s="74">
        <v>0</v>
      </c>
      <c r="I158" s="74">
        <v>65.831999999999994</v>
      </c>
      <c r="J158" s="74">
        <v>0</v>
      </c>
      <c r="K158" s="74">
        <v>181.70599999999999</v>
      </c>
      <c r="L158" s="75"/>
      <c r="M158" s="74">
        <v>259.99463349999996</v>
      </c>
      <c r="N158" s="74">
        <v>182.93245444999999</v>
      </c>
      <c r="O158" s="74">
        <v>127.66787925000001</v>
      </c>
      <c r="P158" s="74">
        <v>163.46473125</v>
      </c>
      <c r="Q158" s="74">
        <v>0</v>
      </c>
      <c r="R158" s="74">
        <v>0.15799679999999997</v>
      </c>
      <c r="S158" s="74">
        <v>0</v>
      </c>
      <c r="T158" s="74">
        <v>4.0429585000000001</v>
      </c>
      <c r="U158" s="76"/>
      <c r="V158" s="77">
        <v>738.26065375000007</v>
      </c>
    </row>
    <row r="159" spans="1:22">
      <c r="A159" s="6" t="s">
        <v>371</v>
      </c>
      <c r="B159" s="62">
        <v>15</v>
      </c>
      <c r="C159" s="19" t="s">
        <v>765</v>
      </c>
      <c r="D159" s="73">
        <v>138372.47500000001</v>
      </c>
      <c r="E159" s="74">
        <v>82450.34</v>
      </c>
      <c r="F159" s="74">
        <v>517685.20400000003</v>
      </c>
      <c r="G159" s="74">
        <v>61476.822</v>
      </c>
      <c r="H159" s="74">
        <v>0</v>
      </c>
      <c r="I159" s="74">
        <v>5365.8159999999998</v>
      </c>
      <c r="J159" s="74">
        <v>219.73599999999999</v>
      </c>
      <c r="K159" s="74">
        <v>289.42599999999999</v>
      </c>
      <c r="L159" s="75"/>
      <c r="M159" s="74">
        <v>795.64173125000002</v>
      </c>
      <c r="N159" s="74">
        <v>540.04972699999996</v>
      </c>
      <c r="O159" s="74">
        <v>1320.0972702000001</v>
      </c>
      <c r="P159" s="74">
        <v>384.23013750000001</v>
      </c>
      <c r="Q159" s="74">
        <v>0</v>
      </c>
      <c r="R159" s="74">
        <v>12.877958399999999</v>
      </c>
      <c r="S159" s="74">
        <v>0.67019479999999998</v>
      </c>
      <c r="T159" s="74">
        <v>6.4397285000000002</v>
      </c>
      <c r="U159" s="76"/>
      <c r="V159" s="77">
        <v>3060.0067476500003</v>
      </c>
    </row>
    <row r="160" spans="1:22">
      <c r="A160" s="6" t="s">
        <v>331</v>
      </c>
      <c r="B160" s="62">
        <v>13</v>
      </c>
      <c r="C160" s="19" t="s">
        <v>766</v>
      </c>
      <c r="D160" s="73">
        <v>63736.334000000003</v>
      </c>
      <c r="E160" s="74">
        <v>40490.911</v>
      </c>
      <c r="F160" s="74">
        <v>287044.08299999998</v>
      </c>
      <c r="G160" s="74">
        <v>10953.608</v>
      </c>
      <c r="H160" s="74">
        <v>0</v>
      </c>
      <c r="I160" s="74">
        <v>75.664000000000001</v>
      </c>
      <c r="J160" s="74">
        <v>70.778000000000006</v>
      </c>
      <c r="K160" s="74">
        <v>555.755</v>
      </c>
      <c r="L160" s="75"/>
      <c r="M160" s="74">
        <v>366.48392050000001</v>
      </c>
      <c r="N160" s="74">
        <v>265.21546705000003</v>
      </c>
      <c r="O160" s="74">
        <v>731.96241165000004</v>
      </c>
      <c r="P160" s="74">
        <v>68.46005000000001</v>
      </c>
      <c r="Q160" s="74">
        <v>0</v>
      </c>
      <c r="R160" s="74">
        <v>0.18159359999999999</v>
      </c>
      <c r="S160" s="74">
        <v>0.21587290000000003</v>
      </c>
      <c r="T160" s="74">
        <v>12.365548750000002</v>
      </c>
      <c r="U160" s="76"/>
      <c r="V160" s="77">
        <v>1444.8848644500001</v>
      </c>
    </row>
    <row r="161" spans="1:22">
      <c r="A161" s="6" t="s">
        <v>213</v>
      </c>
      <c r="B161" s="62">
        <v>2</v>
      </c>
      <c r="C161" s="19" t="s">
        <v>767</v>
      </c>
      <c r="D161" s="73">
        <v>58755.127999999997</v>
      </c>
      <c r="E161" s="74">
        <v>29596.326000000001</v>
      </c>
      <c r="F161" s="74">
        <v>176845.82500000001</v>
      </c>
      <c r="G161" s="74">
        <v>14614.331</v>
      </c>
      <c r="H161" s="74">
        <v>0</v>
      </c>
      <c r="I161" s="74">
        <v>1416.4480000000001</v>
      </c>
      <c r="J161" s="74">
        <v>107.429</v>
      </c>
      <c r="K161" s="74">
        <v>0.20300000000000001</v>
      </c>
      <c r="L161" s="75"/>
      <c r="M161" s="74">
        <v>337.84198599999996</v>
      </c>
      <c r="N161" s="74">
        <v>193.85593530000003</v>
      </c>
      <c r="O161" s="74">
        <v>450.95685375000005</v>
      </c>
      <c r="P161" s="74">
        <v>91.339568750000012</v>
      </c>
      <c r="Q161" s="74">
        <v>0</v>
      </c>
      <c r="R161" s="74">
        <v>3.3994751999999999</v>
      </c>
      <c r="S161" s="74">
        <v>0.32765844999999999</v>
      </c>
      <c r="T161" s="74">
        <v>4.5167500000000008E-3</v>
      </c>
      <c r="U161" s="76"/>
      <c r="V161" s="77">
        <v>1077.7259942000001</v>
      </c>
    </row>
    <row r="162" spans="1:22">
      <c r="A162" s="6" t="s">
        <v>13</v>
      </c>
      <c r="B162" s="62">
        <v>1</v>
      </c>
      <c r="C162" s="19" t="s">
        <v>768</v>
      </c>
      <c r="D162" s="73">
        <v>6889.7929999999997</v>
      </c>
      <c r="E162" s="74">
        <v>7286.73</v>
      </c>
      <c r="F162" s="74">
        <v>39662.652999999998</v>
      </c>
      <c r="G162" s="74">
        <v>6773.6949999999997</v>
      </c>
      <c r="H162" s="74">
        <v>0</v>
      </c>
      <c r="I162" s="74">
        <v>260.38499999999999</v>
      </c>
      <c r="J162" s="74">
        <v>35.631999999999998</v>
      </c>
      <c r="K162" s="74">
        <v>0</v>
      </c>
      <c r="L162" s="75"/>
      <c r="M162" s="74">
        <v>39.616309749999999</v>
      </c>
      <c r="N162" s="74">
        <v>47.728081500000002</v>
      </c>
      <c r="O162" s="74">
        <v>101.13976515</v>
      </c>
      <c r="P162" s="74">
        <v>42.335593750000001</v>
      </c>
      <c r="Q162" s="74">
        <v>0</v>
      </c>
      <c r="R162" s="74">
        <v>0.62492399999999992</v>
      </c>
      <c r="S162" s="74">
        <v>0.10867759999999999</v>
      </c>
      <c r="T162" s="74">
        <v>0</v>
      </c>
      <c r="U162" s="76"/>
      <c r="V162" s="77">
        <v>231.55335174999999</v>
      </c>
    </row>
    <row r="163" spans="1:22">
      <c r="A163" s="6" t="s">
        <v>395</v>
      </c>
      <c r="B163" s="62">
        <v>1</v>
      </c>
      <c r="C163" s="19" t="s">
        <v>769</v>
      </c>
      <c r="D163" s="73">
        <v>245870.709</v>
      </c>
      <c r="E163" s="74">
        <v>170971.09599999999</v>
      </c>
      <c r="F163" s="74">
        <v>557545.31400000001</v>
      </c>
      <c r="G163" s="74">
        <v>16939.617999999999</v>
      </c>
      <c r="H163" s="74">
        <v>0</v>
      </c>
      <c r="I163" s="74">
        <v>8658.48</v>
      </c>
      <c r="J163" s="74">
        <v>143.173</v>
      </c>
      <c r="K163" s="74">
        <v>3317.0030000000002</v>
      </c>
      <c r="L163" s="75"/>
      <c r="M163" s="74">
        <v>1413.75657675</v>
      </c>
      <c r="N163" s="74">
        <v>1119.8606788</v>
      </c>
      <c r="O163" s="74">
        <v>1421.7405507000001</v>
      </c>
      <c r="P163" s="74">
        <v>105.8726125</v>
      </c>
      <c r="Q163" s="74">
        <v>0</v>
      </c>
      <c r="R163" s="74">
        <v>20.780351999999997</v>
      </c>
      <c r="S163" s="74">
        <v>0.43667765000000003</v>
      </c>
      <c r="T163" s="74">
        <v>73.803316750000008</v>
      </c>
      <c r="U163" s="76"/>
      <c r="V163" s="77">
        <v>4156.25076515</v>
      </c>
    </row>
    <row r="164" spans="1:22">
      <c r="A164" s="6" t="s">
        <v>519</v>
      </c>
      <c r="B164" s="62">
        <v>6</v>
      </c>
      <c r="C164" s="19" t="s">
        <v>771</v>
      </c>
      <c r="D164" s="73">
        <v>89182.415999999997</v>
      </c>
      <c r="E164" s="74">
        <v>39999.178</v>
      </c>
      <c r="F164" s="74">
        <v>230064.43</v>
      </c>
      <c r="G164" s="74">
        <v>31452.357</v>
      </c>
      <c r="H164" s="74">
        <v>0</v>
      </c>
      <c r="I164" s="74">
        <v>8493.2350000000006</v>
      </c>
      <c r="J164" s="74">
        <v>243.48699999999999</v>
      </c>
      <c r="K164" s="74">
        <v>0</v>
      </c>
      <c r="L164" s="75"/>
      <c r="M164" s="74">
        <v>512.79889200000002</v>
      </c>
      <c r="N164" s="74">
        <v>261.99461589999999</v>
      </c>
      <c r="O164" s="74">
        <v>586.66429649999998</v>
      </c>
      <c r="P164" s="74">
        <v>196.57723125000001</v>
      </c>
      <c r="Q164" s="74">
        <v>0</v>
      </c>
      <c r="R164" s="74">
        <v>20.383763999999999</v>
      </c>
      <c r="S164" s="74">
        <v>0.74263534999999992</v>
      </c>
      <c r="T164" s="74">
        <v>0</v>
      </c>
      <c r="U164" s="76"/>
      <c r="V164" s="77">
        <v>1579.161435</v>
      </c>
    </row>
    <row r="165" spans="1:22">
      <c r="A165" s="6" t="s">
        <v>131</v>
      </c>
      <c r="B165" s="62">
        <v>10</v>
      </c>
      <c r="C165" s="19" t="s">
        <v>770</v>
      </c>
      <c r="D165" s="73">
        <v>58645.571000000004</v>
      </c>
      <c r="E165" s="74">
        <v>99699.222999999998</v>
      </c>
      <c r="F165" s="74">
        <v>181040.26699999999</v>
      </c>
      <c r="G165" s="74">
        <v>110037.148</v>
      </c>
      <c r="H165" s="74">
        <v>0</v>
      </c>
      <c r="I165" s="74">
        <v>540.01900000000001</v>
      </c>
      <c r="J165" s="74">
        <v>59.783000000000001</v>
      </c>
      <c r="K165" s="74">
        <v>821.41</v>
      </c>
      <c r="L165" s="75"/>
      <c r="M165" s="74">
        <v>337.21203324999999</v>
      </c>
      <c r="N165" s="74">
        <v>653.02991065000003</v>
      </c>
      <c r="O165" s="74">
        <v>461.65268085000002</v>
      </c>
      <c r="P165" s="74">
        <v>687.7321750000001</v>
      </c>
      <c r="Q165" s="74">
        <v>0</v>
      </c>
      <c r="R165" s="74">
        <v>1.2960455999999998</v>
      </c>
      <c r="S165" s="74">
        <v>0.18233815</v>
      </c>
      <c r="T165" s="74">
        <v>18.276372500000001</v>
      </c>
      <c r="U165" s="76"/>
      <c r="V165" s="77">
        <v>2159.3815559999998</v>
      </c>
    </row>
    <row r="166" spans="1:22">
      <c r="A166" s="6" t="s">
        <v>489</v>
      </c>
      <c r="B166" s="62">
        <v>2</v>
      </c>
      <c r="C166" s="19" t="s">
        <v>772</v>
      </c>
      <c r="D166" s="73">
        <v>157356.47099999999</v>
      </c>
      <c r="E166" s="74">
        <v>208826.959</v>
      </c>
      <c r="F166" s="74">
        <v>629148.94799999997</v>
      </c>
      <c r="G166" s="74">
        <v>84188.572</v>
      </c>
      <c r="H166" s="74">
        <v>0</v>
      </c>
      <c r="I166" s="74">
        <v>294.99</v>
      </c>
      <c r="J166" s="74">
        <v>37.704999999999998</v>
      </c>
      <c r="K166" s="74">
        <v>1546.068</v>
      </c>
      <c r="L166" s="75"/>
      <c r="M166" s="74">
        <v>904.79970824999998</v>
      </c>
      <c r="N166" s="74">
        <v>1367.8165814500001</v>
      </c>
      <c r="O166" s="74">
        <v>1604.3298174000001</v>
      </c>
      <c r="P166" s="74">
        <v>526.17857500000002</v>
      </c>
      <c r="Q166" s="74">
        <v>0</v>
      </c>
      <c r="R166" s="74">
        <v>0.70797599999999994</v>
      </c>
      <c r="S166" s="74">
        <v>0.11500024999999998</v>
      </c>
      <c r="T166" s="74">
        <v>34.400013000000001</v>
      </c>
      <c r="U166" s="76"/>
      <c r="V166" s="77">
        <v>4438.3476713500004</v>
      </c>
    </row>
    <row r="167" spans="1:22">
      <c r="A167" s="6" t="s">
        <v>47</v>
      </c>
      <c r="B167" s="62">
        <v>4</v>
      </c>
      <c r="C167" s="19" t="s">
        <v>773</v>
      </c>
      <c r="D167" s="73">
        <v>38662.874000000003</v>
      </c>
      <c r="E167" s="74">
        <v>9479.7440000000006</v>
      </c>
      <c r="F167" s="74">
        <v>124157.341</v>
      </c>
      <c r="G167" s="74">
        <v>2497.5520000000001</v>
      </c>
      <c r="H167" s="74">
        <v>0</v>
      </c>
      <c r="I167" s="74">
        <v>992.36199999999997</v>
      </c>
      <c r="J167" s="74">
        <v>13.493</v>
      </c>
      <c r="K167" s="74">
        <v>115.7</v>
      </c>
      <c r="L167" s="75"/>
      <c r="M167" s="74">
        <v>222.31152550000002</v>
      </c>
      <c r="N167" s="74">
        <v>62.09232320000001</v>
      </c>
      <c r="O167" s="74">
        <v>316.60121955</v>
      </c>
      <c r="P167" s="74">
        <v>15.609700000000002</v>
      </c>
      <c r="Q167" s="74">
        <v>0</v>
      </c>
      <c r="R167" s="74">
        <v>2.3816687999999999</v>
      </c>
      <c r="S167" s="74">
        <v>4.115365E-2</v>
      </c>
      <c r="T167" s="74">
        <v>2.5743250000000004</v>
      </c>
      <c r="U167" s="76"/>
      <c r="V167" s="77">
        <v>621.61191569999994</v>
      </c>
    </row>
    <row r="168" spans="1:22">
      <c r="A168" s="6" t="s">
        <v>535</v>
      </c>
      <c r="B168" s="62">
        <v>17</v>
      </c>
      <c r="C168" s="19" t="s">
        <v>774</v>
      </c>
      <c r="D168" s="73">
        <v>104836.768</v>
      </c>
      <c r="E168" s="74">
        <v>21684.096000000001</v>
      </c>
      <c r="F168" s="74">
        <v>241757.95499999999</v>
      </c>
      <c r="G168" s="74">
        <v>3815.172</v>
      </c>
      <c r="H168" s="74">
        <v>0</v>
      </c>
      <c r="I168" s="74">
        <v>2072.0909999999999</v>
      </c>
      <c r="J168" s="74">
        <v>275.39499999999998</v>
      </c>
      <c r="K168" s="74">
        <v>487.91</v>
      </c>
      <c r="L168" s="75"/>
      <c r="M168" s="74">
        <v>602.81141600000001</v>
      </c>
      <c r="N168" s="74">
        <v>142.03082880000002</v>
      </c>
      <c r="O168" s="74">
        <v>616.48278525000001</v>
      </c>
      <c r="P168" s="74">
        <v>23.844825</v>
      </c>
      <c r="Q168" s="74">
        <v>0</v>
      </c>
      <c r="R168" s="74">
        <v>4.9730183999999991</v>
      </c>
      <c r="S168" s="74">
        <v>0.83995474999999997</v>
      </c>
      <c r="T168" s="74">
        <v>10.855997500000001</v>
      </c>
      <c r="U168" s="76"/>
      <c r="V168" s="77">
        <v>1401.8388256999999</v>
      </c>
    </row>
    <row r="169" spans="1:22">
      <c r="A169" s="6" t="s">
        <v>531</v>
      </c>
      <c r="B169" s="62">
        <v>6</v>
      </c>
      <c r="C169" s="19" t="s">
        <v>775</v>
      </c>
      <c r="D169" s="73">
        <v>351588.19699999999</v>
      </c>
      <c r="E169" s="74">
        <v>159948.913</v>
      </c>
      <c r="F169" s="74">
        <v>928393.64199999999</v>
      </c>
      <c r="G169" s="74">
        <v>23067.507000000001</v>
      </c>
      <c r="H169" s="74">
        <v>0</v>
      </c>
      <c r="I169" s="74">
        <v>13077.183000000001</v>
      </c>
      <c r="J169" s="74">
        <v>2163.0149999999999</v>
      </c>
      <c r="K169" s="74">
        <v>1066.902</v>
      </c>
      <c r="L169" s="75"/>
      <c r="M169" s="74">
        <v>2021.63213275</v>
      </c>
      <c r="N169" s="74">
        <v>1047.6653801500001</v>
      </c>
      <c r="O169" s="74">
        <v>2367.4037871</v>
      </c>
      <c r="P169" s="74">
        <v>144.17191875</v>
      </c>
      <c r="Q169" s="74">
        <v>0</v>
      </c>
      <c r="R169" s="74">
        <v>31.385239200000001</v>
      </c>
      <c r="S169" s="74">
        <v>6.59719575</v>
      </c>
      <c r="T169" s="74">
        <v>23.738569500000004</v>
      </c>
      <c r="U169" s="76"/>
      <c r="V169" s="77">
        <v>5642.5942232000007</v>
      </c>
    </row>
    <row r="170" spans="1:22">
      <c r="A170" s="6" t="s">
        <v>293</v>
      </c>
      <c r="B170" s="62">
        <v>2</v>
      </c>
      <c r="C170" s="19" t="s">
        <v>776</v>
      </c>
      <c r="D170" s="73">
        <v>15369.817999999999</v>
      </c>
      <c r="E170" s="74">
        <v>15365.745999999999</v>
      </c>
      <c r="F170" s="74">
        <v>119326.495</v>
      </c>
      <c r="G170" s="74">
        <v>4801.8190000000004</v>
      </c>
      <c r="H170" s="74">
        <v>0</v>
      </c>
      <c r="I170" s="74">
        <v>687.45899999999995</v>
      </c>
      <c r="J170" s="74">
        <v>59.006999999999998</v>
      </c>
      <c r="K170" s="74">
        <v>563.91700000000003</v>
      </c>
      <c r="L170" s="75"/>
      <c r="M170" s="74">
        <v>88.376453499999997</v>
      </c>
      <c r="N170" s="74">
        <v>100.64563629999999</v>
      </c>
      <c r="O170" s="74">
        <v>304.28256225000001</v>
      </c>
      <c r="P170" s="74">
        <v>30.011368750000003</v>
      </c>
      <c r="Q170" s="74">
        <v>0</v>
      </c>
      <c r="R170" s="74">
        <v>1.6499015999999997</v>
      </c>
      <c r="S170" s="74">
        <v>0.17997135</v>
      </c>
      <c r="T170" s="74">
        <v>12.547153250000003</v>
      </c>
      <c r="U170" s="76"/>
      <c r="V170" s="77">
        <v>537.69304699999998</v>
      </c>
    </row>
    <row r="171" spans="1:22">
      <c r="A171" s="6" t="s">
        <v>367</v>
      </c>
      <c r="B171" s="62">
        <v>12</v>
      </c>
      <c r="C171" s="19" t="s">
        <v>777</v>
      </c>
      <c r="D171" s="73">
        <v>62928.189999999995</v>
      </c>
      <c r="E171" s="74">
        <v>37093.930999999997</v>
      </c>
      <c r="F171" s="74">
        <v>204903.3</v>
      </c>
      <c r="G171" s="74">
        <v>26832.905999999999</v>
      </c>
      <c r="H171" s="74">
        <v>0</v>
      </c>
      <c r="I171" s="74">
        <v>1093.9059999999999</v>
      </c>
      <c r="J171" s="74">
        <v>178.71100000000001</v>
      </c>
      <c r="K171" s="74">
        <v>0</v>
      </c>
      <c r="L171" s="75"/>
      <c r="M171" s="74">
        <v>361.83709249999998</v>
      </c>
      <c r="N171" s="74">
        <v>242.96524804999999</v>
      </c>
      <c r="O171" s="74">
        <v>522.50341500000002</v>
      </c>
      <c r="P171" s="74">
        <v>167.70566250000002</v>
      </c>
      <c r="Q171" s="74">
        <v>0</v>
      </c>
      <c r="R171" s="74">
        <v>2.6253743999999997</v>
      </c>
      <c r="S171" s="74">
        <v>0.54506854999999999</v>
      </c>
      <c r="T171" s="74">
        <v>0</v>
      </c>
      <c r="U171" s="76"/>
      <c r="V171" s="77">
        <v>1298.181861</v>
      </c>
    </row>
    <row r="172" spans="1:22">
      <c r="A172" s="6" t="s">
        <v>475</v>
      </c>
      <c r="B172" s="62">
        <v>1</v>
      </c>
      <c r="C172" s="19" t="s">
        <v>778</v>
      </c>
      <c r="D172" s="73">
        <v>299177.21399999998</v>
      </c>
      <c r="E172" s="74">
        <v>371711.12099999998</v>
      </c>
      <c r="F172" s="74">
        <v>1182082.7009999999</v>
      </c>
      <c r="G172" s="74">
        <v>9851.4599999999991</v>
      </c>
      <c r="H172" s="74">
        <v>0</v>
      </c>
      <c r="I172" s="74">
        <v>9150.518</v>
      </c>
      <c r="J172" s="74">
        <v>3091.3</v>
      </c>
      <c r="K172" s="74">
        <v>8507.86</v>
      </c>
      <c r="L172" s="75"/>
      <c r="M172" s="74">
        <v>1720.2689804999998</v>
      </c>
      <c r="N172" s="74">
        <v>2434.7078425499999</v>
      </c>
      <c r="O172" s="74">
        <v>3014.3108875499997</v>
      </c>
      <c r="P172" s="74">
        <v>61.571624999999997</v>
      </c>
      <c r="Q172" s="74">
        <v>0</v>
      </c>
      <c r="R172" s="74">
        <v>21.961243199999998</v>
      </c>
      <c r="S172" s="74">
        <v>9.4284649999999992</v>
      </c>
      <c r="T172" s="74">
        <v>189.29988500000005</v>
      </c>
      <c r="U172" s="76"/>
      <c r="V172" s="77">
        <v>7451.5489287999999</v>
      </c>
    </row>
    <row r="173" spans="1:22">
      <c r="A173" s="6" t="s">
        <v>547</v>
      </c>
      <c r="B173" s="62">
        <v>15</v>
      </c>
      <c r="C173" s="19" t="s">
        <v>779</v>
      </c>
      <c r="D173" s="73">
        <v>161536.049</v>
      </c>
      <c r="E173" s="74">
        <v>46304.614000000001</v>
      </c>
      <c r="F173" s="74">
        <v>236302.266</v>
      </c>
      <c r="G173" s="74">
        <v>48001.315000000002</v>
      </c>
      <c r="H173" s="74">
        <v>0</v>
      </c>
      <c r="I173" s="74">
        <v>2664.8270000000002</v>
      </c>
      <c r="J173" s="74">
        <v>178.77</v>
      </c>
      <c r="K173" s="74">
        <v>10.647</v>
      </c>
      <c r="L173" s="75"/>
      <c r="M173" s="74">
        <v>928.83228174999999</v>
      </c>
      <c r="N173" s="74">
        <v>303.29522170000001</v>
      </c>
      <c r="O173" s="74">
        <v>602.57077830000003</v>
      </c>
      <c r="P173" s="74">
        <v>300.00821875000003</v>
      </c>
      <c r="Q173" s="74">
        <v>0</v>
      </c>
      <c r="R173" s="74">
        <v>6.3955848</v>
      </c>
      <c r="S173" s="74">
        <v>0.54524850000000002</v>
      </c>
      <c r="T173" s="74">
        <v>0.23689575000000004</v>
      </c>
      <c r="U173" s="76"/>
      <c r="V173" s="77">
        <v>2141.8842295499999</v>
      </c>
    </row>
    <row r="174" spans="1:22">
      <c r="A174" s="6" t="s">
        <v>165</v>
      </c>
      <c r="B174" s="62">
        <v>7</v>
      </c>
      <c r="C174" s="19" t="s">
        <v>780</v>
      </c>
      <c r="D174" s="73">
        <v>137194.02499999999</v>
      </c>
      <c r="E174" s="74">
        <v>60041.675999999999</v>
      </c>
      <c r="F174" s="74">
        <v>388304.41200000001</v>
      </c>
      <c r="G174" s="74">
        <v>22119.571</v>
      </c>
      <c r="H174" s="74">
        <v>0</v>
      </c>
      <c r="I174" s="74">
        <v>1529.672</v>
      </c>
      <c r="J174" s="74">
        <v>185.267</v>
      </c>
      <c r="K174" s="74">
        <v>1209.105</v>
      </c>
      <c r="L174" s="75"/>
      <c r="M174" s="74">
        <v>788.86564375</v>
      </c>
      <c r="N174" s="74">
        <v>393.27297780000004</v>
      </c>
      <c r="O174" s="74">
        <v>990.17625060000012</v>
      </c>
      <c r="P174" s="74">
        <v>138.24731875000001</v>
      </c>
      <c r="Q174" s="74">
        <v>0</v>
      </c>
      <c r="R174" s="74">
        <v>3.6712127999999997</v>
      </c>
      <c r="S174" s="74">
        <v>0.56506434999999999</v>
      </c>
      <c r="T174" s="74">
        <v>26.902586250000002</v>
      </c>
      <c r="U174" s="76"/>
      <c r="V174" s="77">
        <v>2341.7010542999997</v>
      </c>
    </row>
    <row r="175" spans="1:22">
      <c r="A175" s="6" t="s">
        <v>219</v>
      </c>
      <c r="B175" s="62">
        <v>2</v>
      </c>
      <c r="C175" s="19" t="s">
        <v>781</v>
      </c>
      <c r="D175" s="73">
        <v>24627.323</v>
      </c>
      <c r="E175" s="74">
        <v>4234.1689999999999</v>
      </c>
      <c r="F175" s="74">
        <v>31683.774000000001</v>
      </c>
      <c r="G175" s="74">
        <v>3096.4209999999998</v>
      </c>
      <c r="H175" s="74">
        <v>0</v>
      </c>
      <c r="I175" s="74">
        <v>194.00299999999999</v>
      </c>
      <c r="J175" s="74">
        <v>3.4740000000000002</v>
      </c>
      <c r="K175" s="74">
        <v>0</v>
      </c>
      <c r="L175" s="75"/>
      <c r="M175" s="74">
        <v>141.60710725000001</v>
      </c>
      <c r="N175" s="74">
        <v>27.733806950000002</v>
      </c>
      <c r="O175" s="74">
        <v>80.793623700000012</v>
      </c>
      <c r="P175" s="74">
        <v>19.352631250000002</v>
      </c>
      <c r="Q175" s="74">
        <v>0</v>
      </c>
      <c r="R175" s="74">
        <v>0.46560719999999994</v>
      </c>
      <c r="S175" s="74">
        <v>1.0595700000000001E-2</v>
      </c>
      <c r="T175" s="74">
        <v>0</v>
      </c>
      <c r="U175" s="76"/>
      <c r="V175" s="77">
        <v>269.96337205000003</v>
      </c>
    </row>
    <row r="176" spans="1:22">
      <c r="A176" s="6" t="s">
        <v>279</v>
      </c>
      <c r="B176" s="62">
        <v>6</v>
      </c>
      <c r="C176" s="19" t="s">
        <v>782</v>
      </c>
      <c r="D176" s="73">
        <v>50372.421999999999</v>
      </c>
      <c r="E176" s="74">
        <v>57614.419000000002</v>
      </c>
      <c r="F176" s="74">
        <v>218114.78899999999</v>
      </c>
      <c r="G176" s="74">
        <v>55442.974999999999</v>
      </c>
      <c r="H176" s="74">
        <v>0</v>
      </c>
      <c r="I176" s="74">
        <v>10248.395</v>
      </c>
      <c r="J176" s="74">
        <v>297.96499999999997</v>
      </c>
      <c r="K176" s="74">
        <v>245.017</v>
      </c>
      <c r="L176" s="75"/>
      <c r="M176" s="74">
        <v>289.64142649999997</v>
      </c>
      <c r="N176" s="74">
        <v>377.37444445</v>
      </c>
      <c r="O176" s="74">
        <v>556.19271194999999</v>
      </c>
      <c r="P176" s="74">
        <v>346.51859375000004</v>
      </c>
      <c r="Q176" s="74">
        <v>0</v>
      </c>
      <c r="R176" s="74">
        <v>24.596147999999999</v>
      </c>
      <c r="S176" s="74">
        <v>0.90879325</v>
      </c>
      <c r="T176" s="74">
        <v>5.4516282500000006</v>
      </c>
      <c r="U176" s="76"/>
      <c r="V176" s="77">
        <v>1600.6837461499999</v>
      </c>
    </row>
    <row r="177" spans="1:22">
      <c r="A177" s="6" t="s">
        <v>407</v>
      </c>
      <c r="B177" s="62">
        <v>17</v>
      </c>
      <c r="C177" s="19" t="s">
        <v>783</v>
      </c>
      <c r="D177" s="73">
        <v>95245.062000000005</v>
      </c>
      <c r="E177" s="74">
        <v>20006.897000000001</v>
      </c>
      <c r="F177" s="74">
        <v>165156.58799999999</v>
      </c>
      <c r="G177" s="74">
        <v>4808.268</v>
      </c>
      <c r="H177" s="74">
        <v>0</v>
      </c>
      <c r="I177" s="74">
        <v>2324.7579999999998</v>
      </c>
      <c r="J177" s="74">
        <v>116.931</v>
      </c>
      <c r="K177" s="74">
        <v>765.404</v>
      </c>
      <c r="L177" s="75"/>
      <c r="M177" s="74">
        <v>547.65910650000001</v>
      </c>
      <c r="N177" s="74">
        <v>131.04517535000002</v>
      </c>
      <c r="O177" s="74">
        <v>421.14929940000002</v>
      </c>
      <c r="P177" s="74">
        <v>30.051675000000003</v>
      </c>
      <c r="Q177" s="74">
        <v>0</v>
      </c>
      <c r="R177" s="74">
        <v>5.5794191999999994</v>
      </c>
      <c r="S177" s="74">
        <v>0.35663955000000003</v>
      </c>
      <c r="T177" s="74">
        <v>17.030239000000002</v>
      </c>
      <c r="U177" s="76"/>
      <c r="V177" s="77">
        <v>1152.8715539999998</v>
      </c>
    </row>
    <row r="178" spans="1:22">
      <c r="A178" s="6" t="s">
        <v>431</v>
      </c>
      <c r="B178" s="62">
        <v>17</v>
      </c>
      <c r="C178" s="19" t="s">
        <v>784</v>
      </c>
      <c r="D178" s="73">
        <v>2507172.227</v>
      </c>
      <c r="E178" s="74">
        <v>1030140.7340000001</v>
      </c>
      <c r="F178" s="74">
        <v>5715594.5429999996</v>
      </c>
      <c r="G178" s="74">
        <v>62255.96</v>
      </c>
      <c r="H178" s="74">
        <v>0</v>
      </c>
      <c r="I178" s="74">
        <v>118027.32799999999</v>
      </c>
      <c r="J178" s="74">
        <v>6012.549</v>
      </c>
      <c r="K178" s="74">
        <v>1694.395</v>
      </c>
      <c r="L178" s="75"/>
      <c r="M178" s="74">
        <v>14416.240305249999</v>
      </c>
      <c r="N178" s="74">
        <v>6747.4218077000005</v>
      </c>
      <c r="O178" s="74">
        <v>14574.76608465</v>
      </c>
      <c r="P178" s="74">
        <v>389.09975000000003</v>
      </c>
      <c r="Q178" s="74">
        <v>0</v>
      </c>
      <c r="R178" s="74">
        <v>283.26558719999997</v>
      </c>
      <c r="S178" s="74">
        <v>18.33827445</v>
      </c>
      <c r="T178" s="74">
        <v>37.700288750000006</v>
      </c>
      <c r="U178" s="76"/>
      <c r="V178" s="77">
        <v>36466.832097999999</v>
      </c>
    </row>
    <row r="179" spans="1:22">
      <c r="A179" s="6" t="s">
        <v>389</v>
      </c>
      <c r="B179" s="62">
        <v>12</v>
      </c>
      <c r="C179" s="19" t="s">
        <v>723</v>
      </c>
      <c r="D179" s="73">
        <v>50824.127999999997</v>
      </c>
      <c r="E179" s="74">
        <v>19762.019</v>
      </c>
      <c r="F179" s="74">
        <v>141770.65100000001</v>
      </c>
      <c r="G179" s="74">
        <v>14596.253000000001</v>
      </c>
      <c r="H179" s="74">
        <v>0</v>
      </c>
      <c r="I179" s="74">
        <v>631.67100000000005</v>
      </c>
      <c r="J179" s="74">
        <v>10.92</v>
      </c>
      <c r="K179" s="74">
        <v>0</v>
      </c>
      <c r="L179" s="75"/>
      <c r="M179" s="74">
        <v>292.23873599999996</v>
      </c>
      <c r="N179" s="74">
        <v>129.44122444999999</v>
      </c>
      <c r="O179" s="74">
        <v>361.51516005000008</v>
      </c>
      <c r="P179" s="74">
        <v>91.22658125000001</v>
      </c>
      <c r="Q179" s="74">
        <v>0</v>
      </c>
      <c r="R179" s="74">
        <v>1.5160104000000001</v>
      </c>
      <c r="S179" s="74">
        <v>3.3306000000000002E-2</v>
      </c>
      <c r="T179" s="74">
        <v>0</v>
      </c>
      <c r="U179" s="76"/>
      <c r="V179" s="77">
        <v>875.97101815000008</v>
      </c>
    </row>
    <row r="180" spans="1:22">
      <c r="A180" s="6" t="s">
        <v>91</v>
      </c>
      <c r="B180" s="62">
        <v>7</v>
      </c>
      <c r="C180" s="19" t="s">
        <v>785</v>
      </c>
      <c r="D180" s="73">
        <v>14345.936</v>
      </c>
      <c r="E180" s="74">
        <v>51927.561999999998</v>
      </c>
      <c r="F180" s="74">
        <v>67543.740000000005</v>
      </c>
      <c r="G180" s="74">
        <v>48423.692000000003</v>
      </c>
      <c r="H180" s="74">
        <v>0</v>
      </c>
      <c r="I180" s="74">
        <v>1111.239</v>
      </c>
      <c r="J180" s="74">
        <v>40.966999999999999</v>
      </c>
      <c r="K180" s="74">
        <v>1.8</v>
      </c>
      <c r="L180" s="75"/>
      <c r="M180" s="74">
        <v>82.489131999999998</v>
      </c>
      <c r="N180" s="74">
        <v>340.12553109999999</v>
      </c>
      <c r="O180" s="74">
        <v>172.23653700000003</v>
      </c>
      <c r="P180" s="74">
        <v>302.64807500000001</v>
      </c>
      <c r="Q180" s="74">
        <v>0</v>
      </c>
      <c r="R180" s="74">
        <v>2.6669735999999999</v>
      </c>
      <c r="S180" s="74">
        <v>0.12494935</v>
      </c>
      <c r="T180" s="74">
        <v>4.0050000000000002E-2</v>
      </c>
      <c r="U180" s="76"/>
      <c r="V180" s="77">
        <v>900.33124804999989</v>
      </c>
    </row>
    <row r="181" spans="1:22">
      <c r="A181" s="6" t="s">
        <v>487</v>
      </c>
      <c r="B181" s="62">
        <v>2</v>
      </c>
      <c r="C181" s="19" t="s">
        <v>786</v>
      </c>
      <c r="D181" s="73">
        <v>70557.089000000007</v>
      </c>
      <c r="E181" s="74">
        <v>37894.101999999999</v>
      </c>
      <c r="F181" s="74">
        <v>290953.37300000002</v>
      </c>
      <c r="G181" s="74">
        <v>5333.3059999999996</v>
      </c>
      <c r="H181" s="74">
        <v>0</v>
      </c>
      <c r="I181" s="74">
        <v>118.161</v>
      </c>
      <c r="J181" s="74">
        <v>25.850999999999999</v>
      </c>
      <c r="K181" s="74">
        <v>1114.8499999999999</v>
      </c>
      <c r="L181" s="75"/>
      <c r="M181" s="74">
        <v>405.70326175000002</v>
      </c>
      <c r="N181" s="74">
        <v>248.20636809999999</v>
      </c>
      <c r="O181" s="74">
        <v>741.93110115000013</v>
      </c>
      <c r="P181" s="74">
        <v>33.3331625</v>
      </c>
      <c r="Q181" s="74">
        <v>0</v>
      </c>
      <c r="R181" s="74">
        <v>0.28358639999999996</v>
      </c>
      <c r="S181" s="74">
        <v>7.884555E-2</v>
      </c>
      <c r="T181" s="74">
        <v>24.805412499999999</v>
      </c>
      <c r="U181" s="76"/>
      <c r="V181" s="77">
        <v>1454.3417379500006</v>
      </c>
    </row>
    <row r="182" spans="1:22">
      <c r="A182" s="6" t="s">
        <v>41</v>
      </c>
      <c r="B182" s="62">
        <v>18</v>
      </c>
      <c r="C182" s="19" t="s">
        <v>787</v>
      </c>
      <c r="D182" s="73">
        <v>16923.393</v>
      </c>
      <c r="E182" s="74">
        <v>19447.422999999999</v>
      </c>
      <c r="F182" s="74">
        <v>68443.989000000001</v>
      </c>
      <c r="G182" s="74">
        <v>20982.798999999999</v>
      </c>
      <c r="H182" s="74">
        <v>0</v>
      </c>
      <c r="I182" s="74">
        <v>2153.1529999999998</v>
      </c>
      <c r="J182" s="74">
        <v>86.379000000000005</v>
      </c>
      <c r="K182" s="74">
        <v>0</v>
      </c>
      <c r="L182" s="75"/>
      <c r="M182" s="74">
        <v>97.309509750000004</v>
      </c>
      <c r="N182" s="74">
        <v>127.38062065</v>
      </c>
      <c r="O182" s="74">
        <v>174.53217195000002</v>
      </c>
      <c r="P182" s="74">
        <v>131.14249375</v>
      </c>
      <c r="Q182" s="74">
        <v>0</v>
      </c>
      <c r="R182" s="74">
        <v>5.1675671999999988</v>
      </c>
      <c r="S182" s="74">
        <v>0.26345594999999999</v>
      </c>
      <c r="T182" s="74">
        <v>0</v>
      </c>
      <c r="U182" s="76"/>
      <c r="V182" s="77">
        <v>535.79581925000002</v>
      </c>
    </row>
    <row r="183" spans="1:22">
      <c r="A183" s="6" t="s">
        <v>411</v>
      </c>
      <c r="B183" s="62">
        <v>2</v>
      </c>
      <c r="C183" s="19" t="s">
        <v>754</v>
      </c>
      <c r="D183" s="73">
        <v>128304.682</v>
      </c>
      <c r="E183" s="74">
        <v>291673.93099999998</v>
      </c>
      <c r="F183" s="74">
        <v>404606.20199999999</v>
      </c>
      <c r="G183" s="74">
        <v>166285.79199999999</v>
      </c>
      <c r="H183" s="74">
        <v>0</v>
      </c>
      <c r="I183" s="74">
        <v>2338.837</v>
      </c>
      <c r="J183" s="74">
        <v>603.33900000000006</v>
      </c>
      <c r="K183" s="74">
        <v>766.83600000000001</v>
      </c>
      <c r="L183" s="75"/>
      <c r="M183" s="74">
        <v>737.75192149999998</v>
      </c>
      <c r="N183" s="74">
        <v>1910.4642480499999</v>
      </c>
      <c r="O183" s="74">
        <v>1031.7458151000001</v>
      </c>
      <c r="P183" s="74">
        <v>1039.2862</v>
      </c>
      <c r="Q183" s="74">
        <v>0</v>
      </c>
      <c r="R183" s="74">
        <v>5.6132087999999998</v>
      </c>
      <c r="S183" s="74">
        <v>1.8401839500000003</v>
      </c>
      <c r="T183" s="74">
        <v>17.062101000000002</v>
      </c>
      <c r="U183" s="76"/>
      <c r="V183" s="77">
        <v>4743.7636784000006</v>
      </c>
    </row>
    <row r="184" spans="1:22">
      <c r="A184" s="6" t="s">
        <v>101</v>
      </c>
      <c r="B184" s="62">
        <v>9</v>
      </c>
      <c r="C184" s="19" t="s">
        <v>788</v>
      </c>
      <c r="D184" s="73">
        <v>29488.947</v>
      </c>
      <c r="E184" s="74">
        <v>24885.411</v>
      </c>
      <c r="F184" s="74">
        <v>106720.023</v>
      </c>
      <c r="G184" s="74">
        <v>31154.685000000001</v>
      </c>
      <c r="H184" s="74">
        <v>0</v>
      </c>
      <c r="I184" s="74">
        <v>491.6</v>
      </c>
      <c r="J184" s="74">
        <v>82.793999999999997</v>
      </c>
      <c r="K184" s="74">
        <v>0</v>
      </c>
      <c r="L184" s="75"/>
      <c r="M184" s="74">
        <v>169.56144524999999</v>
      </c>
      <c r="N184" s="74">
        <v>162.99944205</v>
      </c>
      <c r="O184" s="74">
        <v>272.13605865</v>
      </c>
      <c r="P184" s="74">
        <v>194.71678125000003</v>
      </c>
      <c r="Q184" s="74">
        <v>0</v>
      </c>
      <c r="R184" s="74">
        <v>1.17984</v>
      </c>
      <c r="S184" s="74">
        <v>0.25252170000000002</v>
      </c>
      <c r="T184" s="74">
        <v>0</v>
      </c>
      <c r="U184" s="76"/>
      <c r="V184" s="77">
        <v>800.84608890000004</v>
      </c>
    </row>
    <row r="185" spans="1:22">
      <c r="A185" s="6" t="s">
        <v>261</v>
      </c>
      <c r="B185" s="62">
        <v>6</v>
      </c>
      <c r="C185" s="19" t="s">
        <v>789</v>
      </c>
      <c r="D185" s="73">
        <v>68554.838000000003</v>
      </c>
      <c r="E185" s="74">
        <v>25890.296999999999</v>
      </c>
      <c r="F185" s="74">
        <v>153406.97200000001</v>
      </c>
      <c r="G185" s="74">
        <v>25790.183000000001</v>
      </c>
      <c r="H185" s="74">
        <v>0</v>
      </c>
      <c r="I185" s="74">
        <v>2228.1869999999999</v>
      </c>
      <c r="J185" s="74">
        <v>147.15700000000001</v>
      </c>
      <c r="K185" s="74">
        <v>0</v>
      </c>
      <c r="L185" s="75"/>
      <c r="M185" s="74">
        <v>394.19031849999999</v>
      </c>
      <c r="N185" s="74">
        <v>169.58144535</v>
      </c>
      <c r="O185" s="74">
        <v>391.18777860000006</v>
      </c>
      <c r="P185" s="74">
        <v>161.18864375000001</v>
      </c>
      <c r="Q185" s="74">
        <v>0</v>
      </c>
      <c r="R185" s="74">
        <v>5.3476487999999991</v>
      </c>
      <c r="S185" s="74">
        <v>0.44882885</v>
      </c>
      <c r="T185" s="74">
        <v>0</v>
      </c>
      <c r="U185" s="76"/>
      <c r="V185" s="77">
        <v>1121.9446638499999</v>
      </c>
    </row>
    <row r="186" spans="1:22">
      <c r="A186" s="6" t="s">
        <v>345</v>
      </c>
      <c r="B186" s="62">
        <v>15</v>
      </c>
      <c r="C186" s="19" t="s">
        <v>796</v>
      </c>
      <c r="D186" s="73">
        <v>114892.58499999999</v>
      </c>
      <c r="E186" s="74">
        <v>20739.571</v>
      </c>
      <c r="F186" s="74">
        <v>260378.14499999999</v>
      </c>
      <c r="G186" s="74">
        <v>11705.168</v>
      </c>
      <c r="H186" s="74">
        <v>0</v>
      </c>
      <c r="I186" s="74">
        <v>3987.0039999999999</v>
      </c>
      <c r="J186" s="74">
        <v>253.42400000000001</v>
      </c>
      <c r="K186" s="74">
        <v>4.173</v>
      </c>
      <c r="L186" s="75"/>
      <c r="M186" s="74">
        <v>660.63236374999997</v>
      </c>
      <c r="N186" s="74">
        <v>135.84419005000001</v>
      </c>
      <c r="O186" s="74">
        <v>663.96426974999997</v>
      </c>
      <c r="P186" s="74">
        <v>73.157300000000006</v>
      </c>
      <c r="Q186" s="74">
        <v>0</v>
      </c>
      <c r="R186" s="74">
        <v>9.5688095999999998</v>
      </c>
      <c r="S186" s="74">
        <v>0.77294319999999994</v>
      </c>
      <c r="T186" s="74">
        <v>9.2849250000000008E-2</v>
      </c>
      <c r="U186" s="76"/>
      <c r="V186" s="77">
        <v>1544.0327256</v>
      </c>
    </row>
    <row r="187" spans="1:22">
      <c r="A187" s="6" t="s">
        <v>245</v>
      </c>
      <c r="B187" s="62">
        <v>19</v>
      </c>
      <c r="C187" s="19" t="s">
        <v>790</v>
      </c>
      <c r="D187" s="73">
        <v>30776.089</v>
      </c>
      <c r="E187" s="74">
        <v>14196.046</v>
      </c>
      <c r="F187" s="74">
        <v>22751.907999999999</v>
      </c>
      <c r="G187" s="74">
        <v>31189.276999999998</v>
      </c>
      <c r="H187" s="74">
        <v>0</v>
      </c>
      <c r="I187" s="74">
        <v>277.92700000000002</v>
      </c>
      <c r="J187" s="74">
        <v>17.850000000000001</v>
      </c>
      <c r="K187" s="74">
        <v>31.738</v>
      </c>
      <c r="L187" s="75"/>
      <c r="M187" s="74">
        <v>176.96251175</v>
      </c>
      <c r="N187" s="74">
        <v>92.984101300000006</v>
      </c>
      <c r="O187" s="74">
        <v>58.017365400000003</v>
      </c>
      <c r="P187" s="74">
        <v>194.93298125000001</v>
      </c>
      <c r="Q187" s="74">
        <v>0</v>
      </c>
      <c r="R187" s="74">
        <v>0.66702479999999997</v>
      </c>
      <c r="S187" s="74">
        <v>5.4442500000000005E-2</v>
      </c>
      <c r="T187" s="74">
        <v>0.70617050000000003</v>
      </c>
      <c r="U187" s="76"/>
      <c r="V187" s="77">
        <v>524.3245975000001</v>
      </c>
    </row>
    <row r="188" spans="1:22">
      <c r="A188" s="6" t="s">
        <v>579</v>
      </c>
      <c r="B188" s="62">
        <v>19</v>
      </c>
      <c r="C188" s="19" t="s">
        <v>875</v>
      </c>
      <c r="D188" s="73">
        <v>32422.144000000004</v>
      </c>
      <c r="E188" s="74">
        <v>16714.774000000001</v>
      </c>
      <c r="F188" s="74">
        <v>89712.364000000001</v>
      </c>
      <c r="G188" s="74">
        <v>22044.878000000001</v>
      </c>
      <c r="H188" s="74">
        <v>0</v>
      </c>
      <c r="I188" s="74">
        <v>1249.866</v>
      </c>
      <c r="J188" s="74">
        <v>46.042000000000002</v>
      </c>
      <c r="K188" s="74">
        <v>0</v>
      </c>
      <c r="L188" s="75"/>
      <c r="M188" s="74">
        <v>186.42732800000002</v>
      </c>
      <c r="N188" s="74">
        <v>109.48176970000002</v>
      </c>
      <c r="O188" s="74">
        <v>228.76652820000001</v>
      </c>
      <c r="P188" s="74">
        <v>137.78048750000002</v>
      </c>
      <c r="Q188" s="74">
        <v>0</v>
      </c>
      <c r="R188" s="74">
        <v>2.9996783999999996</v>
      </c>
      <c r="S188" s="74">
        <v>0.1404281</v>
      </c>
      <c r="T188" s="74">
        <v>0</v>
      </c>
      <c r="U188" s="76"/>
      <c r="V188" s="77">
        <v>665.59621990000005</v>
      </c>
    </row>
    <row r="189" spans="1:22">
      <c r="A189" s="6" t="s">
        <v>499</v>
      </c>
      <c r="B189" s="62">
        <v>16</v>
      </c>
      <c r="C189" s="19" t="s">
        <v>791</v>
      </c>
      <c r="D189" s="73">
        <v>13884.055</v>
      </c>
      <c r="E189" s="74">
        <v>5342.2139999999999</v>
      </c>
      <c r="F189" s="74">
        <v>54103.697</v>
      </c>
      <c r="G189" s="74">
        <v>6185.5889999999999</v>
      </c>
      <c r="H189" s="74">
        <v>0</v>
      </c>
      <c r="I189" s="74">
        <v>1623.011</v>
      </c>
      <c r="J189" s="74">
        <v>43.433</v>
      </c>
      <c r="K189" s="74">
        <v>25.292000000000002</v>
      </c>
      <c r="L189" s="75"/>
      <c r="M189" s="74">
        <v>79.833316249999996</v>
      </c>
      <c r="N189" s="74">
        <v>34.991501700000001</v>
      </c>
      <c r="O189" s="74">
        <v>137.96442735000002</v>
      </c>
      <c r="P189" s="74">
        <v>38.65993125</v>
      </c>
      <c r="Q189" s="74">
        <v>0</v>
      </c>
      <c r="R189" s="74">
        <v>3.8952263999999994</v>
      </c>
      <c r="S189" s="74">
        <v>0.13247065</v>
      </c>
      <c r="T189" s="74">
        <v>0.56274700000000011</v>
      </c>
      <c r="U189" s="76"/>
      <c r="V189" s="77">
        <v>296.03962060000003</v>
      </c>
    </row>
    <row r="190" spans="1:22">
      <c r="A190" s="6" t="s">
        <v>45</v>
      </c>
      <c r="B190" s="62">
        <v>13</v>
      </c>
      <c r="C190" s="19" t="s">
        <v>792</v>
      </c>
      <c r="D190" s="73">
        <v>18954.202000000001</v>
      </c>
      <c r="E190" s="74">
        <v>15285.924000000001</v>
      </c>
      <c r="F190" s="74">
        <v>91630.572</v>
      </c>
      <c r="G190" s="74">
        <v>11927.762000000001</v>
      </c>
      <c r="H190" s="74">
        <v>0</v>
      </c>
      <c r="I190" s="74">
        <v>223.06</v>
      </c>
      <c r="J190" s="74">
        <v>51.692999999999998</v>
      </c>
      <c r="K190" s="74">
        <v>36.72</v>
      </c>
      <c r="L190" s="75"/>
      <c r="M190" s="74">
        <v>108.98666150000001</v>
      </c>
      <c r="N190" s="74">
        <v>100.12280220000001</v>
      </c>
      <c r="O190" s="74">
        <v>233.65795860000003</v>
      </c>
      <c r="P190" s="74">
        <v>74.548512500000001</v>
      </c>
      <c r="Q190" s="74">
        <v>0</v>
      </c>
      <c r="R190" s="74">
        <v>0.53534399999999993</v>
      </c>
      <c r="S190" s="74">
        <v>0.15766364999999999</v>
      </c>
      <c r="T190" s="74">
        <v>0.81702000000000008</v>
      </c>
      <c r="U190" s="76"/>
      <c r="V190" s="77">
        <v>518.82596245000002</v>
      </c>
    </row>
    <row r="191" spans="1:22">
      <c r="A191" s="6" t="s">
        <v>557</v>
      </c>
      <c r="B191" s="62">
        <v>10</v>
      </c>
      <c r="C191" s="19" t="s">
        <v>793</v>
      </c>
      <c r="D191" s="73">
        <v>178341.49900000001</v>
      </c>
      <c r="E191" s="74">
        <v>54683.86</v>
      </c>
      <c r="F191" s="74">
        <v>418712.54599999997</v>
      </c>
      <c r="G191" s="74">
        <v>46169.86</v>
      </c>
      <c r="H191" s="74">
        <v>0</v>
      </c>
      <c r="I191" s="74">
        <v>6679.8</v>
      </c>
      <c r="J191" s="74">
        <v>226.83</v>
      </c>
      <c r="K191" s="74">
        <v>11.891999999999999</v>
      </c>
      <c r="L191" s="75"/>
      <c r="M191" s="74">
        <v>1025.46361925</v>
      </c>
      <c r="N191" s="74">
        <v>358.179283</v>
      </c>
      <c r="O191" s="74">
        <v>1067.7169922999999</v>
      </c>
      <c r="P191" s="74">
        <v>288.56162499999999</v>
      </c>
      <c r="Q191" s="74">
        <v>0</v>
      </c>
      <c r="R191" s="74">
        <v>16.03152</v>
      </c>
      <c r="S191" s="74">
        <v>0.69183149999999993</v>
      </c>
      <c r="T191" s="74">
        <v>0.26459700000000003</v>
      </c>
      <c r="U191" s="76"/>
      <c r="V191" s="77">
        <v>2756.9094680499993</v>
      </c>
    </row>
    <row r="192" spans="1:22">
      <c r="A192" s="6" t="s">
        <v>95</v>
      </c>
      <c r="B192" s="62">
        <v>11</v>
      </c>
      <c r="C192" s="19" t="s">
        <v>794</v>
      </c>
      <c r="D192" s="73">
        <v>20445.728999999999</v>
      </c>
      <c r="E192" s="74">
        <v>21713.405999999999</v>
      </c>
      <c r="F192" s="74">
        <v>97069.880999999994</v>
      </c>
      <c r="G192" s="74">
        <v>27619.83</v>
      </c>
      <c r="H192" s="74">
        <v>0</v>
      </c>
      <c r="I192" s="74">
        <v>884.85900000000004</v>
      </c>
      <c r="J192" s="74">
        <v>84.691999999999993</v>
      </c>
      <c r="K192" s="74">
        <v>86.122</v>
      </c>
      <c r="L192" s="75"/>
      <c r="M192" s="74">
        <v>117.56294174999999</v>
      </c>
      <c r="N192" s="74">
        <v>142.22280929999999</v>
      </c>
      <c r="O192" s="74">
        <v>247.52819654999999</v>
      </c>
      <c r="P192" s="74">
        <v>172.62393750000001</v>
      </c>
      <c r="Q192" s="74">
        <v>0</v>
      </c>
      <c r="R192" s="74">
        <v>2.1236615999999997</v>
      </c>
      <c r="S192" s="74">
        <v>0.25831059999999995</v>
      </c>
      <c r="T192" s="74">
        <v>1.9162145000000002</v>
      </c>
      <c r="U192" s="76"/>
      <c r="V192" s="77">
        <v>684.23607179999999</v>
      </c>
    </row>
    <row r="193" spans="1:22">
      <c r="A193" s="6" t="s">
        <v>595</v>
      </c>
      <c r="B193" s="62">
        <v>15</v>
      </c>
      <c r="C193" s="19" t="s">
        <v>795</v>
      </c>
      <c r="D193" s="73">
        <v>327730.35700000002</v>
      </c>
      <c r="E193" s="74">
        <v>47850.972999999998</v>
      </c>
      <c r="F193" s="74">
        <v>414543.54800000001</v>
      </c>
      <c r="G193" s="74">
        <v>16302.012000000001</v>
      </c>
      <c r="H193" s="74">
        <v>0</v>
      </c>
      <c r="I193" s="74">
        <v>6972.4750000000004</v>
      </c>
      <c r="J193" s="74">
        <v>450.57299999999998</v>
      </c>
      <c r="K193" s="74">
        <v>667.202</v>
      </c>
      <c r="L193" s="75"/>
      <c r="M193" s="74">
        <v>1884.4495527500001</v>
      </c>
      <c r="N193" s="74">
        <v>313.42387315000002</v>
      </c>
      <c r="O193" s="74">
        <v>1057.0860474000001</v>
      </c>
      <c r="P193" s="74">
        <v>101.88757500000001</v>
      </c>
      <c r="Q193" s="74">
        <v>0</v>
      </c>
      <c r="R193" s="74">
        <v>16.73394</v>
      </c>
      <c r="S193" s="74">
        <v>1.3742476499999998</v>
      </c>
      <c r="T193" s="74">
        <v>14.845244500000002</v>
      </c>
      <c r="U193" s="76"/>
      <c r="V193" s="77">
        <v>3389.8004804500006</v>
      </c>
    </row>
    <row r="194" spans="1:22">
      <c r="A194" s="6" t="s">
        <v>271</v>
      </c>
      <c r="B194" s="62">
        <v>13</v>
      </c>
      <c r="C194" s="19" t="s">
        <v>797</v>
      </c>
      <c r="D194" s="73">
        <v>22208.294000000002</v>
      </c>
      <c r="E194" s="74">
        <v>17092.395</v>
      </c>
      <c r="F194" s="74">
        <v>80123.796000000002</v>
      </c>
      <c r="G194" s="74">
        <v>16491.899000000001</v>
      </c>
      <c r="H194" s="74">
        <v>0</v>
      </c>
      <c r="I194" s="74">
        <v>1430.4659999999999</v>
      </c>
      <c r="J194" s="74">
        <v>125.461</v>
      </c>
      <c r="K194" s="74">
        <v>24</v>
      </c>
      <c r="L194" s="75"/>
      <c r="M194" s="74">
        <v>127.69769050000001</v>
      </c>
      <c r="N194" s="74">
        <v>111.95518725000001</v>
      </c>
      <c r="O194" s="74">
        <v>204.31567980000003</v>
      </c>
      <c r="P194" s="74">
        <v>103.07436875000002</v>
      </c>
      <c r="Q194" s="74">
        <v>0</v>
      </c>
      <c r="R194" s="74">
        <v>3.4331183999999992</v>
      </c>
      <c r="S194" s="74">
        <v>0.38265605000000003</v>
      </c>
      <c r="T194" s="74">
        <v>0.53400000000000003</v>
      </c>
      <c r="U194" s="76"/>
      <c r="V194" s="77">
        <v>551.39270075000013</v>
      </c>
    </row>
    <row r="195" spans="1:22">
      <c r="A195" s="6" t="s">
        <v>485</v>
      </c>
      <c r="B195" s="62">
        <v>6</v>
      </c>
      <c r="C195" s="19" t="s">
        <v>798</v>
      </c>
      <c r="D195" s="73">
        <v>270751.87300000002</v>
      </c>
      <c r="E195" s="74">
        <v>98130.744999999995</v>
      </c>
      <c r="F195" s="74">
        <v>590377.36899999995</v>
      </c>
      <c r="G195" s="74">
        <v>5664.3190000000004</v>
      </c>
      <c r="H195" s="74">
        <v>0</v>
      </c>
      <c r="I195" s="74">
        <v>10616.546</v>
      </c>
      <c r="J195" s="74">
        <v>45.113</v>
      </c>
      <c r="K195" s="74">
        <v>552.13199999999995</v>
      </c>
      <c r="L195" s="75"/>
      <c r="M195" s="74">
        <v>1556.82326975</v>
      </c>
      <c r="N195" s="74">
        <v>642.75637974999995</v>
      </c>
      <c r="O195" s="74">
        <v>1505.4622909499999</v>
      </c>
      <c r="P195" s="74">
        <v>35.401993750000003</v>
      </c>
      <c r="Q195" s="74">
        <v>0</v>
      </c>
      <c r="R195" s="74">
        <v>25.479710399999998</v>
      </c>
      <c r="S195" s="74">
        <v>0.13759464999999999</v>
      </c>
      <c r="T195" s="74">
        <v>12.284936999999999</v>
      </c>
      <c r="U195" s="76"/>
      <c r="V195" s="77">
        <v>3778.3461762500001</v>
      </c>
    </row>
    <row r="196" spans="1:22">
      <c r="A196" s="6" t="s">
        <v>377</v>
      </c>
      <c r="B196" s="62">
        <v>12</v>
      </c>
      <c r="C196" s="19" t="s">
        <v>799</v>
      </c>
      <c r="D196" s="73">
        <v>15952.32</v>
      </c>
      <c r="E196" s="74">
        <v>20290.999</v>
      </c>
      <c r="F196" s="74">
        <v>85467.570999999996</v>
      </c>
      <c r="G196" s="74">
        <v>19791.434000000001</v>
      </c>
      <c r="H196" s="74">
        <v>0</v>
      </c>
      <c r="I196" s="74">
        <v>1370.569</v>
      </c>
      <c r="J196" s="74">
        <v>141.22200000000001</v>
      </c>
      <c r="K196" s="74">
        <v>0</v>
      </c>
      <c r="L196" s="75"/>
      <c r="M196" s="74">
        <v>91.725839999999991</v>
      </c>
      <c r="N196" s="74">
        <v>132.90604345</v>
      </c>
      <c r="O196" s="74">
        <v>217.94230605000001</v>
      </c>
      <c r="P196" s="74">
        <v>123.69646250000001</v>
      </c>
      <c r="Q196" s="74">
        <v>0</v>
      </c>
      <c r="R196" s="74">
        <v>3.2893655999999996</v>
      </c>
      <c r="S196" s="74">
        <v>0.43072710000000003</v>
      </c>
      <c r="T196" s="74">
        <v>0</v>
      </c>
      <c r="U196" s="76"/>
      <c r="V196" s="77">
        <v>569.99074470000005</v>
      </c>
    </row>
    <row r="197" spans="1:22">
      <c r="A197" s="6" t="s">
        <v>31</v>
      </c>
      <c r="B197" s="62">
        <v>4</v>
      </c>
      <c r="C197" s="19" t="s">
        <v>800</v>
      </c>
      <c r="D197" s="73">
        <v>10314.704</v>
      </c>
      <c r="E197" s="74">
        <v>9058.4930000000004</v>
      </c>
      <c r="F197" s="74">
        <v>51741.794000000002</v>
      </c>
      <c r="G197" s="74">
        <v>12830.843000000001</v>
      </c>
      <c r="H197" s="74">
        <v>0</v>
      </c>
      <c r="I197" s="74">
        <v>154.47200000000001</v>
      </c>
      <c r="J197" s="74">
        <v>46.581000000000003</v>
      </c>
      <c r="K197" s="74">
        <v>0</v>
      </c>
      <c r="L197" s="75"/>
      <c r="M197" s="74">
        <v>59.309547999999999</v>
      </c>
      <c r="N197" s="74">
        <v>59.333129150000005</v>
      </c>
      <c r="O197" s="74">
        <v>131.94157470000002</v>
      </c>
      <c r="P197" s="74">
        <v>80.192768750000013</v>
      </c>
      <c r="Q197" s="74">
        <v>0</v>
      </c>
      <c r="R197" s="74">
        <v>0.37073279999999997</v>
      </c>
      <c r="S197" s="74">
        <v>0.14207205000000001</v>
      </c>
      <c r="T197" s="74">
        <v>0</v>
      </c>
      <c r="U197" s="76"/>
      <c r="V197" s="77">
        <v>331.28982545000002</v>
      </c>
    </row>
    <row r="198" spans="1:22">
      <c r="A198" s="6" t="s">
        <v>307</v>
      </c>
      <c r="B198" s="62">
        <v>4</v>
      </c>
      <c r="C198" s="19" t="s">
        <v>801</v>
      </c>
      <c r="D198" s="73">
        <v>1066736.8169999998</v>
      </c>
      <c r="E198" s="74">
        <v>454361.21399999998</v>
      </c>
      <c r="F198" s="74">
        <v>2126243.9010000001</v>
      </c>
      <c r="G198" s="74">
        <v>73194.960000000006</v>
      </c>
      <c r="H198" s="74">
        <v>0</v>
      </c>
      <c r="I198" s="74">
        <v>26994.934000000001</v>
      </c>
      <c r="J198" s="74">
        <v>4440.2060000000001</v>
      </c>
      <c r="K198" s="74">
        <v>10070.001</v>
      </c>
      <c r="L198" s="75"/>
      <c r="M198" s="74">
        <v>6133.7366977499987</v>
      </c>
      <c r="N198" s="74">
        <v>2976.0659516999999</v>
      </c>
      <c r="O198" s="74">
        <v>5421.9219475500004</v>
      </c>
      <c r="P198" s="74">
        <v>457.46850000000006</v>
      </c>
      <c r="Q198" s="74">
        <v>0</v>
      </c>
      <c r="R198" s="74">
        <v>64.787841599999993</v>
      </c>
      <c r="S198" s="74">
        <v>13.542628300000001</v>
      </c>
      <c r="T198" s="74">
        <v>224.05752225000003</v>
      </c>
      <c r="U198" s="76"/>
      <c r="V198" s="77">
        <v>15291.58108915</v>
      </c>
    </row>
    <row r="199" spans="1:22">
      <c r="A199" s="6" t="s">
        <v>29</v>
      </c>
      <c r="B199" s="62">
        <v>1</v>
      </c>
      <c r="C199" s="19" t="s">
        <v>802</v>
      </c>
      <c r="D199" s="73">
        <v>13389.973</v>
      </c>
      <c r="E199" s="74">
        <v>44243.152999999998</v>
      </c>
      <c r="F199" s="74">
        <v>125926.376</v>
      </c>
      <c r="G199" s="74">
        <v>7730.35</v>
      </c>
      <c r="H199" s="74">
        <v>0</v>
      </c>
      <c r="I199" s="74">
        <v>387.61200000000002</v>
      </c>
      <c r="J199" s="74">
        <v>173.02699999999999</v>
      </c>
      <c r="K199" s="74">
        <v>454.04300000000001</v>
      </c>
      <c r="L199" s="75"/>
      <c r="M199" s="74">
        <v>76.992344750000001</v>
      </c>
      <c r="N199" s="74">
        <v>289.79265214999998</v>
      </c>
      <c r="O199" s="74">
        <v>321.11225880000001</v>
      </c>
      <c r="P199" s="74">
        <v>48.314687500000005</v>
      </c>
      <c r="Q199" s="74">
        <v>0</v>
      </c>
      <c r="R199" s="74">
        <v>0.93026880000000001</v>
      </c>
      <c r="S199" s="74">
        <v>0.52773234999999996</v>
      </c>
      <c r="T199" s="74">
        <v>10.102456750000002</v>
      </c>
      <c r="U199" s="76"/>
      <c r="V199" s="77">
        <v>747.77240109999991</v>
      </c>
    </row>
    <row r="200" spans="1:22">
      <c r="A200" s="6" t="s">
        <v>463</v>
      </c>
      <c r="B200" s="62">
        <v>1</v>
      </c>
      <c r="C200" s="19" t="s">
        <v>816</v>
      </c>
      <c r="D200" s="73">
        <v>469899.17599999998</v>
      </c>
      <c r="E200" s="74">
        <v>458939.54399999999</v>
      </c>
      <c r="F200" s="74">
        <v>1315262.6229999999</v>
      </c>
      <c r="G200" s="74">
        <v>66812.781000000003</v>
      </c>
      <c r="H200" s="74">
        <v>0</v>
      </c>
      <c r="I200" s="74">
        <v>3491.7060000000001</v>
      </c>
      <c r="J200" s="74">
        <v>966.30200000000002</v>
      </c>
      <c r="K200" s="74">
        <v>40.942999999999998</v>
      </c>
      <c r="L200" s="75"/>
      <c r="M200" s="74">
        <v>2701.9202619999996</v>
      </c>
      <c r="N200" s="74">
        <v>3006.0540132000001</v>
      </c>
      <c r="O200" s="74">
        <v>3353.9196886499999</v>
      </c>
      <c r="P200" s="74">
        <v>417.57988125000003</v>
      </c>
      <c r="Q200" s="74">
        <v>0</v>
      </c>
      <c r="R200" s="74">
        <v>8.3800943999999991</v>
      </c>
      <c r="S200" s="74">
        <v>2.9472210999999997</v>
      </c>
      <c r="T200" s="74">
        <v>0.91098175000000003</v>
      </c>
      <c r="U200" s="76"/>
      <c r="V200" s="77">
        <v>9491.7121423499975</v>
      </c>
    </row>
    <row r="201" spans="1:22">
      <c r="A201" s="6" t="s">
        <v>211</v>
      </c>
      <c r="B201" s="62">
        <v>19</v>
      </c>
      <c r="C201" s="19" t="s">
        <v>803</v>
      </c>
      <c r="D201" s="73">
        <v>19646.715</v>
      </c>
      <c r="E201" s="74">
        <v>23028.881000000001</v>
      </c>
      <c r="F201" s="74">
        <v>64741.51</v>
      </c>
      <c r="G201" s="74">
        <v>45088.934999999998</v>
      </c>
      <c r="H201" s="74">
        <v>0</v>
      </c>
      <c r="I201" s="74">
        <v>240.274</v>
      </c>
      <c r="J201" s="74">
        <v>105.389</v>
      </c>
      <c r="K201" s="74">
        <v>0</v>
      </c>
      <c r="L201" s="75"/>
      <c r="M201" s="74">
        <v>112.96861125</v>
      </c>
      <c r="N201" s="74">
        <v>150.83917055000001</v>
      </c>
      <c r="O201" s="74">
        <v>165.09085050000002</v>
      </c>
      <c r="P201" s="74">
        <v>281.80584375000001</v>
      </c>
      <c r="Q201" s="74">
        <v>0</v>
      </c>
      <c r="R201" s="74">
        <v>0.57665759999999999</v>
      </c>
      <c r="S201" s="74">
        <v>0.32143644999999998</v>
      </c>
      <c r="T201" s="74">
        <v>0</v>
      </c>
      <c r="U201" s="76"/>
      <c r="V201" s="77">
        <v>711.60257009999998</v>
      </c>
    </row>
    <row r="202" spans="1:22">
      <c r="A202" s="6" t="s">
        <v>241</v>
      </c>
      <c r="B202" s="62">
        <v>17</v>
      </c>
      <c r="C202" s="19" t="s">
        <v>804</v>
      </c>
      <c r="D202" s="73">
        <v>77288.323000000004</v>
      </c>
      <c r="E202" s="74">
        <v>47554.150999999998</v>
      </c>
      <c r="F202" s="74">
        <v>162879.329</v>
      </c>
      <c r="G202" s="74">
        <v>85501.839000000007</v>
      </c>
      <c r="H202" s="74">
        <v>0</v>
      </c>
      <c r="I202" s="74">
        <v>1014.383</v>
      </c>
      <c r="J202" s="74">
        <v>98.200999999999993</v>
      </c>
      <c r="K202" s="74">
        <v>468.416</v>
      </c>
      <c r="L202" s="75"/>
      <c r="M202" s="74">
        <v>444.40785725000001</v>
      </c>
      <c r="N202" s="74">
        <v>311.47968904999999</v>
      </c>
      <c r="O202" s="74">
        <v>415.34228895000001</v>
      </c>
      <c r="P202" s="74">
        <v>534.38649375000011</v>
      </c>
      <c r="Q202" s="74">
        <v>0</v>
      </c>
      <c r="R202" s="74">
        <v>2.4345192</v>
      </c>
      <c r="S202" s="74">
        <v>0.29951305</v>
      </c>
      <c r="T202" s="74">
        <v>10.422256000000001</v>
      </c>
      <c r="U202" s="76"/>
      <c r="V202" s="77">
        <v>1718.7726172500002</v>
      </c>
    </row>
    <row r="203" spans="1:22">
      <c r="A203" s="6" t="s">
        <v>353</v>
      </c>
      <c r="B203" s="62">
        <v>1</v>
      </c>
      <c r="C203" s="19" t="s">
        <v>805</v>
      </c>
      <c r="D203" s="73">
        <v>7038.375</v>
      </c>
      <c r="E203" s="74">
        <v>5403.75</v>
      </c>
      <c r="F203" s="74">
        <v>44255.252</v>
      </c>
      <c r="G203" s="74">
        <v>5106.5860000000002</v>
      </c>
      <c r="H203" s="74">
        <v>0</v>
      </c>
      <c r="I203" s="74">
        <v>643.80600000000004</v>
      </c>
      <c r="J203" s="74">
        <v>10.167</v>
      </c>
      <c r="K203" s="74">
        <v>43.832999999999998</v>
      </c>
      <c r="L203" s="75"/>
      <c r="M203" s="74">
        <v>40.470656249999998</v>
      </c>
      <c r="N203" s="74">
        <v>35.394562499999999</v>
      </c>
      <c r="O203" s="74">
        <v>112.85089260000001</v>
      </c>
      <c r="P203" s="74">
        <v>31.916162500000002</v>
      </c>
      <c r="Q203" s="74">
        <v>0</v>
      </c>
      <c r="R203" s="74">
        <v>1.5451344</v>
      </c>
      <c r="S203" s="74">
        <v>3.1009349999999998E-2</v>
      </c>
      <c r="T203" s="74">
        <v>0.97528425000000007</v>
      </c>
      <c r="U203" s="76"/>
      <c r="V203" s="77">
        <v>223.18370185000001</v>
      </c>
    </row>
    <row r="204" spans="1:22">
      <c r="A204" s="6" t="s">
        <v>275</v>
      </c>
      <c r="B204" s="62">
        <v>6</v>
      </c>
      <c r="C204" s="19" t="s">
        <v>806</v>
      </c>
      <c r="D204" s="73">
        <v>18793.558000000001</v>
      </c>
      <c r="E204" s="74">
        <v>9532.634</v>
      </c>
      <c r="F204" s="74">
        <v>58107.461000000003</v>
      </c>
      <c r="G204" s="74">
        <v>8992.2430000000004</v>
      </c>
      <c r="H204" s="74">
        <v>0</v>
      </c>
      <c r="I204" s="74">
        <v>363.3</v>
      </c>
      <c r="J204" s="74">
        <v>11.148999999999999</v>
      </c>
      <c r="K204" s="74">
        <v>0</v>
      </c>
      <c r="L204" s="75"/>
      <c r="M204" s="74">
        <v>108.06295850000001</v>
      </c>
      <c r="N204" s="74">
        <v>62.438752700000002</v>
      </c>
      <c r="O204" s="74">
        <v>148.17402555000001</v>
      </c>
      <c r="P204" s="74">
        <v>56.201518750000005</v>
      </c>
      <c r="Q204" s="74">
        <v>0</v>
      </c>
      <c r="R204" s="74">
        <v>0.87191999999999992</v>
      </c>
      <c r="S204" s="74">
        <v>3.4004449999999992E-2</v>
      </c>
      <c r="T204" s="74">
        <v>0</v>
      </c>
      <c r="U204" s="76"/>
      <c r="V204" s="77">
        <v>375.78317995000003</v>
      </c>
    </row>
    <row r="205" spans="1:22">
      <c r="A205" s="6" t="s">
        <v>133</v>
      </c>
      <c r="B205" s="62">
        <v>18</v>
      </c>
      <c r="C205" s="19" t="s">
        <v>807</v>
      </c>
      <c r="D205" s="73">
        <v>15012.334999999999</v>
      </c>
      <c r="E205" s="74">
        <v>16787.123</v>
      </c>
      <c r="F205" s="74">
        <v>54040.758000000002</v>
      </c>
      <c r="G205" s="74">
        <v>26878.978999999999</v>
      </c>
      <c r="H205" s="74">
        <v>0</v>
      </c>
      <c r="I205" s="74">
        <v>1736.9559999999999</v>
      </c>
      <c r="J205" s="74">
        <v>25.390999999999998</v>
      </c>
      <c r="K205" s="74">
        <v>0</v>
      </c>
      <c r="L205" s="75"/>
      <c r="M205" s="74">
        <v>86.320926249999999</v>
      </c>
      <c r="N205" s="74">
        <v>109.95565565</v>
      </c>
      <c r="O205" s="74">
        <v>137.80393290000001</v>
      </c>
      <c r="P205" s="74">
        <v>167.99361875</v>
      </c>
      <c r="Q205" s="74">
        <v>0</v>
      </c>
      <c r="R205" s="74">
        <v>4.1686943999999997</v>
      </c>
      <c r="S205" s="74">
        <v>7.7442549999999985E-2</v>
      </c>
      <c r="T205" s="74">
        <v>0</v>
      </c>
      <c r="U205" s="76"/>
      <c r="V205" s="77">
        <v>506.32027049999999</v>
      </c>
    </row>
    <row r="206" spans="1:22">
      <c r="A206" s="6" t="s">
        <v>465</v>
      </c>
      <c r="B206" s="62">
        <v>10</v>
      </c>
      <c r="C206" s="19" t="s">
        <v>808</v>
      </c>
      <c r="D206" s="73">
        <v>15324.617</v>
      </c>
      <c r="E206" s="74">
        <v>69152.425000000003</v>
      </c>
      <c r="F206" s="74">
        <v>64589.796000000002</v>
      </c>
      <c r="G206" s="74">
        <v>77228.683999999994</v>
      </c>
      <c r="H206" s="74">
        <v>0</v>
      </c>
      <c r="I206" s="74">
        <v>388.94299999999998</v>
      </c>
      <c r="J206" s="74">
        <v>100.59099999999999</v>
      </c>
      <c r="K206" s="74">
        <v>414.286</v>
      </c>
      <c r="L206" s="75"/>
      <c r="M206" s="74">
        <v>88.116547749999995</v>
      </c>
      <c r="N206" s="74">
        <v>452.94838375000006</v>
      </c>
      <c r="O206" s="74">
        <v>164.70397980000001</v>
      </c>
      <c r="P206" s="74">
        <v>482.67927499999996</v>
      </c>
      <c r="Q206" s="74">
        <v>0</v>
      </c>
      <c r="R206" s="74">
        <v>0.93346319999999983</v>
      </c>
      <c r="S206" s="74">
        <v>0.30680255000000001</v>
      </c>
      <c r="T206" s="74">
        <v>9.2178635000000018</v>
      </c>
      <c r="U206" s="76"/>
      <c r="V206" s="77">
        <v>1198.90631555</v>
      </c>
    </row>
    <row r="207" spans="1:22">
      <c r="A207" s="6" t="s">
        <v>217</v>
      </c>
      <c r="B207" s="62">
        <v>8</v>
      </c>
      <c r="C207" s="19" t="s">
        <v>809</v>
      </c>
      <c r="D207" s="73">
        <v>20214.93</v>
      </c>
      <c r="E207" s="74">
        <v>38427.400999999998</v>
      </c>
      <c r="F207" s="74">
        <v>126038.77800000001</v>
      </c>
      <c r="G207" s="74">
        <v>31335.208999999999</v>
      </c>
      <c r="H207" s="74">
        <v>0</v>
      </c>
      <c r="I207" s="74">
        <v>604.25900000000001</v>
      </c>
      <c r="J207" s="74">
        <v>129.31</v>
      </c>
      <c r="K207" s="74">
        <v>17.097999999999999</v>
      </c>
      <c r="L207" s="75"/>
      <c r="M207" s="74">
        <v>116.23584750000001</v>
      </c>
      <c r="N207" s="74">
        <v>251.69947654999999</v>
      </c>
      <c r="O207" s="74">
        <v>321.39888390000004</v>
      </c>
      <c r="P207" s="74">
        <v>195.84505625</v>
      </c>
      <c r="Q207" s="74">
        <v>0</v>
      </c>
      <c r="R207" s="74">
        <v>1.4502215999999999</v>
      </c>
      <c r="S207" s="74">
        <v>0.39439549999999995</v>
      </c>
      <c r="T207" s="74">
        <v>0.3804305</v>
      </c>
      <c r="U207" s="76"/>
      <c r="V207" s="77">
        <v>887.40431179999996</v>
      </c>
    </row>
    <row r="208" spans="1:22">
      <c r="A208" s="6" t="s">
        <v>375</v>
      </c>
      <c r="B208" s="62">
        <v>17</v>
      </c>
      <c r="C208" s="19" t="s">
        <v>810</v>
      </c>
      <c r="D208" s="73">
        <v>83618.937000000005</v>
      </c>
      <c r="E208" s="74">
        <v>9652.3310000000001</v>
      </c>
      <c r="F208" s="74">
        <v>74738.259000000005</v>
      </c>
      <c r="G208" s="74">
        <v>10603.957</v>
      </c>
      <c r="H208" s="74">
        <v>0</v>
      </c>
      <c r="I208" s="74">
        <v>289.83</v>
      </c>
      <c r="J208" s="74">
        <v>91.89</v>
      </c>
      <c r="K208" s="74">
        <v>2.4630000000000001</v>
      </c>
      <c r="L208" s="75"/>
      <c r="M208" s="74">
        <v>480.80888775</v>
      </c>
      <c r="N208" s="74">
        <v>63.222768050000006</v>
      </c>
      <c r="O208" s="74">
        <v>190.58256045000002</v>
      </c>
      <c r="P208" s="74">
        <v>66.274731250000002</v>
      </c>
      <c r="Q208" s="74">
        <v>0</v>
      </c>
      <c r="R208" s="74">
        <v>0.69559199999999988</v>
      </c>
      <c r="S208" s="74">
        <v>0.28026450000000003</v>
      </c>
      <c r="T208" s="74">
        <v>5.480175000000001E-2</v>
      </c>
      <c r="U208" s="76"/>
      <c r="V208" s="77">
        <v>801.91960575000019</v>
      </c>
    </row>
    <row r="209" spans="1:22">
      <c r="A209" s="6" t="s">
        <v>149</v>
      </c>
      <c r="B209" s="62">
        <v>17</v>
      </c>
      <c r="C209" s="19" t="s">
        <v>811</v>
      </c>
      <c r="D209" s="73">
        <v>31055.150999999998</v>
      </c>
      <c r="E209" s="74">
        <v>14660.587</v>
      </c>
      <c r="F209" s="74">
        <v>113353.19100000001</v>
      </c>
      <c r="G209" s="74">
        <v>17205.745999999999</v>
      </c>
      <c r="H209" s="74">
        <v>0</v>
      </c>
      <c r="I209" s="74">
        <v>1828.3209999999999</v>
      </c>
      <c r="J209" s="74">
        <v>58.651000000000003</v>
      </c>
      <c r="K209" s="74">
        <v>218.18899999999999</v>
      </c>
      <c r="L209" s="75"/>
      <c r="M209" s="74">
        <v>178.56711824999999</v>
      </c>
      <c r="N209" s="74">
        <v>96.026844850000003</v>
      </c>
      <c r="O209" s="74">
        <v>289.05063705000003</v>
      </c>
      <c r="P209" s="74">
        <v>107.53591249999999</v>
      </c>
      <c r="Q209" s="74">
        <v>0</v>
      </c>
      <c r="R209" s="74">
        <v>4.3879703999999995</v>
      </c>
      <c r="S209" s="74">
        <v>0.17888555</v>
      </c>
      <c r="T209" s="74">
        <v>4.8547052500000003</v>
      </c>
      <c r="U209" s="76"/>
      <c r="V209" s="77">
        <v>680.60207385000012</v>
      </c>
    </row>
    <row r="210" spans="1:22">
      <c r="A210" s="6" t="s">
        <v>587</v>
      </c>
      <c r="B210" s="62">
        <v>17</v>
      </c>
      <c r="C210" s="19" t="s">
        <v>812</v>
      </c>
      <c r="D210" s="73">
        <v>28867.647000000001</v>
      </c>
      <c r="E210" s="74">
        <v>4355.92</v>
      </c>
      <c r="F210" s="74">
        <v>31342.156999999999</v>
      </c>
      <c r="G210" s="74">
        <v>6006.9049999999997</v>
      </c>
      <c r="H210" s="74">
        <v>0</v>
      </c>
      <c r="I210" s="74">
        <v>429.57799999999997</v>
      </c>
      <c r="J210" s="74">
        <v>18.475999999999999</v>
      </c>
      <c r="K210" s="74">
        <v>5.4279999999999999</v>
      </c>
      <c r="L210" s="75"/>
      <c r="M210" s="74">
        <v>165.98897024999999</v>
      </c>
      <c r="N210" s="74">
        <v>28.531276000000002</v>
      </c>
      <c r="O210" s="74">
        <v>79.922500350000007</v>
      </c>
      <c r="P210" s="74">
        <v>37.543156250000003</v>
      </c>
      <c r="Q210" s="74">
        <v>0</v>
      </c>
      <c r="R210" s="74">
        <v>1.0309871999999998</v>
      </c>
      <c r="S210" s="74">
        <v>5.6351799999999994E-2</v>
      </c>
      <c r="T210" s="74">
        <v>0.12077300000000001</v>
      </c>
      <c r="U210" s="76"/>
      <c r="V210" s="77">
        <v>313.19401484999997</v>
      </c>
    </row>
    <row r="211" spans="1:22">
      <c r="A211" s="6" t="s">
        <v>135</v>
      </c>
      <c r="B211" s="62">
        <v>2</v>
      </c>
      <c r="C211" s="19" t="s">
        <v>813</v>
      </c>
      <c r="D211" s="73">
        <v>7093.9740000000002</v>
      </c>
      <c r="E211" s="74">
        <v>10391.424000000001</v>
      </c>
      <c r="F211" s="74">
        <v>47539.044999999998</v>
      </c>
      <c r="G211" s="74">
        <v>15792.83</v>
      </c>
      <c r="H211" s="74">
        <v>0</v>
      </c>
      <c r="I211" s="74">
        <v>289.91300000000001</v>
      </c>
      <c r="J211" s="74">
        <v>50.988</v>
      </c>
      <c r="K211" s="74">
        <v>33.768999999999998</v>
      </c>
      <c r="L211" s="75"/>
      <c r="M211" s="74">
        <v>40.790350500000002</v>
      </c>
      <c r="N211" s="74">
        <v>68.063827200000006</v>
      </c>
      <c r="O211" s="74">
        <v>121.22456475</v>
      </c>
      <c r="P211" s="74">
        <v>98.705187500000008</v>
      </c>
      <c r="Q211" s="74">
        <v>0</v>
      </c>
      <c r="R211" s="74">
        <v>0.69579119999999994</v>
      </c>
      <c r="S211" s="74">
        <v>0.1555134</v>
      </c>
      <c r="T211" s="74">
        <v>0.75136025000000006</v>
      </c>
      <c r="U211" s="76"/>
      <c r="V211" s="77">
        <v>330.38659480000001</v>
      </c>
    </row>
    <row r="212" spans="1:22">
      <c r="A212" s="6" t="s">
        <v>405</v>
      </c>
      <c r="B212" s="62">
        <v>6</v>
      </c>
      <c r="C212" s="19" t="s">
        <v>814</v>
      </c>
      <c r="D212" s="73">
        <v>46651.648000000001</v>
      </c>
      <c r="E212" s="74">
        <v>65277.671999999999</v>
      </c>
      <c r="F212" s="74">
        <v>164330.875</v>
      </c>
      <c r="G212" s="74">
        <v>63865.019</v>
      </c>
      <c r="H212" s="74">
        <v>0</v>
      </c>
      <c r="I212" s="74">
        <v>15263.433000000001</v>
      </c>
      <c r="J212" s="74">
        <v>166.875</v>
      </c>
      <c r="K212" s="74">
        <v>31.175999999999998</v>
      </c>
      <c r="L212" s="75"/>
      <c r="M212" s="74">
        <v>268.24697600000002</v>
      </c>
      <c r="N212" s="74">
        <v>427.56875159999998</v>
      </c>
      <c r="O212" s="74">
        <v>419.04373125000001</v>
      </c>
      <c r="P212" s="74">
        <v>399.15636875000001</v>
      </c>
      <c r="Q212" s="74">
        <v>0</v>
      </c>
      <c r="R212" s="74">
        <v>36.632239200000001</v>
      </c>
      <c r="S212" s="74">
        <v>0.50896874999999997</v>
      </c>
      <c r="T212" s="74">
        <v>0.693666</v>
      </c>
      <c r="U212" s="76"/>
      <c r="V212" s="77">
        <v>1551.8507015499997</v>
      </c>
    </row>
    <row r="213" spans="1:22">
      <c r="A213" s="6" t="s">
        <v>301</v>
      </c>
      <c r="B213" s="62">
        <v>2</v>
      </c>
      <c r="C213" s="19" t="s">
        <v>815</v>
      </c>
      <c r="D213" s="73">
        <v>70359.074000000008</v>
      </c>
      <c r="E213" s="74">
        <v>23438.197</v>
      </c>
      <c r="F213" s="74">
        <v>188017.74400000001</v>
      </c>
      <c r="G213" s="74">
        <v>20043.606</v>
      </c>
      <c r="H213" s="74">
        <v>0</v>
      </c>
      <c r="I213" s="74">
        <v>2723.14</v>
      </c>
      <c r="J213" s="74">
        <v>161.98500000000001</v>
      </c>
      <c r="K213" s="74">
        <v>0</v>
      </c>
      <c r="L213" s="75"/>
      <c r="M213" s="74">
        <v>404.56467550000002</v>
      </c>
      <c r="N213" s="74">
        <v>153.52019035000001</v>
      </c>
      <c r="O213" s="74">
        <v>479.44524720000004</v>
      </c>
      <c r="P213" s="74">
        <v>125.2725375</v>
      </c>
      <c r="Q213" s="74">
        <v>0</v>
      </c>
      <c r="R213" s="74">
        <v>6.5355359999999987</v>
      </c>
      <c r="S213" s="74">
        <v>0.49405425000000003</v>
      </c>
      <c r="T213" s="74">
        <v>0</v>
      </c>
      <c r="U213" s="76"/>
      <c r="V213" s="77">
        <v>1169.8322408000004</v>
      </c>
    </row>
    <row r="214" spans="1:22">
      <c r="A214" s="6" t="s">
        <v>439</v>
      </c>
      <c r="B214" s="62">
        <v>17</v>
      </c>
      <c r="C214" s="19" t="s">
        <v>817</v>
      </c>
      <c r="D214" s="73">
        <v>252671.57</v>
      </c>
      <c r="E214" s="74">
        <v>67232.350000000006</v>
      </c>
      <c r="F214" s="74">
        <v>606842.38199999998</v>
      </c>
      <c r="G214" s="74">
        <v>13065.303</v>
      </c>
      <c r="H214" s="74">
        <v>0</v>
      </c>
      <c r="I214" s="74">
        <v>8164.66</v>
      </c>
      <c r="J214" s="74">
        <v>535.84799999999996</v>
      </c>
      <c r="K214" s="74">
        <v>1436.654</v>
      </c>
      <c r="L214" s="75"/>
      <c r="M214" s="74">
        <v>1452.8615275</v>
      </c>
      <c r="N214" s="74">
        <v>440.37189250000006</v>
      </c>
      <c r="O214" s="74">
        <v>1547.4480741</v>
      </c>
      <c r="P214" s="74">
        <v>81.658143750000008</v>
      </c>
      <c r="Q214" s="74">
        <v>0</v>
      </c>
      <c r="R214" s="74">
        <v>19.595183999999996</v>
      </c>
      <c r="S214" s="74">
        <v>1.6343364</v>
      </c>
      <c r="T214" s="74">
        <v>31.965551500000004</v>
      </c>
      <c r="U214" s="76"/>
      <c r="V214" s="77">
        <v>3575.5347097499998</v>
      </c>
    </row>
    <row r="215" spans="1:22">
      <c r="A215" s="6" t="s">
        <v>259</v>
      </c>
      <c r="B215" s="62">
        <v>1</v>
      </c>
      <c r="C215" s="19" t="s">
        <v>833</v>
      </c>
      <c r="D215" s="73">
        <v>223759.93</v>
      </c>
      <c r="E215" s="74">
        <v>308863.25</v>
      </c>
      <c r="F215" s="74">
        <v>680038.82200000004</v>
      </c>
      <c r="G215" s="74">
        <v>143731.946</v>
      </c>
      <c r="H215" s="74">
        <v>0</v>
      </c>
      <c r="I215" s="74">
        <v>11420.871999999999</v>
      </c>
      <c r="J215" s="74">
        <v>642.66300000000001</v>
      </c>
      <c r="K215" s="74">
        <v>370.91500000000002</v>
      </c>
      <c r="L215" s="75"/>
      <c r="M215" s="74">
        <v>1286.6195974999998</v>
      </c>
      <c r="N215" s="74">
        <v>2023.0542875000001</v>
      </c>
      <c r="O215" s="74">
        <v>1734.0989961000002</v>
      </c>
      <c r="P215" s="74">
        <v>898.32466250000004</v>
      </c>
      <c r="Q215" s="74">
        <v>0</v>
      </c>
      <c r="R215" s="74">
        <v>27.410092799999997</v>
      </c>
      <c r="S215" s="74">
        <v>1.9601221499999999</v>
      </c>
      <c r="T215" s="74">
        <v>8.2528587500000015</v>
      </c>
      <c r="U215" s="76"/>
      <c r="V215" s="77">
        <v>5979.7206173000004</v>
      </c>
    </row>
    <row r="216" spans="1:22">
      <c r="A216" s="6" t="s">
        <v>585</v>
      </c>
      <c r="B216" s="62">
        <v>2</v>
      </c>
      <c r="C216" s="19" t="s">
        <v>818</v>
      </c>
      <c r="D216" s="73">
        <v>313286.78899999999</v>
      </c>
      <c r="E216" s="74">
        <v>144635.83100000001</v>
      </c>
      <c r="F216" s="74">
        <v>690074.19799999997</v>
      </c>
      <c r="G216" s="74">
        <v>1429.133</v>
      </c>
      <c r="H216" s="74">
        <v>0</v>
      </c>
      <c r="I216" s="74">
        <v>8.5009999999999994</v>
      </c>
      <c r="J216" s="74">
        <v>0</v>
      </c>
      <c r="K216" s="74">
        <v>2546.2330000000002</v>
      </c>
      <c r="L216" s="75"/>
      <c r="M216" s="74">
        <v>1801.3990367499998</v>
      </c>
      <c r="N216" s="74">
        <v>947.36469305000003</v>
      </c>
      <c r="O216" s="74">
        <v>1759.6892049</v>
      </c>
      <c r="P216" s="74">
        <v>8.9320812500000013</v>
      </c>
      <c r="Q216" s="74">
        <v>0</v>
      </c>
      <c r="R216" s="74">
        <v>2.0402399999999998E-2</v>
      </c>
      <c r="S216" s="74">
        <v>0</v>
      </c>
      <c r="T216" s="74">
        <v>56.653684250000012</v>
      </c>
      <c r="U216" s="76"/>
      <c r="V216" s="77">
        <v>4574.0591026000002</v>
      </c>
    </row>
    <row r="217" spans="1:22">
      <c r="A217" s="6" t="s">
        <v>583</v>
      </c>
      <c r="B217" s="62">
        <v>10</v>
      </c>
      <c r="C217" s="19" t="s">
        <v>819</v>
      </c>
      <c r="D217" s="73">
        <v>36000.519999999997</v>
      </c>
      <c r="E217" s="74">
        <v>29416.673999999999</v>
      </c>
      <c r="F217" s="74">
        <v>76005.629000000001</v>
      </c>
      <c r="G217" s="74">
        <v>34328.326999999997</v>
      </c>
      <c r="H217" s="74">
        <v>0</v>
      </c>
      <c r="I217" s="74">
        <v>480.553</v>
      </c>
      <c r="J217" s="74">
        <v>69.953000000000003</v>
      </c>
      <c r="K217" s="74">
        <v>0</v>
      </c>
      <c r="L217" s="75"/>
      <c r="M217" s="74">
        <v>207.00298999999998</v>
      </c>
      <c r="N217" s="74">
        <v>192.67921469999999</v>
      </c>
      <c r="O217" s="74">
        <v>193.81435395000003</v>
      </c>
      <c r="P217" s="74">
        <v>214.55204375</v>
      </c>
      <c r="Q217" s="74">
        <v>0</v>
      </c>
      <c r="R217" s="74">
        <v>1.1533271999999999</v>
      </c>
      <c r="S217" s="74">
        <v>0.21335664999999998</v>
      </c>
      <c r="T217" s="74">
        <v>0</v>
      </c>
      <c r="U217" s="76"/>
      <c r="V217" s="77">
        <v>809.41528625000001</v>
      </c>
    </row>
    <row r="218" spans="1:22">
      <c r="A218" s="6" t="s">
        <v>299</v>
      </c>
      <c r="B218" s="62">
        <v>19</v>
      </c>
      <c r="C218" s="19" t="s">
        <v>820</v>
      </c>
      <c r="D218" s="73">
        <v>28605.557000000001</v>
      </c>
      <c r="E218" s="74">
        <v>16743.964</v>
      </c>
      <c r="F218" s="74">
        <v>71972.005000000005</v>
      </c>
      <c r="G218" s="74">
        <v>26775.368999999999</v>
      </c>
      <c r="H218" s="74">
        <v>0</v>
      </c>
      <c r="I218" s="74">
        <v>2390.9450000000002</v>
      </c>
      <c r="J218" s="74">
        <v>100.17400000000001</v>
      </c>
      <c r="K218" s="74">
        <v>0</v>
      </c>
      <c r="L218" s="75"/>
      <c r="M218" s="74">
        <v>164.48195275</v>
      </c>
      <c r="N218" s="74">
        <v>109.67296420000001</v>
      </c>
      <c r="O218" s="74">
        <v>183.52861275000004</v>
      </c>
      <c r="P218" s="74">
        <v>167.34605625</v>
      </c>
      <c r="Q218" s="74">
        <v>0</v>
      </c>
      <c r="R218" s="74">
        <v>5.7382679999999997</v>
      </c>
      <c r="S218" s="74">
        <v>0.30553070000000004</v>
      </c>
      <c r="T218" s="74">
        <v>0</v>
      </c>
      <c r="U218" s="76"/>
      <c r="V218" s="77">
        <v>631.07338464999998</v>
      </c>
    </row>
    <row r="219" spans="1:22">
      <c r="A219" s="6" t="s">
        <v>449</v>
      </c>
      <c r="B219" s="62">
        <v>4</v>
      </c>
      <c r="C219" s="19" t="s">
        <v>821</v>
      </c>
      <c r="D219" s="73">
        <v>505191.49699999997</v>
      </c>
      <c r="E219" s="74">
        <v>80490.137000000002</v>
      </c>
      <c r="F219" s="74">
        <v>989026.41799999995</v>
      </c>
      <c r="G219" s="74">
        <v>29313.806</v>
      </c>
      <c r="H219" s="74">
        <v>0</v>
      </c>
      <c r="I219" s="74">
        <v>1171.681</v>
      </c>
      <c r="J219" s="74">
        <v>296.30799999999999</v>
      </c>
      <c r="K219" s="74">
        <v>1650.0630000000001</v>
      </c>
      <c r="L219" s="75"/>
      <c r="M219" s="74">
        <v>2904.8511077499998</v>
      </c>
      <c r="N219" s="74">
        <v>527.21039734999999</v>
      </c>
      <c r="O219" s="74">
        <v>2522.0173659000002</v>
      </c>
      <c r="P219" s="74">
        <v>183.21128750000003</v>
      </c>
      <c r="Q219" s="74">
        <v>0</v>
      </c>
      <c r="R219" s="74">
        <v>2.8120343999999999</v>
      </c>
      <c r="S219" s="74">
        <v>0.90373939999999986</v>
      </c>
      <c r="T219" s="74">
        <v>36.713901750000005</v>
      </c>
      <c r="U219" s="76"/>
      <c r="V219" s="77">
        <v>6177.7198340499999</v>
      </c>
    </row>
    <row r="220" spans="1:22">
      <c r="A220" s="6" t="s">
        <v>151</v>
      </c>
      <c r="B220" s="62">
        <v>11</v>
      </c>
      <c r="C220" s="19" t="s">
        <v>822</v>
      </c>
      <c r="D220" s="73">
        <v>18042.64</v>
      </c>
      <c r="E220" s="74">
        <v>23086.895</v>
      </c>
      <c r="F220" s="74">
        <v>69136.198999999993</v>
      </c>
      <c r="G220" s="74">
        <v>28971.028999999999</v>
      </c>
      <c r="H220" s="74">
        <v>0</v>
      </c>
      <c r="I220" s="74">
        <v>513.69500000000005</v>
      </c>
      <c r="J220" s="74">
        <v>32.610999999999997</v>
      </c>
      <c r="K220" s="74">
        <v>0</v>
      </c>
      <c r="L220" s="75"/>
      <c r="M220" s="74">
        <v>103.74517999999999</v>
      </c>
      <c r="N220" s="74">
        <v>151.21916225000001</v>
      </c>
      <c r="O220" s="74">
        <v>176.29730745000001</v>
      </c>
      <c r="P220" s="74">
        <v>181.06893124999999</v>
      </c>
      <c r="Q220" s="74">
        <v>0</v>
      </c>
      <c r="R220" s="74">
        <v>1.2328680000000001</v>
      </c>
      <c r="S220" s="74">
        <v>9.9463549999999984E-2</v>
      </c>
      <c r="T220" s="74">
        <v>0</v>
      </c>
      <c r="U220" s="76"/>
      <c r="V220" s="77">
        <v>613.66291250000006</v>
      </c>
    </row>
    <row r="221" spans="1:22">
      <c r="A221" s="6" t="s">
        <v>105</v>
      </c>
      <c r="B221" s="62">
        <v>11</v>
      </c>
      <c r="C221" s="19" t="s">
        <v>823</v>
      </c>
      <c r="D221" s="73">
        <v>8693.7459999999992</v>
      </c>
      <c r="E221" s="74">
        <v>6046.7969999999996</v>
      </c>
      <c r="F221" s="74">
        <v>31880.414000000001</v>
      </c>
      <c r="G221" s="74">
        <v>8564.5470000000005</v>
      </c>
      <c r="H221" s="74">
        <v>0</v>
      </c>
      <c r="I221" s="74">
        <v>1697.26</v>
      </c>
      <c r="J221" s="74">
        <v>14.827</v>
      </c>
      <c r="K221" s="74">
        <v>0</v>
      </c>
      <c r="L221" s="75"/>
      <c r="M221" s="74">
        <v>49.989039499999997</v>
      </c>
      <c r="N221" s="74">
        <v>39.606520349999997</v>
      </c>
      <c r="O221" s="74">
        <v>81.295055700000006</v>
      </c>
      <c r="P221" s="74">
        <v>53.528418750000007</v>
      </c>
      <c r="Q221" s="74">
        <v>0</v>
      </c>
      <c r="R221" s="74">
        <v>4.0734239999999993</v>
      </c>
      <c r="S221" s="74">
        <v>4.5222350000000001E-2</v>
      </c>
      <c r="T221" s="74">
        <v>0</v>
      </c>
      <c r="U221" s="76"/>
      <c r="V221" s="77">
        <v>228.53768065</v>
      </c>
    </row>
    <row r="222" spans="1:22">
      <c r="A222" s="6" t="s">
        <v>581</v>
      </c>
      <c r="B222" s="62">
        <v>9</v>
      </c>
      <c r="C222" s="19" t="s">
        <v>824</v>
      </c>
      <c r="D222" s="73">
        <v>15403.344000000001</v>
      </c>
      <c r="E222" s="74">
        <v>17581.055</v>
      </c>
      <c r="F222" s="74">
        <v>64992.495999999999</v>
      </c>
      <c r="G222" s="74">
        <v>15289.429</v>
      </c>
      <c r="H222" s="74">
        <v>0</v>
      </c>
      <c r="I222" s="74">
        <v>400.25200000000001</v>
      </c>
      <c r="J222" s="74">
        <v>75.430000000000007</v>
      </c>
      <c r="K222" s="74">
        <v>0</v>
      </c>
      <c r="L222" s="75"/>
      <c r="M222" s="74">
        <v>88.56922800000001</v>
      </c>
      <c r="N222" s="74">
        <v>115.15591025000001</v>
      </c>
      <c r="O222" s="74">
        <v>165.73086480000001</v>
      </c>
      <c r="P222" s="74">
        <v>95.558931250000001</v>
      </c>
      <c r="Q222" s="74">
        <v>0</v>
      </c>
      <c r="R222" s="74">
        <v>0.96060479999999993</v>
      </c>
      <c r="S222" s="74">
        <v>0.23006150000000003</v>
      </c>
      <c r="T222" s="74">
        <v>0</v>
      </c>
      <c r="U222" s="76"/>
      <c r="V222" s="77">
        <v>466.20560060000003</v>
      </c>
    </row>
    <row r="223" spans="1:22">
      <c r="A223" s="6" t="s">
        <v>177</v>
      </c>
      <c r="B223" s="62">
        <v>17</v>
      </c>
      <c r="C223" s="19" t="s">
        <v>825</v>
      </c>
      <c r="D223" s="73">
        <v>20971.178</v>
      </c>
      <c r="E223" s="74">
        <v>6358.5320000000002</v>
      </c>
      <c r="F223" s="74">
        <v>55485.277999999998</v>
      </c>
      <c r="G223" s="74">
        <v>6661.3559999999998</v>
      </c>
      <c r="H223" s="74">
        <v>0</v>
      </c>
      <c r="I223" s="74">
        <v>4174.2070000000003</v>
      </c>
      <c r="J223" s="74">
        <v>252.03100000000001</v>
      </c>
      <c r="K223" s="74">
        <v>153.267</v>
      </c>
      <c r="L223" s="75"/>
      <c r="M223" s="74">
        <v>120.58427349999999</v>
      </c>
      <c r="N223" s="74">
        <v>41.6483846</v>
      </c>
      <c r="O223" s="74">
        <v>141.48745890000001</v>
      </c>
      <c r="P223" s="74">
        <v>41.633475000000004</v>
      </c>
      <c r="Q223" s="74">
        <v>0</v>
      </c>
      <c r="R223" s="74">
        <v>10.0180968</v>
      </c>
      <c r="S223" s="74">
        <v>0.76869454999999998</v>
      </c>
      <c r="T223" s="74">
        <v>3.4101907500000004</v>
      </c>
      <c r="U223" s="76"/>
      <c r="V223" s="77">
        <v>359.55057410000001</v>
      </c>
    </row>
    <row r="224" spans="1:22">
      <c r="A224" s="6" t="s">
        <v>483</v>
      </c>
      <c r="B224" s="62">
        <v>5</v>
      </c>
      <c r="C224" s="19" t="s">
        <v>826</v>
      </c>
      <c r="D224" s="73">
        <v>262043.367</v>
      </c>
      <c r="E224" s="74">
        <v>168719.65900000001</v>
      </c>
      <c r="F224" s="74">
        <v>708963.59900000005</v>
      </c>
      <c r="G224" s="74">
        <v>4158.5860000000002</v>
      </c>
      <c r="H224" s="74">
        <v>0</v>
      </c>
      <c r="I224" s="74">
        <v>14954.017</v>
      </c>
      <c r="J224" s="74">
        <v>4116.3360000000002</v>
      </c>
      <c r="K224" s="74">
        <v>4427.4859999999999</v>
      </c>
      <c r="L224" s="75"/>
      <c r="M224" s="74">
        <v>1506.7493602499999</v>
      </c>
      <c r="N224" s="74">
        <v>1105.1137664500002</v>
      </c>
      <c r="O224" s="74">
        <v>1807.8571774500003</v>
      </c>
      <c r="P224" s="74">
        <v>25.991162500000002</v>
      </c>
      <c r="Q224" s="74">
        <v>0</v>
      </c>
      <c r="R224" s="74">
        <v>35.889640799999995</v>
      </c>
      <c r="S224" s="74">
        <v>12.5548248</v>
      </c>
      <c r="T224" s="74">
        <v>98.511563500000008</v>
      </c>
      <c r="U224" s="76"/>
      <c r="V224" s="77">
        <v>4592.6674957500009</v>
      </c>
    </row>
    <row r="225" spans="1:22">
      <c r="A225" s="6" t="s">
        <v>49</v>
      </c>
      <c r="B225" s="62">
        <v>18</v>
      </c>
      <c r="C225" s="19" t="s">
        <v>827</v>
      </c>
      <c r="D225" s="73">
        <v>6336.0090000000009</v>
      </c>
      <c r="E225" s="74">
        <v>6509.5950000000003</v>
      </c>
      <c r="F225" s="74">
        <v>28856.162</v>
      </c>
      <c r="G225" s="74">
        <v>8388.2309999999998</v>
      </c>
      <c r="H225" s="74">
        <v>0</v>
      </c>
      <c r="I225" s="74">
        <v>89.606999999999999</v>
      </c>
      <c r="J225" s="74">
        <v>11.965999999999999</v>
      </c>
      <c r="K225" s="74">
        <v>27.016999999999999</v>
      </c>
      <c r="L225" s="75"/>
      <c r="M225" s="74">
        <v>36.432051750000007</v>
      </c>
      <c r="N225" s="74">
        <v>42.63784725</v>
      </c>
      <c r="O225" s="74">
        <v>73.583213100000009</v>
      </c>
      <c r="P225" s="74">
        <v>52.426443750000004</v>
      </c>
      <c r="Q225" s="74">
        <v>0</v>
      </c>
      <c r="R225" s="74">
        <v>0.21505679999999999</v>
      </c>
      <c r="S225" s="74">
        <v>3.6496299999999995E-2</v>
      </c>
      <c r="T225" s="74">
        <v>0.60112825000000003</v>
      </c>
      <c r="U225" s="76"/>
      <c r="V225" s="77">
        <v>205.93223720000003</v>
      </c>
    </row>
    <row r="226" spans="1:22">
      <c r="A226" s="6" t="s">
        <v>329</v>
      </c>
      <c r="B226" s="62">
        <v>19</v>
      </c>
      <c r="C226" s="19" t="s">
        <v>828</v>
      </c>
      <c r="D226" s="73">
        <v>777742.43400000001</v>
      </c>
      <c r="E226" s="74">
        <v>278141.27100000001</v>
      </c>
      <c r="F226" s="74">
        <v>1715159.9669999999</v>
      </c>
      <c r="G226" s="74">
        <v>64528.817999999999</v>
      </c>
      <c r="H226" s="74">
        <v>0</v>
      </c>
      <c r="I226" s="74">
        <v>47213.031999999999</v>
      </c>
      <c r="J226" s="74">
        <v>476.46800000000002</v>
      </c>
      <c r="K226" s="74">
        <v>437.47300000000001</v>
      </c>
      <c r="L226" s="75"/>
      <c r="M226" s="74">
        <v>4472.0189954999996</v>
      </c>
      <c r="N226" s="74">
        <v>1821.8253250500002</v>
      </c>
      <c r="O226" s="74">
        <v>4373.6579158499999</v>
      </c>
      <c r="P226" s="74">
        <v>403.30511250000001</v>
      </c>
      <c r="Q226" s="74">
        <v>0</v>
      </c>
      <c r="R226" s="74">
        <v>113.31127679999999</v>
      </c>
      <c r="S226" s="74">
        <v>1.4532274000000001</v>
      </c>
      <c r="T226" s="74">
        <v>9.7337742500000015</v>
      </c>
      <c r="U226" s="76"/>
      <c r="V226" s="77">
        <v>11195.305627349999</v>
      </c>
    </row>
    <row r="227" spans="1:22">
      <c r="A227" s="6" t="s">
        <v>413</v>
      </c>
      <c r="B227" s="62">
        <v>9</v>
      </c>
      <c r="C227" s="19" t="s">
        <v>829</v>
      </c>
      <c r="D227" s="73">
        <v>13098.33</v>
      </c>
      <c r="E227" s="74">
        <v>58939.483999999997</v>
      </c>
      <c r="F227" s="74">
        <v>121438.52800000001</v>
      </c>
      <c r="G227" s="74">
        <v>63926.502999999997</v>
      </c>
      <c r="H227" s="74">
        <v>0</v>
      </c>
      <c r="I227" s="74">
        <v>2184.1019999999999</v>
      </c>
      <c r="J227" s="74">
        <v>315.84300000000002</v>
      </c>
      <c r="K227" s="74">
        <v>0</v>
      </c>
      <c r="L227" s="75"/>
      <c r="M227" s="74">
        <v>75.315397500000003</v>
      </c>
      <c r="N227" s="74">
        <v>386.05362020000001</v>
      </c>
      <c r="O227" s="74">
        <v>309.66824640000004</v>
      </c>
      <c r="P227" s="74">
        <v>399.54064375000002</v>
      </c>
      <c r="Q227" s="74">
        <v>0</v>
      </c>
      <c r="R227" s="74">
        <v>5.2418447999999991</v>
      </c>
      <c r="S227" s="74">
        <v>0.96332115000000007</v>
      </c>
      <c r="T227" s="74">
        <v>0</v>
      </c>
      <c r="U227" s="76"/>
      <c r="V227" s="77">
        <v>1176.7830738000002</v>
      </c>
    </row>
    <row r="228" spans="1:22">
      <c r="A228" s="6" t="s">
        <v>575</v>
      </c>
      <c r="B228" s="62">
        <v>6</v>
      </c>
      <c r="C228" s="19" t="s">
        <v>830</v>
      </c>
      <c r="D228" s="73">
        <v>26810.133000000002</v>
      </c>
      <c r="E228" s="74">
        <v>45449.006000000001</v>
      </c>
      <c r="F228" s="74">
        <v>106485.073</v>
      </c>
      <c r="G228" s="74">
        <v>50362.525000000001</v>
      </c>
      <c r="H228" s="74">
        <v>0</v>
      </c>
      <c r="I228" s="74">
        <v>1142.749</v>
      </c>
      <c r="J228" s="74">
        <v>209.39099999999999</v>
      </c>
      <c r="K228" s="74">
        <v>7.65</v>
      </c>
      <c r="L228" s="75"/>
      <c r="M228" s="74">
        <v>154.15826475</v>
      </c>
      <c r="N228" s="74">
        <v>297.69098930000001</v>
      </c>
      <c r="O228" s="74">
        <v>271.53693615000003</v>
      </c>
      <c r="P228" s="74">
        <v>314.76578125000003</v>
      </c>
      <c r="Q228" s="74">
        <v>0</v>
      </c>
      <c r="R228" s="74">
        <v>2.7425975999999999</v>
      </c>
      <c r="S228" s="74">
        <v>0.63864254999999992</v>
      </c>
      <c r="T228" s="74">
        <v>0.17021250000000002</v>
      </c>
      <c r="U228" s="76"/>
      <c r="V228" s="77">
        <v>1041.7034240999999</v>
      </c>
    </row>
    <row r="229" spans="1:22">
      <c r="A229" s="6" t="s">
        <v>87</v>
      </c>
      <c r="B229" s="62">
        <v>2</v>
      </c>
      <c r="C229" s="19" t="s">
        <v>831</v>
      </c>
      <c r="D229" s="73">
        <v>38291.228000000003</v>
      </c>
      <c r="E229" s="74">
        <v>25263.848000000002</v>
      </c>
      <c r="F229" s="74">
        <v>174518.48499999999</v>
      </c>
      <c r="G229" s="74">
        <v>2445.422</v>
      </c>
      <c r="H229" s="74">
        <v>0</v>
      </c>
      <c r="I229" s="74">
        <v>142.125</v>
      </c>
      <c r="J229" s="74">
        <v>25.047000000000001</v>
      </c>
      <c r="K229" s="74">
        <v>0</v>
      </c>
      <c r="L229" s="75"/>
      <c r="M229" s="74">
        <v>220.17456100000001</v>
      </c>
      <c r="N229" s="74">
        <v>165.47820440000001</v>
      </c>
      <c r="O229" s="74">
        <v>445.02213675000002</v>
      </c>
      <c r="P229" s="74">
        <v>15.283887500000001</v>
      </c>
      <c r="Q229" s="74">
        <v>0</v>
      </c>
      <c r="R229" s="74">
        <v>0.34109999999999996</v>
      </c>
      <c r="S229" s="74">
        <v>7.6393349999999999E-2</v>
      </c>
      <c r="T229" s="74">
        <v>0</v>
      </c>
      <c r="U229" s="76"/>
      <c r="V229" s="77">
        <v>846.37628299999994</v>
      </c>
    </row>
    <row r="230" spans="1:22">
      <c r="A230" s="6" t="s">
        <v>17</v>
      </c>
      <c r="B230" s="62">
        <v>12</v>
      </c>
      <c r="C230" s="19" t="s">
        <v>832</v>
      </c>
      <c r="D230" s="73">
        <v>9944.77</v>
      </c>
      <c r="E230" s="74">
        <v>14190.511</v>
      </c>
      <c r="F230" s="74">
        <v>48341.315000000002</v>
      </c>
      <c r="G230" s="74">
        <v>18598.413</v>
      </c>
      <c r="H230" s="74">
        <v>0</v>
      </c>
      <c r="I230" s="74">
        <v>460.49700000000001</v>
      </c>
      <c r="J230" s="74">
        <v>83.224999999999994</v>
      </c>
      <c r="K230" s="74">
        <v>0</v>
      </c>
      <c r="L230" s="75"/>
      <c r="M230" s="74">
        <v>57.182427500000003</v>
      </c>
      <c r="N230" s="74">
        <v>92.947847050000007</v>
      </c>
      <c r="O230" s="74">
        <v>123.27035325000001</v>
      </c>
      <c r="P230" s="74">
        <v>116.24008125</v>
      </c>
      <c r="Q230" s="74">
        <v>0</v>
      </c>
      <c r="R230" s="74">
        <v>1.1051928</v>
      </c>
      <c r="S230" s="74">
        <v>0.25383624999999999</v>
      </c>
      <c r="T230" s="74">
        <v>0</v>
      </c>
      <c r="U230" s="76"/>
      <c r="V230" s="77">
        <v>390.99973810000006</v>
      </c>
    </row>
    <row r="231" spans="1:22">
      <c r="A231" s="6" t="s">
        <v>83</v>
      </c>
      <c r="B231" s="62">
        <v>13</v>
      </c>
      <c r="C231" s="19" t="s">
        <v>834</v>
      </c>
      <c r="D231" s="73">
        <v>89441.642999999996</v>
      </c>
      <c r="E231" s="74">
        <v>41525.142</v>
      </c>
      <c r="F231" s="74">
        <v>234351.40700000001</v>
      </c>
      <c r="G231" s="74">
        <v>33948.167000000001</v>
      </c>
      <c r="H231" s="74">
        <v>0</v>
      </c>
      <c r="I231" s="74">
        <v>3381.9540000000002</v>
      </c>
      <c r="J231" s="74">
        <v>250.87200000000001</v>
      </c>
      <c r="K231" s="74">
        <v>736.178</v>
      </c>
      <c r="L231" s="75"/>
      <c r="M231" s="74">
        <v>514.28944724999997</v>
      </c>
      <c r="N231" s="74">
        <v>271.98968009999999</v>
      </c>
      <c r="O231" s="74">
        <v>597.59608785</v>
      </c>
      <c r="P231" s="74">
        <v>212.17604375000002</v>
      </c>
      <c r="Q231" s="74">
        <v>0</v>
      </c>
      <c r="R231" s="74">
        <v>8.1166895999999991</v>
      </c>
      <c r="S231" s="74">
        <v>0.76515960000000005</v>
      </c>
      <c r="T231" s="74">
        <v>16.379960500000003</v>
      </c>
      <c r="U231" s="76"/>
      <c r="V231" s="77">
        <v>1621.3130686499999</v>
      </c>
    </row>
    <row r="232" spans="1:22">
      <c r="A232" s="6" t="s">
        <v>495</v>
      </c>
      <c r="B232" s="62">
        <v>19</v>
      </c>
      <c r="C232" s="19" t="s">
        <v>835</v>
      </c>
      <c r="D232" s="73">
        <v>24544.066999999999</v>
      </c>
      <c r="E232" s="74">
        <v>20050.556</v>
      </c>
      <c r="F232" s="74">
        <v>76433.736999999994</v>
      </c>
      <c r="G232" s="74">
        <v>31391.904999999999</v>
      </c>
      <c r="H232" s="74">
        <v>0</v>
      </c>
      <c r="I232" s="74">
        <v>176.91900000000001</v>
      </c>
      <c r="J232" s="74">
        <v>10.132999999999999</v>
      </c>
      <c r="K232" s="74">
        <v>0</v>
      </c>
      <c r="L232" s="75"/>
      <c r="M232" s="74">
        <v>141.12838524999998</v>
      </c>
      <c r="N232" s="74">
        <v>131.33114180000001</v>
      </c>
      <c r="O232" s="74">
        <v>194.90602935000001</v>
      </c>
      <c r="P232" s="74">
        <v>196.19940625000001</v>
      </c>
      <c r="Q232" s="74">
        <v>0</v>
      </c>
      <c r="R232" s="74">
        <v>0.42460559999999997</v>
      </c>
      <c r="S232" s="74">
        <v>3.0905649999999996E-2</v>
      </c>
      <c r="T232" s="74">
        <v>0</v>
      </c>
      <c r="U232" s="76"/>
      <c r="V232" s="77">
        <v>664.02047390000007</v>
      </c>
    </row>
    <row r="233" spans="1:22">
      <c r="A233" s="6" t="s">
        <v>365</v>
      </c>
      <c r="B233" s="62">
        <v>2</v>
      </c>
      <c r="C233" s="19" t="s">
        <v>836</v>
      </c>
      <c r="D233" s="73">
        <v>456108.92499999999</v>
      </c>
      <c r="E233" s="74">
        <v>260397.23199999999</v>
      </c>
      <c r="F233" s="74">
        <v>1308868.7379999999</v>
      </c>
      <c r="G233" s="74">
        <v>139926.39300000001</v>
      </c>
      <c r="H233" s="74">
        <v>0</v>
      </c>
      <c r="I233" s="74">
        <v>6168.9660000000003</v>
      </c>
      <c r="J233" s="74">
        <v>676.779</v>
      </c>
      <c r="K233" s="74">
        <v>6634.0420000000004</v>
      </c>
      <c r="L233" s="75"/>
      <c r="M233" s="74">
        <v>2622.6263187499999</v>
      </c>
      <c r="N233" s="74">
        <v>1705.6018696000001</v>
      </c>
      <c r="O233" s="74">
        <v>3337.6152818999999</v>
      </c>
      <c r="P233" s="74">
        <v>874.53995625000016</v>
      </c>
      <c r="Q233" s="74">
        <v>0</v>
      </c>
      <c r="R233" s="74">
        <v>14.8055184</v>
      </c>
      <c r="S233" s="74">
        <v>2.0641759500000001</v>
      </c>
      <c r="T233" s="74">
        <v>147.60743450000001</v>
      </c>
      <c r="U233" s="76"/>
      <c r="V233" s="77">
        <v>8704.8605553500001</v>
      </c>
    </row>
    <row r="234" spans="1:22">
      <c r="A234" s="6" t="s">
        <v>295</v>
      </c>
      <c r="B234" s="62">
        <v>6</v>
      </c>
      <c r="C234" s="19" t="s">
        <v>860</v>
      </c>
      <c r="D234" s="73">
        <v>220989.48699999999</v>
      </c>
      <c r="E234" s="74">
        <v>92532.312999999995</v>
      </c>
      <c r="F234" s="74">
        <v>570240.68000000005</v>
      </c>
      <c r="G234" s="74">
        <v>68601.52</v>
      </c>
      <c r="H234" s="74">
        <v>0</v>
      </c>
      <c r="I234" s="74">
        <v>7258.9639999999999</v>
      </c>
      <c r="J234" s="74">
        <v>578.15</v>
      </c>
      <c r="K234" s="74">
        <v>1656.0360000000001</v>
      </c>
      <c r="L234" s="75"/>
      <c r="M234" s="74">
        <v>1270.6895502499999</v>
      </c>
      <c r="N234" s="74">
        <v>606.08665014999997</v>
      </c>
      <c r="O234" s="74">
        <v>1454.1137340000002</v>
      </c>
      <c r="P234" s="74">
        <v>428.75950000000006</v>
      </c>
      <c r="Q234" s="74">
        <v>0</v>
      </c>
      <c r="R234" s="74">
        <v>17.421513599999997</v>
      </c>
      <c r="S234" s="74">
        <v>1.7633574999999999</v>
      </c>
      <c r="T234" s="74">
        <v>36.846801000000006</v>
      </c>
      <c r="U234" s="76"/>
      <c r="V234" s="77">
        <v>3815.6811065000002</v>
      </c>
    </row>
    <row r="235" spans="1:22">
      <c r="A235" s="6" t="s">
        <v>567</v>
      </c>
      <c r="B235" s="62">
        <v>2</v>
      </c>
      <c r="C235" s="19" t="s">
        <v>837</v>
      </c>
      <c r="D235" s="73">
        <v>16587.042000000001</v>
      </c>
      <c r="E235" s="74">
        <v>29998.017</v>
      </c>
      <c r="F235" s="74">
        <v>77372.320000000007</v>
      </c>
      <c r="G235" s="74">
        <v>23087.437000000002</v>
      </c>
      <c r="H235" s="74">
        <v>0</v>
      </c>
      <c r="I235" s="74">
        <v>48.634999999999998</v>
      </c>
      <c r="J235" s="74">
        <v>5.468</v>
      </c>
      <c r="K235" s="74">
        <v>0</v>
      </c>
      <c r="L235" s="75"/>
      <c r="M235" s="74">
        <v>95.37549150000001</v>
      </c>
      <c r="N235" s="74">
        <v>196.48701135000002</v>
      </c>
      <c r="O235" s="74">
        <v>197.29941600000004</v>
      </c>
      <c r="P235" s="74">
        <v>144.29648125000003</v>
      </c>
      <c r="Q235" s="74">
        <v>0</v>
      </c>
      <c r="R235" s="74">
        <v>0.11672399999999998</v>
      </c>
      <c r="S235" s="74">
        <v>1.6677399999999998E-2</v>
      </c>
      <c r="T235" s="74">
        <v>0</v>
      </c>
      <c r="U235" s="76"/>
      <c r="V235" s="77">
        <v>633.5918015000002</v>
      </c>
    </row>
    <row r="236" spans="1:22">
      <c r="A236" s="6" t="s">
        <v>533</v>
      </c>
      <c r="B236" s="62">
        <v>9</v>
      </c>
      <c r="C236" s="19" t="s">
        <v>838</v>
      </c>
      <c r="D236" s="73">
        <v>18956.433000000001</v>
      </c>
      <c r="E236" s="74">
        <v>48292.529000000002</v>
      </c>
      <c r="F236" s="74">
        <v>82950.156000000003</v>
      </c>
      <c r="G236" s="74">
        <v>45776.023999999998</v>
      </c>
      <c r="H236" s="74">
        <v>0</v>
      </c>
      <c r="I236" s="74">
        <v>304.55599999999998</v>
      </c>
      <c r="J236" s="74">
        <v>94.573999999999998</v>
      </c>
      <c r="K236" s="74">
        <v>341.44600000000003</v>
      </c>
      <c r="L236" s="75"/>
      <c r="M236" s="74">
        <v>108.99948975000001</v>
      </c>
      <c r="N236" s="74">
        <v>316.31606495000005</v>
      </c>
      <c r="O236" s="74">
        <v>211.52289780000001</v>
      </c>
      <c r="P236" s="74">
        <v>286.10014999999999</v>
      </c>
      <c r="Q236" s="74">
        <v>0</v>
      </c>
      <c r="R236" s="74">
        <v>0.73093439999999987</v>
      </c>
      <c r="S236" s="74">
        <v>0.2884507</v>
      </c>
      <c r="T236" s="74">
        <v>7.5971735000000011</v>
      </c>
      <c r="U236" s="76"/>
      <c r="V236" s="77">
        <v>931.55516110000019</v>
      </c>
    </row>
    <row r="237" spans="1:22">
      <c r="A237" s="6" t="s">
        <v>525</v>
      </c>
      <c r="B237" s="62">
        <v>10</v>
      </c>
      <c r="C237" s="19" t="s">
        <v>839</v>
      </c>
      <c r="D237" s="73">
        <v>275186.91899999999</v>
      </c>
      <c r="E237" s="74">
        <v>232178.05900000001</v>
      </c>
      <c r="F237" s="74">
        <v>826703.04200000002</v>
      </c>
      <c r="G237" s="74">
        <v>142387.24400000001</v>
      </c>
      <c r="H237" s="74">
        <v>0</v>
      </c>
      <c r="I237" s="74">
        <v>11843.862999999999</v>
      </c>
      <c r="J237" s="74">
        <v>605.59500000000003</v>
      </c>
      <c r="K237" s="74">
        <v>1825.6880000000001</v>
      </c>
      <c r="L237" s="75"/>
      <c r="M237" s="74">
        <v>1582.32478425</v>
      </c>
      <c r="N237" s="74">
        <v>1520.7662864500001</v>
      </c>
      <c r="O237" s="74">
        <v>2108.0927571000002</v>
      </c>
      <c r="P237" s="74">
        <v>889.92027500000006</v>
      </c>
      <c r="Q237" s="74">
        <v>0</v>
      </c>
      <c r="R237" s="74">
        <v>28.425271199999997</v>
      </c>
      <c r="S237" s="74">
        <v>1.8470647500000001</v>
      </c>
      <c r="T237" s="74">
        <v>40.621558000000007</v>
      </c>
      <c r="U237" s="76"/>
      <c r="V237" s="77">
        <v>6171.9979967500003</v>
      </c>
    </row>
    <row r="238" spans="1:22">
      <c r="A238" s="6" t="s">
        <v>233</v>
      </c>
      <c r="B238" s="62">
        <v>19</v>
      </c>
      <c r="C238" s="19" t="s">
        <v>840</v>
      </c>
      <c r="D238" s="73">
        <v>8997.6020000000008</v>
      </c>
      <c r="E238" s="74">
        <v>6402.8720000000003</v>
      </c>
      <c r="F238" s="74">
        <v>23776.589</v>
      </c>
      <c r="G238" s="74">
        <v>9597.0720000000001</v>
      </c>
      <c r="H238" s="74">
        <v>0</v>
      </c>
      <c r="I238" s="74">
        <v>112.057</v>
      </c>
      <c r="J238" s="74">
        <v>13.798999999999999</v>
      </c>
      <c r="K238" s="74">
        <v>0</v>
      </c>
      <c r="L238" s="75"/>
      <c r="M238" s="74">
        <v>51.736211500000003</v>
      </c>
      <c r="N238" s="74">
        <v>41.938811600000001</v>
      </c>
      <c r="O238" s="74">
        <v>60.630301950000003</v>
      </c>
      <c r="P238" s="74">
        <v>59.981700000000004</v>
      </c>
      <c r="Q238" s="74">
        <v>0</v>
      </c>
      <c r="R238" s="74">
        <v>0.26893679999999998</v>
      </c>
      <c r="S238" s="74">
        <v>4.2086949999999998E-2</v>
      </c>
      <c r="T238" s="74">
        <v>0</v>
      </c>
      <c r="U238" s="76"/>
      <c r="V238" s="77">
        <v>214.59804880000002</v>
      </c>
    </row>
    <row r="239" spans="1:22">
      <c r="A239" s="6" t="s">
        <v>403</v>
      </c>
      <c r="B239" s="62">
        <v>14</v>
      </c>
      <c r="C239" s="19" t="s">
        <v>841</v>
      </c>
      <c r="D239" s="73">
        <v>1103461.26</v>
      </c>
      <c r="E239" s="74">
        <v>279837.32400000002</v>
      </c>
      <c r="F239" s="74">
        <v>1803338.206</v>
      </c>
      <c r="G239" s="74">
        <v>17669.562000000002</v>
      </c>
      <c r="H239" s="74">
        <v>0</v>
      </c>
      <c r="I239" s="74">
        <v>9552.1170000000002</v>
      </c>
      <c r="J239" s="74">
        <v>496.70299999999997</v>
      </c>
      <c r="K239" s="74">
        <v>7804.82</v>
      </c>
      <c r="L239" s="75"/>
      <c r="M239" s="74">
        <v>6344.9022450000002</v>
      </c>
      <c r="N239" s="74">
        <v>1832.9344722000003</v>
      </c>
      <c r="O239" s="74">
        <v>4598.5124253000004</v>
      </c>
      <c r="P239" s="74">
        <v>110.43476250000002</v>
      </c>
      <c r="Q239" s="74">
        <v>0</v>
      </c>
      <c r="R239" s="74">
        <v>22.9250808</v>
      </c>
      <c r="S239" s="74">
        <v>1.5149441499999998</v>
      </c>
      <c r="T239" s="74">
        <v>173.65724500000002</v>
      </c>
      <c r="U239" s="76"/>
      <c r="V239" s="77">
        <v>13084.88117495</v>
      </c>
    </row>
    <row r="240" spans="1:22">
      <c r="A240" s="6" t="s">
        <v>541</v>
      </c>
      <c r="B240" s="62">
        <v>17</v>
      </c>
      <c r="C240" s="19" t="s">
        <v>842</v>
      </c>
      <c r="D240" s="73">
        <v>39393.576999999997</v>
      </c>
      <c r="E240" s="74">
        <v>8034.7139999999999</v>
      </c>
      <c r="F240" s="74">
        <v>105139.867</v>
      </c>
      <c r="G240" s="74">
        <v>4545.549</v>
      </c>
      <c r="H240" s="74">
        <v>0</v>
      </c>
      <c r="I240" s="74">
        <v>1161.402</v>
      </c>
      <c r="J240" s="74">
        <v>50.277000000000001</v>
      </c>
      <c r="K240" s="74">
        <v>0</v>
      </c>
      <c r="L240" s="75"/>
      <c r="M240" s="74">
        <v>226.51306774999998</v>
      </c>
      <c r="N240" s="74">
        <v>52.627376699999999</v>
      </c>
      <c r="O240" s="74">
        <v>268.10666085000003</v>
      </c>
      <c r="P240" s="74">
        <v>28.409681250000002</v>
      </c>
      <c r="Q240" s="74">
        <v>0</v>
      </c>
      <c r="R240" s="74">
        <v>2.7873647999999998</v>
      </c>
      <c r="S240" s="74">
        <v>0.15334485</v>
      </c>
      <c r="T240" s="74">
        <v>0</v>
      </c>
      <c r="U240" s="76"/>
      <c r="V240" s="77">
        <v>578.59749619999991</v>
      </c>
    </row>
    <row r="241" spans="1:22">
      <c r="A241" s="6" t="s">
        <v>23</v>
      </c>
      <c r="B241" s="62">
        <v>4</v>
      </c>
      <c r="C241" s="19" t="s">
        <v>843</v>
      </c>
      <c r="D241" s="73">
        <v>7208.1180000000004</v>
      </c>
      <c r="E241" s="74">
        <v>13131.054</v>
      </c>
      <c r="F241" s="74">
        <v>32150.883999999998</v>
      </c>
      <c r="G241" s="74">
        <v>16097.507</v>
      </c>
      <c r="H241" s="74">
        <v>0</v>
      </c>
      <c r="I241" s="74">
        <v>440.505</v>
      </c>
      <c r="J241" s="74">
        <v>28.047000000000001</v>
      </c>
      <c r="K241" s="74">
        <v>0</v>
      </c>
      <c r="L241" s="75"/>
      <c r="M241" s="74">
        <v>41.446678500000004</v>
      </c>
      <c r="N241" s="74">
        <v>86.008403700000002</v>
      </c>
      <c r="O241" s="74">
        <v>81.984754199999998</v>
      </c>
      <c r="P241" s="74">
        <v>100.60941875</v>
      </c>
      <c r="Q241" s="74">
        <v>0</v>
      </c>
      <c r="R241" s="74">
        <v>1.0572119999999998</v>
      </c>
      <c r="S241" s="74">
        <v>8.5543350000000004E-2</v>
      </c>
      <c r="T241" s="74">
        <v>0</v>
      </c>
      <c r="U241" s="76"/>
      <c r="V241" s="77">
        <v>311.19201050000004</v>
      </c>
    </row>
    <row r="242" spans="1:22">
      <c r="A242" s="6" t="s">
        <v>297</v>
      </c>
      <c r="B242" s="62">
        <v>17</v>
      </c>
      <c r="C242" s="19" t="s">
        <v>844</v>
      </c>
      <c r="D242" s="73">
        <v>40841.714</v>
      </c>
      <c r="E242" s="74">
        <v>11947.602999999999</v>
      </c>
      <c r="F242" s="74">
        <v>106459.818</v>
      </c>
      <c r="G242" s="74">
        <v>13197.305</v>
      </c>
      <c r="H242" s="74">
        <v>0</v>
      </c>
      <c r="I242" s="74">
        <v>3019.7739999999999</v>
      </c>
      <c r="J242" s="74">
        <v>84.203999999999994</v>
      </c>
      <c r="K242" s="74">
        <v>78.62</v>
      </c>
      <c r="L242" s="75"/>
      <c r="M242" s="74">
        <v>234.8398555</v>
      </c>
      <c r="N242" s="74">
        <v>78.256799649999991</v>
      </c>
      <c r="O242" s="74">
        <v>271.47253590000003</v>
      </c>
      <c r="P242" s="74">
        <v>82.483156250000008</v>
      </c>
      <c r="Q242" s="74">
        <v>0</v>
      </c>
      <c r="R242" s="74">
        <v>7.2474575999999988</v>
      </c>
      <c r="S242" s="74">
        <v>0.2568222</v>
      </c>
      <c r="T242" s="74">
        <v>1.7492950000000003</v>
      </c>
      <c r="U242" s="76"/>
      <c r="V242" s="77">
        <v>676.30592209999986</v>
      </c>
    </row>
    <row r="243" spans="1:22">
      <c r="A243" s="6" t="s">
        <v>267</v>
      </c>
      <c r="B243" s="62">
        <v>17</v>
      </c>
      <c r="C243" s="19" t="s">
        <v>861</v>
      </c>
      <c r="D243" s="73">
        <v>45530.137000000002</v>
      </c>
      <c r="E243" s="74">
        <v>15330.614</v>
      </c>
      <c r="F243" s="74">
        <v>114525.93399999999</v>
      </c>
      <c r="G243" s="74">
        <v>12860.293</v>
      </c>
      <c r="H243" s="74">
        <v>0</v>
      </c>
      <c r="I243" s="74">
        <v>1260.1959999999999</v>
      </c>
      <c r="J243" s="74">
        <v>54.640999999999998</v>
      </c>
      <c r="K243" s="74">
        <v>158.99100000000001</v>
      </c>
      <c r="L243" s="75"/>
      <c r="M243" s="74">
        <v>261.79828774999999</v>
      </c>
      <c r="N243" s="74">
        <v>100.4155217</v>
      </c>
      <c r="O243" s="74">
        <v>292.04113169999999</v>
      </c>
      <c r="P243" s="74">
        <v>80.376831250000009</v>
      </c>
      <c r="Q243" s="74">
        <v>0</v>
      </c>
      <c r="R243" s="74">
        <v>3.0244703999999993</v>
      </c>
      <c r="S243" s="74">
        <v>0.16665505</v>
      </c>
      <c r="T243" s="74">
        <v>3.5375497500000006</v>
      </c>
      <c r="U243" s="76"/>
      <c r="V243" s="77">
        <v>741.36044760000004</v>
      </c>
    </row>
    <row r="244" spans="1:22">
      <c r="A244" s="6" t="s">
        <v>551</v>
      </c>
      <c r="B244" s="62">
        <v>11</v>
      </c>
      <c r="C244" s="19" t="s">
        <v>845</v>
      </c>
      <c r="D244" s="73">
        <v>198408.609</v>
      </c>
      <c r="E244" s="74">
        <v>81356.194000000003</v>
      </c>
      <c r="F244" s="74">
        <v>529641.41599999997</v>
      </c>
      <c r="G244" s="74">
        <v>14235.04</v>
      </c>
      <c r="H244" s="74">
        <v>0</v>
      </c>
      <c r="I244" s="74">
        <v>1857.489</v>
      </c>
      <c r="J244" s="74">
        <v>53.908000000000001</v>
      </c>
      <c r="K244" s="74">
        <v>24.568999999999999</v>
      </c>
      <c r="L244" s="75"/>
      <c r="M244" s="74">
        <v>1140.8495017499999</v>
      </c>
      <c r="N244" s="74">
        <v>532.88307070000008</v>
      </c>
      <c r="O244" s="74">
        <v>1350.5856108</v>
      </c>
      <c r="P244" s="74">
        <v>88.969000000000008</v>
      </c>
      <c r="Q244" s="74">
        <v>0</v>
      </c>
      <c r="R244" s="74">
        <v>4.4579735999999999</v>
      </c>
      <c r="S244" s="74">
        <v>0.16441939999999999</v>
      </c>
      <c r="T244" s="74">
        <v>0.54666025000000007</v>
      </c>
      <c r="U244" s="76"/>
      <c r="V244" s="77">
        <v>3118.4562365000006</v>
      </c>
    </row>
    <row r="245" spans="1:22">
      <c r="A245" s="6" t="s">
        <v>171</v>
      </c>
      <c r="B245" s="62">
        <v>19</v>
      </c>
      <c r="C245" s="19" t="s">
        <v>846</v>
      </c>
      <c r="D245" s="73">
        <v>10604.004999999999</v>
      </c>
      <c r="E245" s="74">
        <v>11883.273999999999</v>
      </c>
      <c r="F245" s="74">
        <v>68235.538</v>
      </c>
      <c r="G245" s="74">
        <v>12663.77</v>
      </c>
      <c r="H245" s="74">
        <v>0</v>
      </c>
      <c r="I245" s="74">
        <v>337.702</v>
      </c>
      <c r="J245" s="74">
        <v>40.904000000000003</v>
      </c>
      <c r="K245" s="74">
        <v>0</v>
      </c>
      <c r="L245" s="75"/>
      <c r="M245" s="74">
        <v>60.973028749999997</v>
      </c>
      <c r="N245" s="74">
        <v>77.835444699999996</v>
      </c>
      <c r="O245" s="74">
        <v>174.00062190000003</v>
      </c>
      <c r="P245" s="74">
        <v>79.148562500000011</v>
      </c>
      <c r="Q245" s="74">
        <v>0</v>
      </c>
      <c r="R245" s="74">
        <v>0.81048479999999989</v>
      </c>
      <c r="S245" s="74">
        <v>0.12475720000000001</v>
      </c>
      <c r="T245" s="74">
        <v>0</v>
      </c>
      <c r="U245" s="76"/>
      <c r="V245" s="77">
        <v>392.89289984999999</v>
      </c>
    </row>
    <row r="246" spans="1:22">
      <c r="A246" s="6" t="s">
        <v>437</v>
      </c>
      <c r="B246" s="62">
        <v>1</v>
      </c>
      <c r="C246" s="19" t="s">
        <v>847</v>
      </c>
      <c r="D246" s="73">
        <v>496329.82900000003</v>
      </c>
      <c r="E246" s="74">
        <v>341804.13</v>
      </c>
      <c r="F246" s="74">
        <v>658715.57200000004</v>
      </c>
      <c r="G246" s="74">
        <v>37059.095000000001</v>
      </c>
      <c r="H246" s="74">
        <v>0</v>
      </c>
      <c r="I246" s="74">
        <v>6204.3720000000003</v>
      </c>
      <c r="J246" s="74">
        <v>365.83600000000001</v>
      </c>
      <c r="K246" s="74">
        <v>4779.1629999999996</v>
      </c>
      <c r="L246" s="75"/>
      <c r="M246" s="74">
        <v>2853.89651675</v>
      </c>
      <c r="N246" s="74">
        <v>2238.8170515000002</v>
      </c>
      <c r="O246" s="74">
        <v>1679.7247086000002</v>
      </c>
      <c r="P246" s="74">
        <v>231.61934375000001</v>
      </c>
      <c r="Q246" s="74">
        <v>0</v>
      </c>
      <c r="R246" s="74">
        <v>14.890492799999999</v>
      </c>
      <c r="S246" s="74">
        <v>1.1157998</v>
      </c>
      <c r="T246" s="74">
        <v>106.33637675</v>
      </c>
      <c r="U246" s="76"/>
      <c r="V246" s="77">
        <v>7126.4002899499992</v>
      </c>
    </row>
    <row r="247" spans="1:22">
      <c r="A247" s="6" t="s">
        <v>425</v>
      </c>
      <c r="B247" s="62">
        <v>1</v>
      </c>
      <c r="C247" s="19" t="s">
        <v>848</v>
      </c>
      <c r="D247" s="73">
        <v>34069.26</v>
      </c>
      <c r="E247" s="74">
        <v>71784.097999999998</v>
      </c>
      <c r="F247" s="74">
        <v>180170.321</v>
      </c>
      <c r="G247" s="74">
        <v>16400.059000000001</v>
      </c>
      <c r="H247" s="74">
        <v>0</v>
      </c>
      <c r="I247" s="74">
        <v>638.86599999999999</v>
      </c>
      <c r="J247" s="74">
        <v>379.01400000000001</v>
      </c>
      <c r="K247" s="74">
        <v>3385.6170000000002</v>
      </c>
      <c r="L247" s="75"/>
      <c r="M247" s="74">
        <v>195.898245</v>
      </c>
      <c r="N247" s="74">
        <v>470.18584190000001</v>
      </c>
      <c r="O247" s="74">
        <v>459.43431855</v>
      </c>
      <c r="P247" s="74">
        <v>102.50036875000001</v>
      </c>
      <c r="Q247" s="74">
        <v>0</v>
      </c>
      <c r="R247" s="74">
        <v>1.5332783999999999</v>
      </c>
      <c r="S247" s="74">
        <v>1.1559927000000001</v>
      </c>
      <c r="T247" s="74">
        <v>75.329978250000011</v>
      </c>
      <c r="U247" s="76"/>
      <c r="V247" s="77">
        <v>1306.0380235500002</v>
      </c>
    </row>
    <row r="248" spans="1:22">
      <c r="A248" s="6" t="s">
        <v>493</v>
      </c>
      <c r="B248" s="62">
        <v>19</v>
      </c>
      <c r="C248" s="19" t="s">
        <v>849</v>
      </c>
      <c r="D248" s="73">
        <v>181839.83799999999</v>
      </c>
      <c r="E248" s="74">
        <v>58255.337</v>
      </c>
      <c r="F248" s="74">
        <v>191567.98699999999</v>
      </c>
      <c r="G248" s="74">
        <v>50835.648999999998</v>
      </c>
      <c r="H248" s="74">
        <v>0</v>
      </c>
      <c r="I248" s="74">
        <v>3314.451</v>
      </c>
      <c r="J248" s="74">
        <v>278.447</v>
      </c>
      <c r="K248" s="74">
        <v>852.22900000000004</v>
      </c>
      <c r="L248" s="75"/>
      <c r="M248" s="74">
        <v>1045.5790684999999</v>
      </c>
      <c r="N248" s="74">
        <v>381.57245735000004</v>
      </c>
      <c r="O248" s="74">
        <v>488.49836685000002</v>
      </c>
      <c r="P248" s="74">
        <v>317.72280625000002</v>
      </c>
      <c r="Q248" s="74">
        <v>0</v>
      </c>
      <c r="R248" s="74">
        <v>7.9546823999999994</v>
      </c>
      <c r="S248" s="74">
        <v>0.84926334999999997</v>
      </c>
      <c r="T248" s="74">
        <v>18.962095250000004</v>
      </c>
      <c r="U248" s="76"/>
      <c r="V248" s="77">
        <v>2261.1387399499995</v>
      </c>
    </row>
    <row r="249" spans="1:22">
      <c r="A249" s="6" t="s">
        <v>111</v>
      </c>
      <c r="B249" s="62">
        <v>14</v>
      </c>
      <c r="C249" s="19" t="s">
        <v>850</v>
      </c>
      <c r="D249" s="73">
        <v>13689.414000000001</v>
      </c>
      <c r="E249" s="74">
        <v>7830.4539999999997</v>
      </c>
      <c r="F249" s="74">
        <v>47500.315000000002</v>
      </c>
      <c r="G249" s="74">
        <v>9223.0889999999999</v>
      </c>
      <c r="H249" s="74">
        <v>0</v>
      </c>
      <c r="I249" s="74">
        <v>471.65</v>
      </c>
      <c r="J249" s="74">
        <v>25.151</v>
      </c>
      <c r="K249" s="74">
        <v>0</v>
      </c>
      <c r="L249" s="75"/>
      <c r="M249" s="74">
        <v>78.714130499999996</v>
      </c>
      <c r="N249" s="74">
        <v>51.289473700000002</v>
      </c>
      <c r="O249" s="74">
        <v>121.12580325000002</v>
      </c>
      <c r="P249" s="74">
        <v>57.64430625</v>
      </c>
      <c r="Q249" s="74">
        <v>0</v>
      </c>
      <c r="R249" s="74">
        <v>1.1319599999999999</v>
      </c>
      <c r="S249" s="74">
        <v>7.6710550000000002E-2</v>
      </c>
      <c r="T249" s="74">
        <v>0</v>
      </c>
      <c r="U249" s="76"/>
      <c r="V249" s="77">
        <v>309.98238425</v>
      </c>
    </row>
    <row r="250" spans="1:22">
      <c r="A250" s="6" t="s">
        <v>153</v>
      </c>
      <c r="B250" s="62">
        <v>2</v>
      </c>
      <c r="C250" s="19" t="s">
        <v>851</v>
      </c>
      <c r="D250" s="73">
        <v>59137.724000000002</v>
      </c>
      <c r="E250" s="74">
        <v>33786.866000000002</v>
      </c>
      <c r="F250" s="74">
        <v>204849.04399999999</v>
      </c>
      <c r="G250" s="74">
        <v>37719.152999999998</v>
      </c>
      <c r="H250" s="74">
        <v>0</v>
      </c>
      <c r="I250" s="74">
        <v>507.13400000000001</v>
      </c>
      <c r="J250" s="74">
        <v>85.85</v>
      </c>
      <c r="K250" s="74">
        <v>27.972000000000001</v>
      </c>
      <c r="L250" s="75"/>
      <c r="M250" s="74">
        <v>340.04191300000002</v>
      </c>
      <c r="N250" s="74">
        <v>221.30397230000003</v>
      </c>
      <c r="O250" s="74">
        <v>522.36506220000001</v>
      </c>
      <c r="P250" s="74">
        <v>235.74470625000001</v>
      </c>
      <c r="Q250" s="74">
        <v>0</v>
      </c>
      <c r="R250" s="74">
        <v>1.2171216</v>
      </c>
      <c r="S250" s="74">
        <v>0.26184249999999998</v>
      </c>
      <c r="T250" s="74">
        <v>0.62237700000000007</v>
      </c>
      <c r="U250" s="76"/>
      <c r="V250" s="77">
        <v>1321.5569948500001</v>
      </c>
    </row>
    <row r="251" spans="1:22">
      <c r="A251" s="6" t="s">
        <v>141</v>
      </c>
      <c r="B251" s="62">
        <v>11</v>
      </c>
      <c r="C251" s="19" t="s">
        <v>852</v>
      </c>
      <c r="D251" s="73">
        <v>31752.117999999999</v>
      </c>
      <c r="E251" s="74">
        <v>13346.375</v>
      </c>
      <c r="F251" s="74">
        <v>80151.11</v>
      </c>
      <c r="G251" s="74">
        <v>16389.595000000001</v>
      </c>
      <c r="H251" s="74">
        <v>0</v>
      </c>
      <c r="I251" s="74">
        <v>460.238</v>
      </c>
      <c r="J251" s="74">
        <v>82.956999999999994</v>
      </c>
      <c r="K251" s="74">
        <v>0</v>
      </c>
      <c r="L251" s="75"/>
      <c r="M251" s="74">
        <v>182.57467849999998</v>
      </c>
      <c r="N251" s="74">
        <v>87.418756250000001</v>
      </c>
      <c r="O251" s="74">
        <v>204.38533050000001</v>
      </c>
      <c r="P251" s="74">
        <v>102.43496875000001</v>
      </c>
      <c r="Q251" s="74">
        <v>0</v>
      </c>
      <c r="R251" s="74">
        <v>1.1045711999999999</v>
      </c>
      <c r="S251" s="74">
        <v>0.25301884999999996</v>
      </c>
      <c r="T251" s="74">
        <v>0</v>
      </c>
      <c r="U251" s="76"/>
      <c r="V251" s="77">
        <v>578.17132405000007</v>
      </c>
    </row>
    <row r="252" spans="1:22">
      <c r="A252" s="6" t="s">
        <v>553</v>
      </c>
      <c r="B252" s="62">
        <v>18</v>
      </c>
      <c r="C252" s="19" t="s">
        <v>853</v>
      </c>
      <c r="D252" s="73">
        <v>218720.204</v>
      </c>
      <c r="E252" s="74">
        <v>60206.995000000003</v>
      </c>
      <c r="F252" s="74">
        <v>261191.82699999999</v>
      </c>
      <c r="G252" s="74">
        <v>47577.858</v>
      </c>
      <c r="H252" s="74">
        <v>0</v>
      </c>
      <c r="I252" s="74">
        <v>2252.7260000000001</v>
      </c>
      <c r="J252" s="74">
        <v>218.255</v>
      </c>
      <c r="K252" s="74">
        <v>335.92</v>
      </c>
      <c r="L252" s="75"/>
      <c r="M252" s="74">
        <v>1257.641173</v>
      </c>
      <c r="N252" s="74">
        <v>394.35581725000003</v>
      </c>
      <c r="O252" s="74">
        <v>666.03915885000004</v>
      </c>
      <c r="P252" s="74">
        <v>297.36161250000004</v>
      </c>
      <c r="Q252" s="74">
        <v>0</v>
      </c>
      <c r="R252" s="74">
        <v>5.4065424000000002</v>
      </c>
      <c r="S252" s="74">
        <v>0.66567774999999996</v>
      </c>
      <c r="T252" s="74">
        <v>7.4742200000000008</v>
      </c>
      <c r="U252" s="76"/>
      <c r="V252" s="77">
        <v>2628.94420175</v>
      </c>
    </row>
    <row r="253" spans="1:22">
      <c r="A253" s="6" t="s">
        <v>243</v>
      </c>
      <c r="B253" s="62">
        <v>10</v>
      </c>
      <c r="C253" s="19" t="s">
        <v>854</v>
      </c>
      <c r="D253" s="73">
        <v>17584.132999999998</v>
      </c>
      <c r="E253" s="74">
        <v>29764.641</v>
      </c>
      <c r="F253" s="74">
        <v>59482.404000000002</v>
      </c>
      <c r="G253" s="74">
        <v>35652.245999999999</v>
      </c>
      <c r="H253" s="74">
        <v>0</v>
      </c>
      <c r="I253" s="74">
        <v>270.00599999999997</v>
      </c>
      <c r="J253" s="74">
        <v>34.256</v>
      </c>
      <c r="K253" s="74">
        <v>0</v>
      </c>
      <c r="L253" s="75"/>
      <c r="M253" s="74">
        <v>101.10876474999999</v>
      </c>
      <c r="N253" s="74">
        <v>194.95839855</v>
      </c>
      <c r="O253" s="74">
        <v>151.68013020000001</v>
      </c>
      <c r="P253" s="74">
        <v>222.8265375</v>
      </c>
      <c r="Q253" s="74">
        <v>0</v>
      </c>
      <c r="R253" s="74">
        <v>0.64801439999999988</v>
      </c>
      <c r="S253" s="74">
        <v>0.10448079999999998</v>
      </c>
      <c r="T253" s="74">
        <v>0</v>
      </c>
      <c r="U253" s="76"/>
      <c r="V253" s="77">
        <v>671.32632620000004</v>
      </c>
    </row>
    <row r="254" spans="1:22">
      <c r="A254" s="6" t="s">
        <v>265</v>
      </c>
      <c r="B254" s="62">
        <v>18</v>
      </c>
      <c r="C254" s="19" t="s">
        <v>855</v>
      </c>
      <c r="D254" s="73">
        <v>27747.63</v>
      </c>
      <c r="E254" s="74">
        <v>32425.991999999998</v>
      </c>
      <c r="F254" s="74">
        <v>170863.17199999999</v>
      </c>
      <c r="G254" s="74">
        <v>40096.675999999999</v>
      </c>
      <c r="H254" s="74">
        <v>0</v>
      </c>
      <c r="I254" s="74">
        <v>1519.8219999999999</v>
      </c>
      <c r="J254" s="74">
        <v>176.208</v>
      </c>
      <c r="K254" s="74">
        <v>298.18200000000002</v>
      </c>
      <c r="L254" s="75"/>
      <c r="M254" s="74">
        <v>159.54887250000002</v>
      </c>
      <c r="N254" s="74">
        <v>212.39024760000001</v>
      </c>
      <c r="O254" s="74">
        <v>435.70108859999999</v>
      </c>
      <c r="P254" s="74">
        <v>250.60422500000001</v>
      </c>
      <c r="Q254" s="74">
        <v>0</v>
      </c>
      <c r="R254" s="74">
        <v>3.6475727999999994</v>
      </c>
      <c r="S254" s="74">
        <v>0.53743439999999998</v>
      </c>
      <c r="T254" s="74">
        <v>6.6345495000000012</v>
      </c>
      <c r="U254" s="76"/>
      <c r="V254" s="77">
        <v>1069.0639904</v>
      </c>
    </row>
    <row r="255" spans="1:22">
      <c r="A255" s="6" t="s">
        <v>327</v>
      </c>
      <c r="B255" s="62">
        <v>11</v>
      </c>
      <c r="C255" s="19" t="s">
        <v>856</v>
      </c>
      <c r="D255" s="73">
        <v>47067.548999999999</v>
      </c>
      <c r="E255" s="74">
        <v>21640.317999999999</v>
      </c>
      <c r="F255" s="74">
        <v>160971.90400000001</v>
      </c>
      <c r="G255" s="74">
        <v>16842.171999999999</v>
      </c>
      <c r="H255" s="74">
        <v>0</v>
      </c>
      <c r="I255" s="74">
        <v>738.86800000000005</v>
      </c>
      <c r="J255" s="74">
        <v>60.923000000000002</v>
      </c>
      <c r="K255" s="74">
        <v>0</v>
      </c>
      <c r="L255" s="75"/>
      <c r="M255" s="74">
        <v>270.63840675</v>
      </c>
      <c r="N255" s="74">
        <v>141.7440829</v>
      </c>
      <c r="O255" s="74">
        <v>410.47835520000007</v>
      </c>
      <c r="P255" s="74">
        <v>105.263575</v>
      </c>
      <c r="Q255" s="74">
        <v>0</v>
      </c>
      <c r="R255" s="74">
        <v>1.7732832000000001</v>
      </c>
      <c r="S255" s="74">
        <v>0.18581514999999998</v>
      </c>
      <c r="T255" s="74">
        <v>0</v>
      </c>
      <c r="U255" s="76"/>
      <c r="V255" s="77">
        <v>930.08351820000019</v>
      </c>
    </row>
    <row r="256" spans="1:22">
      <c r="A256" s="6" t="s">
        <v>443</v>
      </c>
      <c r="B256" s="62">
        <v>7</v>
      </c>
      <c r="C256" s="19" t="s">
        <v>857</v>
      </c>
      <c r="D256" s="73">
        <v>21515.528999999999</v>
      </c>
      <c r="E256" s="74">
        <v>86972.856</v>
      </c>
      <c r="F256" s="74">
        <v>95707.172000000006</v>
      </c>
      <c r="G256" s="74">
        <v>71976.104999999996</v>
      </c>
      <c r="H256" s="74">
        <v>0</v>
      </c>
      <c r="I256" s="74">
        <v>776.23900000000003</v>
      </c>
      <c r="J256" s="74">
        <v>59.648000000000003</v>
      </c>
      <c r="K256" s="74">
        <v>8.1080000000000005</v>
      </c>
      <c r="L256" s="75"/>
      <c r="M256" s="74">
        <v>123.71429174999999</v>
      </c>
      <c r="N256" s="74">
        <v>569.67220680000003</v>
      </c>
      <c r="O256" s="74">
        <v>244.05328860000003</v>
      </c>
      <c r="P256" s="74">
        <v>449.85065624999999</v>
      </c>
      <c r="Q256" s="74">
        <v>0</v>
      </c>
      <c r="R256" s="74">
        <v>1.8629735999999999</v>
      </c>
      <c r="S256" s="74">
        <v>0.18192640000000002</v>
      </c>
      <c r="T256" s="74">
        <v>0.18040300000000004</v>
      </c>
      <c r="U256" s="76"/>
      <c r="V256" s="77">
        <v>1389.5157464000001</v>
      </c>
    </row>
    <row r="257" spans="1:22">
      <c r="A257" s="6" t="s">
        <v>77</v>
      </c>
      <c r="B257" s="62">
        <v>4</v>
      </c>
      <c r="C257" s="19" t="s">
        <v>858</v>
      </c>
      <c r="D257" s="73">
        <v>126425.371</v>
      </c>
      <c r="E257" s="74">
        <v>22406.878000000001</v>
      </c>
      <c r="F257" s="74">
        <v>179371.19099999999</v>
      </c>
      <c r="G257" s="74">
        <v>19191.307000000001</v>
      </c>
      <c r="H257" s="74">
        <v>0</v>
      </c>
      <c r="I257" s="74">
        <v>2635.1559999999999</v>
      </c>
      <c r="J257" s="74">
        <v>92.084999999999994</v>
      </c>
      <c r="K257" s="74">
        <v>1.8720000000000001</v>
      </c>
      <c r="L257" s="75"/>
      <c r="M257" s="74">
        <v>726.94588324999995</v>
      </c>
      <c r="N257" s="74">
        <v>146.76505090000001</v>
      </c>
      <c r="O257" s="74">
        <v>457.39653705000001</v>
      </c>
      <c r="P257" s="74">
        <v>119.94566875000001</v>
      </c>
      <c r="Q257" s="74">
        <v>0</v>
      </c>
      <c r="R257" s="74">
        <v>6.3243743999999991</v>
      </c>
      <c r="S257" s="74">
        <v>0.28085924999999995</v>
      </c>
      <c r="T257" s="74">
        <v>4.1652000000000008E-2</v>
      </c>
      <c r="U257" s="76"/>
      <c r="V257" s="77">
        <v>1457.7000256000001</v>
      </c>
    </row>
    <row r="258" spans="1:22">
      <c r="A258" s="6" t="s">
        <v>361</v>
      </c>
      <c r="B258" s="62">
        <v>9</v>
      </c>
      <c r="C258" s="19" t="s">
        <v>862</v>
      </c>
      <c r="D258" s="73">
        <v>10830.23</v>
      </c>
      <c r="E258" s="74">
        <v>54857.857000000004</v>
      </c>
      <c r="F258" s="74">
        <v>122634.452</v>
      </c>
      <c r="G258" s="74">
        <v>49818.150999999998</v>
      </c>
      <c r="H258" s="74">
        <v>0</v>
      </c>
      <c r="I258" s="74">
        <v>540.89400000000001</v>
      </c>
      <c r="J258" s="74">
        <v>209.43600000000001</v>
      </c>
      <c r="K258" s="74">
        <v>355.94799999999998</v>
      </c>
      <c r="L258" s="75"/>
      <c r="M258" s="74">
        <v>62.273822499999994</v>
      </c>
      <c r="N258" s="74">
        <v>359.31896335000005</v>
      </c>
      <c r="O258" s="74">
        <v>312.71785260000001</v>
      </c>
      <c r="P258" s="74">
        <v>311.36344374999999</v>
      </c>
      <c r="Q258" s="74">
        <v>0</v>
      </c>
      <c r="R258" s="74">
        <v>1.2981455999999998</v>
      </c>
      <c r="S258" s="74">
        <v>0.63877980000000001</v>
      </c>
      <c r="T258" s="74">
        <v>7.9198430000000002</v>
      </c>
      <c r="U258" s="76"/>
      <c r="V258" s="77">
        <v>1055.5308506000001</v>
      </c>
    </row>
    <row r="259" spans="1:22">
      <c r="A259" s="6" t="s">
        <v>207</v>
      </c>
      <c r="B259" s="62">
        <v>17</v>
      </c>
      <c r="C259" s="19" t="s">
        <v>863</v>
      </c>
      <c r="D259" s="73">
        <v>29226.625</v>
      </c>
      <c r="E259" s="74">
        <v>16531.080000000002</v>
      </c>
      <c r="F259" s="74">
        <v>80983.270999999993</v>
      </c>
      <c r="G259" s="74">
        <v>20863.063999999998</v>
      </c>
      <c r="H259" s="74">
        <v>0</v>
      </c>
      <c r="I259" s="74">
        <v>560.41499999999996</v>
      </c>
      <c r="J259" s="74">
        <v>28.22</v>
      </c>
      <c r="K259" s="74">
        <v>286.03199999999998</v>
      </c>
      <c r="L259" s="75"/>
      <c r="M259" s="74">
        <v>168.05309374999999</v>
      </c>
      <c r="N259" s="74">
        <v>108.27857400000002</v>
      </c>
      <c r="O259" s="74">
        <v>206.50734105000001</v>
      </c>
      <c r="P259" s="74">
        <v>130.39415</v>
      </c>
      <c r="Q259" s="74">
        <v>0</v>
      </c>
      <c r="R259" s="74">
        <v>1.3449959999999999</v>
      </c>
      <c r="S259" s="74">
        <v>8.6070999999999995E-2</v>
      </c>
      <c r="T259" s="74">
        <v>6.3642120000000002</v>
      </c>
      <c r="U259" s="76"/>
      <c r="V259" s="77">
        <v>621.02843779999989</v>
      </c>
    </row>
    <row r="260" spans="1:22">
      <c r="A260" s="6" t="s">
        <v>555</v>
      </c>
      <c r="B260" s="62">
        <v>2</v>
      </c>
      <c r="C260" s="19" t="s">
        <v>864</v>
      </c>
      <c r="D260" s="73">
        <v>15073.888999999999</v>
      </c>
      <c r="E260" s="74">
        <v>37279.54</v>
      </c>
      <c r="F260" s="74">
        <v>44731.837</v>
      </c>
      <c r="G260" s="74">
        <v>33999.160000000003</v>
      </c>
      <c r="H260" s="74">
        <v>0</v>
      </c>
      <c r="I260" s="74">
        <v>0</v>
      </c>
      <c r="J260" s="74">
        <v>0</v>
      </c>
      <c r="K260" s="74">
        <v>0</v>
      </c>
      <c r="L260" s="75"/>
      <c r="M260" s="74">
        <v>86.674861749999991</v>
      </c>
      <c r="N260" s="74">
        <v>244.18098700000002</v>
      </c>
      <c r="O260" s="74">
        <v>114.06618435</v>
      </c>
      <c r="P260" s="74">
        <v>212.49475000000004</v>
      </c>
      <c r="Q260" s="74">
        <v>0</v>
      </c>
      <c r="R260" s="74">
        <v>0</v>
      </c>
      <c r="S260" s="74">
        <v>0</v>
      </c>
      <c r="T260" s="74">
        <v>0</v>
      </c>
      <c r="U260" s="76"/>
      <c r="V260" s="77">
        <v>657.41678310000009</v>
      </c>
    </row>
    <row r="261" spans="1:22">
      <c r="A261" s="6" t="s">
        <v>161</v>
      </c>
      <c r="B261" s="62">
        <v>5</v>
      </c>
      <c r="C261" s="19" t="s">
        <v>865</v>
      </c>
      <c r="D261" s="73">
        <v>29421.191999999999</v>
      </c>
      <c r="E261" s="74">
        <v>40464.1</v>
      </c>
      <c r="F261" s="74">
        <v>145958.818</v>
      </c>
      <c r="G261" s="74">
        <v>46151.972000000002</v>
      </c>
      <c r="H261" s="74">
        <v>0</v>
      </c>
      <c r="I261" s="74">
        <v>9168.7440000000006</v>
      </c>
      <c r="J261" s="74">
        <v>337.43</v>
      </c>
      <c r="K261" s="74">
        <v>469.024</v>
      </c>
      <c r="L261" s="75"/>
      <c r="M261" s="74">
        <v>169.171854</v>
      </c>
      <c r="N261" s="74">
        <v>265.03985499999999</v>
      </c>
      <c r="O261" s="74">
        <v>372.19498590000001</v>
      </c>
      <c r="P261" s="74">
        <v>288.44982500000003</v>
      </c>
      <c r="Q261" s="74">
        <v>0</v>
      </c>
      <c r="R261" s="74">
        <v>22.004985600000001</v>
      </c>
      <c r="S261" s="74">
        <v>1.0291615000000001</v>
      </c>
      <c r="T261" s="74">
        <v>10.435784000000002</v>
      </c>
      <c r="U261" s="76"/>
      <c r="V261" s="77">
        <v>1128.3264510000001</v>
      </c>
    </row>
    <row r="262" spans="1:22">
      <c r="A262" s="61" t="s">
        <v>569</v>
      </c>
      <c r="B262" s="63">
        <v>6</v>
      </c>
      <c r="C262" s="19" t="s">
        <v>866</v>
      </c>
      <c r="D262" s="73">
        <v>3147753.3149999999</v>
      </c>
      <c r="E262" s="74">
        <v>1792114.8970000001</v>
      </c>
      <c r="F262" s="74">
        <v>6674148.6100000003</v>
      </c>
      <c r="G262" s="74">
        <v>65343.468999999997</v>
      </c>
      <c r="H262" s="74">
        <v>0</v>
      </c>
      <c r="I262" s="74">
        <v>510825.37</v>
      </c>
      <c r="J262" s="74">
        <v>45149.69</v>
      </c>
      <c r="K262" s="74">
        <v>29398.571</v>
      </c>
      <c r="L262" s="75"/>
      <c r="M262" s="74">
        <v>18099.581561250001</v>
      </c>
      <c r="N262" s="74">
        <v>11738.352575350002</v>
      </c>
      <c r="O262" s="74">
        <v>17019.078955500001</v>
      </c>
      <c r="P262" s="74">
        <v>408.39668125000003</v>
      </c>
      <c r="Q262" s="74">
        <v>0</v>
      </c>
      <c r="R262" s="74">
        <v>1225.9808879999998</v>
      </c>
      <c r="S262" s="74">
        <v>137.70655450000001</v>
      </c>
      <c r="T262" s="74">
        <v>654.11820475000002</v>
      </c>
      <c r="U262" s="76"/>
      <c r="V262" s="77">
        <v>49283.215420599998</v>
      </c>
    </row>
    <row r="263" spans="1:22">
      <c r="A263" s="6" t="s">
        <v>19</v>
      </c>
      <c r="B263" s="62">
        <v>11</v>
      </c>
      <c r="C263" s="19" t="s">
        <v>867</v>
      </c>
      <c r="D263" s="73">
        <v>9662.0769999999993</v>
      </c>
      <c r="E263" s="74">
        <v>9474.2150000000001</v>
      </c>
      <c r="F263" s="74">
        <v>35825.75</v>
      </c>
      <c r="G263" s="74">
        <v>13087.254999999999</v>
      </c>
      <c r="H263" s="74">
        <v>0</v>
      </c>
      <c r="I263" s="74">
        <v>54.084000000000003</v>
      </c>
      <c r="J263" s="74">
        <v>41.402000000000001</v>
      </c>
      <c r="K263" s="74">
        <v>0</v>
      </c>
      <c r="L263" s="75"/>
      <c r="M263" s="74">
        <v>55.556942749999997</v>
      </c>
      <c r="N263" s="74">
        <v>62.056108250000001</v>
      </c>
      <c r="O263" s="74">
        <v>91.355662500000008</v>
      </c>
      <c r="P263" s="74">
        <v>81.795343750000001</v>
      </c>
      <c r="Q263" s="74">
        <v>0</v>
      </c>
      <c r="R263" s="74">
        <v>0.12980159999999999</v>
      </c>
      <c r="S263" s="74">
        <v>0.1262761</v>
      </c>
      <c r="T263" s="74">
        <v>0</v>
      </c>
      <c r="U263" s="76"/>
      <c r="V263" s="77">
        <v>291.02013495</v>
      </c>
    </row>
    <row r="264" spans="1:22">
      <c r="A264" s="6" t="s">
        <v>517</v>
      </c>
      <c r="B264" s="62">
        <v>19</v>
      </c>
      <c r="C264" s="19" t="s">
        <v>868</v>
      </c>
      <c r="D264" s="73">
        <v>33172.826999999997</v>
      </c>
      <c r="E264" s="74">
        <v>19309.093000000001</v>
      </c>
      <c r="F264" s="74">
        <v>64914.063999999998</v>
      </c>
      <c r="G264" s="74">
        <v>7848.799</v>
      </c>
      <c r="H264" s="74">
        <v>0</v>
      </c>
      <c r="I264" s="74">
        <v>200.458</v>
      </c>
      <c r="J264" s="74">
        <v>7.8940000000000001</v>
      </c>
      <c r="K264" s="74">
        <v>6.6710000000000003</v>
      </c>
      <c r="L264" s="75"/>
      <c r="M264" s="74">
        <v>190.74375524999999</v>
      </c>
      <c r="N264" s="74">
        <v>126.47455915</v>
      </c>
      <c r="O264" s="74">
        <v>165.5308632</v>
      </c>
      <c r="P264" s="74">
        <v>49.054993750000001</v>
      </c>
      <c r="Q264" s="74">
        <v>0</v>
      </c>
      <c r="R264" s="74">
        <v>0.48109919999999995</v>
      </c>
      <c r="S264" s="74">
        <v>2.4076699999999999E-2</v>
      </c>
      <c r="T264" s="74">
        <v>0.14842975000000003</v>
      </c>
      <c r="U264" s="76"/>
      <c r="V264" s="77">
        <v>532.45777700000008</v>
      </c>
    </row>
    <row r="265" spans="1:22">
      <c r="A265" s="6" t="s">
        <v>283</v>
      </c>
      <c r="B265" s="62">
        <v>14</v>
      </c>
      <c r="C265" s="19" t="s">
        <v>869</v>
      </c>
      <c r="D265" s="73">
        <v>35943.146999999997</v>
      </c>
      <c r="E265" s="74">
        <v>10037.366</v>
      </c>
      <c r="F265" s="74">
        <v>105904.31200000001</v>
      </c>
      <c r="G265" s="74">
        <v>4197.4799999999996</v>
      </c>
      <c r="H265" s="74">
        <v>0</v>
      </c>
      <c r="I265" s="74">
        <v>1462.442</v>
      </c>
      <c r="J265" s="74">
        <v>57.264000000000003</v>
      </c>
      <c r="K265" s="74">
        <v>0</v>
      </c>
      <c r="L265" s="75"/>
      <c r="M265" s="74">
        <v>206.67309524999999</v>
      </c>
      <c r="N265" s="74">
        <v>65.7447473</v>
      </c>
      <c r="O265" s="74">
        <v>270.05599560000002</v>
      </c>
      <c r="P265" s="74">
        <v>26.234249999999999</v>
      </c>
      <c r="Q265" s="74">
        <v>0</v>
      </c>
      <c r="R265" s="74">
        <v>3.5098607999999998</v>
      </c>
      <c r="S265" s="74">
        <v>0.17465520000000001</v>
      </c>
      <c r="T265" s="74">
        <v>0</v>
      </c>
      <c r="U265" s="76"/>
      <c r="V265" s="77">
        <v>572.3926041499999</v>
      </c>
    </row>
    <row r="266" spans="1:22">
      <c r="A266" s="6" t="s">
        <v>113</v>
      </c>
      <c r="B266" s="62">
        <v>12</v>
      </c>
      <c r="C266" s="19" t="s">
        <v>870</v>
      </c>
      <c r="D266" s="73">
        <v>27511.274999999998</v>
      </c>
      <c r="E266" s="74">
        <v>13819.565000000001</v>
      </c>
      <c r="F266" s="74">
        <v>88018.096999999994</v>
      </c>
      <c r="G266" s="74">
        <v>14329.111999999999</v>
      </c>
      <c r="H266" s="74">
        <v>0</v>
      </c>
      <c r="I266" s="74">
        <v>2343.3020000000001</v>
      </c>
      <c r="J266" s="74">
        <v>95.075999999999993</v>
      </c>
      <c r="K266" s="74">
        <v>0</v>
      </c>
      <c r="L266" s="75"/>
      <c r="M266" s="74">
        <v>158.18983125</v>
      </c>
      <c r="N266" s="74">
        <v>90.518150750000004</v>
      </c>
      <c r="O266" s="74">
        <v>224.44614734999999</v>
      </c>
      <c r="P266" s="74">
        <v>89.556950000000001</v>
      </c>
      <c r="Q266" s="74">
        <v>0</v>
      </c>
      <c r="R266" s="74">
        <v>5.6239248000000002</v>
      </c>
      <c r="S266" s="74">
        <v>0.28998179999999996</v>
      </c>
      <c r="T266" s="74">
        <v>0</v>
      </c>
      <c r="U266" s="76"/>
      <c r="V266" s="77">
        <v>568.62498595</v>
      </c>
    </row>
    <row r="267" spans="1:22">
      <c r="A267" s="6" t="s">
        <v>383</v>
      </c>
      <c r="B267" s="62">
        <v>16</v>
      </c>
      <c r="C267" s="19" t="s">
        <v>871</v>
      </c>
      <c r="D267" s="73">
        <v>24034.445</v>
      </c>
      <c r="E267" s="74">
        <v>5424.9679999999998</v>
      </c>
      <c r="F267" s="74">
        <v>70571.42</v>
      </c>
      <c r="G267" s="74">
        <v>2803.337</v>
      </c>
      <c r="H267" s="74">
        <v>0</v>
      </c>
      <c r="I267" s="74">
        <v>442.334</v>
      </c>
      <c r="J267" s="74">
        <v>9.9410000000000007</v>
      </c>
      <c r="K267" s="74">
        <v>104.56399999999999</v>
      </c>
      <c r="L267" s="75"/>
      <c r="M267" s="74">
        <v>138.19805875</v>
      </c>
      <c r="N267" s="74">
        <v>35.5335404</v>
      </c>
      <c r="O267" s="74">
        <v>179.957121</v>
      </c>
      <c r="P267" s="74">
        <v>17.520856250000001</v>
      </c>
      <c r="Q267" s="74">
        <v>0</v>
      </c>
      <c r="R267" s="74">
        <v>1.0616015999999999</v>
      </c>
      <c r="S267" s="74">
        <v>3.0320050000000001E-2</v>
      </c>
      <c r="T267" s="74">
        <v>2.326549</v>
      </c>
      <c r="U267" s="76"/>
      <c r="V267" s="77">
        <v>374.62804705000002</v>
      </c>
    </row>
    <row r="268" spans="1:22">
      <c r="A268" s="6" t="s">
        <v>143</v>
      </c>
      <c r="B268" s="62">
        <v>13</v>
      </c>
      <c r="C268" s="19" t="s">
        <v>872</v>
      </c>
      <c r="D268" s="73">
        <v>9361.7939999999999</v>
      </c>
      <c r="E268" s="74">
        <v>14470.028</v>
      </c>
      <c r="F268" s="74">
        <v>63825.932999999997</v>
      </c>
      <c r="G268" s="74">
        <v>15852.956</v>
      </c>
      <c r="H268" s="74">
        <v>0</v>
      </c>
      <c r="I268" s="74">
        <v>471.49700000000001</v>
      </c>
      <c r="J268" s="74">
        <v>58.899000000000001</v>
      </c>
      <c r="K268" s="74">
        <v>68.251999999999995</v>
      </c>
      <c r="L268" s="75"/>
      <c r="M268" s="74">
        <v>53.830315499999998</v>
      </c>
      <c r="N268" s="74">
        <v>94.778683400000006</v>
      </c>
      <c r="O268" s="74">
        <v>162.75612914999999</v>
      </c>
      <c r="P268" s="74">
        <v>99.080975000000009</v>
      </c>
      <c r="Q268" s="74">
        <v>0</v>
      </c>
      <c r="R268" s="74">
        <v>1.1315928</v>
      </c>
      <c r="S268" s="74">
        <v>0.17964194999999999</v>
      </c>
      <c r="T268" s="74">
        <v>1.518607</v>
      </c>
      <c r="U268" s="76"/>
      <c r="V268" s="77">
        <v>413.27594480000005</v>
      </c>
    </row>
    <row r="269" spans="1:22">
      <c r="A269" s="6" t="s">
        <v>225</v>
      </c>
      <c r="B269" s="62">
        <v>19</v>
      </c>
      <c r="C269" s="19" t="s">
        <v>873</v>
      </c>
      <c r="D269" s="73">
        <v>265302.97499999998</v>
      </c>
      <c r="E269" s="74">
        <v>73371.001999999993</v>
      </c>
      <c r="F269" s="74">
        <v>549675.91799999995</v>
      </c>
      <c r="G269" s="74">
        <v>20566.405999999999</v>
      </c>
      <c r="H269" s="74">
        <v>0</v>
      </c>
      <c r="I269" s="74">
        <v>5798.8609999999999</v>
      </c>
      <c r="J269" s="74">
        <v>393.19799999999998</v>
      </c>
      <c r="K269" s="74">
        <v>3161.1959999999999</v>
      </c>
      <c r="L269" s="75"/>
      <c r="M269" s="74">
        <v>1525.4921062499998</v>
      </c>
      <c r="N269" s="74">
        <v>480.58006309999996</v>
      </c>
      <c r="O269" s="74">
        <v>1401.6735908999999</v>
      </c>
      <c r="P269" s="74">
        <v>128.54003750000001</v>
      </c>
      <c r="Q269" s="74">
        <v>0</v>
      </c>
      <c r="R269" s="74">
        <v>13.917266399999999</v>
      </c>
      <c r="S269" s="74">
        <v>1.1992539</v>
      </c>
      <c r="T269" s="74">
        <v>70.336611000000005</v>
      </c>
      <c r="U269" s="76"/>
      <c r="V269" s="77">
        <v>3621.7389290499996</v>
      </c>
    </row>
    <row r="270" spans="1:22">
      <c r="A270" s="6" t="s">
        <v>511</v>
      </c>
      <c r="B270" s="62">
        <v>2</v>
      </c>
      <c r="C270" s="19" t="s">
        <v>874</v>
      </c>
      <c r="D270" s="73">
        <v>2653214.949</v>
      </c>
      <c r="E270" s="74">
        <v>1714891.683</v>
      </c>
      <c r="F270" s="74">
        <v>5158313.9400000004</v>
      </c>
      <c r="G270" s="74">
        <v>37142.589</v>
      </c>
      <c r="H270" s="74">
        <v>0</v>
      </c>
      <c r="I270" s="74">
        <v>183151.59599999999</v>
      </c>
      <c r="J270" s="74">
        <v>31294.22</v>
      </c>
      <c r="K270" s="74">
        <v>15801.728999999999</v>
      </c>
      <c r="L270" s="75"/>
      <c r="M270" s="74">
        <v>15255.985956750001</v>
      </c>
      <c r="N270" s="74">
        <v>11232.540523650001</v>
      </c>
      <c r="O270" s="74">
        <v>13153.700547000002</v>
      </c>
      <c r="P270" s="74">
        <v>232.14118125000002</v>
      </c>
      <c r="Q270" s="74">
        <v>0</v>
      </c>
      <c r="R270" s="74">
        <v>439.56383039999992</v>
      </c>
      <c r="S270" s="74">
        <v>95.447371000000004</v>
      </c>
      <c r="T270" s="74">
        <v>351.58847025</v>
      </c>
      <c r="U270" s="76"/>
      <c r="V270" s="77">
        <v>40760.967880300006</v>
      </c>
    </row>
    <row r="271" spans="1:22">
      <c r="A271" s="6" t="s">
        <v>247</v>
      </c>
      <c r="B271" s="62">
        <v>11</v>
      </c>
      <c r="C271" s="19" t="s">
        <v>876</v>
      </c>
      <c r="D271" s="73">
        <v>12800.817999999999</v>
      </c>
      <c r="E271" s="74">
        <v>18437.34</v>
      </c>
      <c r="F271" s="74">
        <v>63200.493000000002</v>
      </c>
      <c r="G271" s="74">
        <v>26021.353999999999</v>
      </c>
      <c r="H271" s="74">
        <v>0</v>
      </c>
      <c r="I271" s="74">
        <v>557.41300000000001</v>
      </c>
      <c r="J271" s="74">
        <v>133.76</v>
      </c>
      <c r="K271" s="74">
        <v>0</v>
      </c>
      <c r="L271" s="75"/>
      <c r="M271" s="74">
        <v>73.604703499999999</v>
      </c>
      <c r="N271" s="74">
        <v>120.764577</v>
      </c>
      <c r="O271" s="74">
        <v>161.16125715000001</v>
      </c>
      <c r="P271" s="74">
        <v>162.63346250000001</v>
      </c>
      <c r="Q271" s="74">
        <v>0</v>
      </c>
      <c r="R271" s="74">
        <v>1.3377911999999998</v>
      </c>
      <c r="S271" s="74">
        <v>0.407968</v>
      </c>
      <c r="T271" s="74">
        <v>0</v>
      </c>
      <c r="U271" s="76"/>
      <c r="V271" s="77">
        <v>519.90975934999994</v>
      </c>
    </row>
    <row r="272" spans="1:22">
      <c r="A272" s="6" t="s">
        <v>549</v>
      </c>
      <c r="B272" s="62">
        <v>1</v>
      </c>
      <c r="C272" s="19" t="s">
        <v>877</v>
      </c>
      <c r="D272" s="73">
        <v>487054.95400000003</v>
      </c>
      <c r="E272" s="74">
        <v>420098.96500000003</v>
      </c>
      <c r="F272" s="74">
        <v>1125413.2109999999</v>
      </c>
      <c r="G272" s="74">
        <v>7408.8680000000004</v>
      </c>
      <c r="H272" s="74">
        <v>0</v>
      </c>
      <c r="I272" s="74">
        <v>492.17399999999998</v>
      </c>
      <c r="J272" s="74">
        <v>149.23500000000001</v>
      </c>
      <c r="K272" s="74">
        <v>13320.62</v>
      </c>
      <c r="L272" s="75"/>
      <c r="M272" s="74">
        <v>2800.5659854999999</v>
      </c>
      <c r="N272" s="74">
        <v>2751.6482207500003</v>
      </c>
      <c r="O272" s="74">
        <v>2869.8036880499999</v>
      </c>
      <c r="P272" s="74">
        <v>46.305425000000007</v>
      </c>
      <c r="Q272" s="74">
        <v>0</v>
      </c>
      <c r="R272" s="74">
        <v>1.1812175999999999</v>
      </c>
      <c r="S272" s="74">
        <v>0.45516675000000006</v>
      </c>
      <c r="T272" s="74">
        <v>296.38379500000008</v>
      </c>
      <c r="U272" s="76"/>
      <c r="V272" s="77">
        <v>8766.3434986500015</v>
      </c>
    </row>
    <row r="273" spans="1:22">
      <c r="A273" s="6" t="s">
        <v>303</v>
      </c>
      <c r="B273" s="62">
        <v>17</v>
      </c>
      <c r="C273" s="19" t="s">
        <v>878</v>
      </c>
      <c r="D273" s="73">
        <v>16180.944</v>
      </c>
      <c r="E273" s="74">
        <v>6891.0519999999997</v>
      </c>
      <c r="F273" s="74">
        <v>137123.541</v>
      </c>
      <c r="G273" s="74">
        <v>3345.7280000000001</v>
      </c>
      <c r="H273" s="74">
        <v>0</v>
      </c>
      <c r="I273" s="74">
        <v>1332.9870000000001</v>
      </c>
      <c r="J273" s="74">
        <v>6.3570000000000002</v>
      </c>
      <c r="K273" s="74">
        <v>0</v>
      </c>
      <c r="L273" s="75"/>
      <c r="M273" s="74">
        <v>93.040427999999991</v>
      </c>
      <c r="N273" s="74">
        <v>45.136390599999999</v>
      </c>
      <c r="O273" s="74">
        <v>349.66502955000004</v>
      </c>
      <c r="P273" s="74">
        <v>20.910800000000002</v>
      </c>
      <c r="Q273" s="74">
        <v>0</v>
      </c>
      <c r="R273" s="74">
        <v>3.1991687999999998</v>
      </c>
      <c r="S273" s="74">
        <v>1.9388849999999999E-2</v>
      </c>
      <c r="T273" s="74">
        <v>0</v>
      </c>
      <c r="U273" s="76"/>
      <c r="V273" s="77">
        <v>511.97120580000001</v>
      </c>
    </row>
    <row r="274" spans="1:22">
      <c r="A274" s="6" t="s">
        <v>337</v>
      </c>
      <c r="B274" s="62">
        <v>4</v>
      </c>
      <c r="C274" s="19" t="s">
        <v>879</v>
      </c>
      <c r="D274" s="73">
        <v>82539.633000000002</v>
      </c>
      <c r="E274" s="74">
        <v>20592.924999999999</v>
      </c>
      <c r="F274" s="74">
        <v>299950.25400000002</v>
      </c>
      <c r="G274" s="74">
        <v>7771.9340000000002</v>
      </c>
      <c r="H274" s="74">
        <v>0</v>
      </c>
      <c r="I274" s="74">
        <v>2478.71</v>
      </c>
      <c r="J274" s="74">
        <v>83.323999999999998</v>
      </c>
      <c r="K274" s="74">
        <v>187.09800000000001</v>
      </c>
      <c r="L274" s="75"/>
      <c r="M274" s="74">
        <v>474.60288974999997</v>
      </c>
      <c r="N274" s="74">
        <v>134.88365875</v>
      </c>
      <c r="O274" s="74">
        <v>764.87314770000012</v>
      </c>
      <c r="P274" s="74">
        <v>48.574587500000007</v>
      </c>
      <c r="Q274" s="74">
        <v>0</v>
      </c>
      <c r="R274" s="74">
        <v>5.9489039999999997</v>
      </c>
      <c r="S274" s="74">
        <v>0.25413819999999998</v>
      </c>
      <c r="T274" s="74">
        <v>4.1629305000000008</v>
      </c>
      <c r="U274" s="76"/>
      <c r="V274" s="77">
        <v>1433.3002564000001</v>
      </c>
    </row>
    <row r="275" spans="1:22">
      <c r="A275" s="6" t="s">
        <v>205</v>
      </c>
      <c r="B275" s="62">
        <v>6</v>
      </c>
      <c r="C275" s="19" t="s">
        <v>880</v>
      </c>
      <c r="D275" s="73">
        <v>31893.052</v>
      </c>
      <c r="E275" s="74">
        <v>25029.544999999998</v>
      </c>
      <c r="F275" s="74">
        <v>111683.454</v>
      </c>
      <c r="G275" s="74">
        <v>30078.870999999999</v>
      </c>
      <c r="H275" s="74">
        <v>0</v>
      </c>
      <c r="I275" s="74">
        <v>784.69299999999998</v>
      </c>
      <c r="J275" s="74">
        <v>86.790999999999997</v>
      </c>
      <c r="K275" s="74">
        <v>247.00299999999999</v>
      </c>
      <c r="L275" s="75"/>
      <c r="M275" s="74">
        <v>183.38504899999998</v>
      </c>
      <c r="N275" s="74">
        <v>163.94351975000001</v>
      </c>
      <c r="O275" s="74">
        <v>284.79280770000003</v>
      </c>
      <c r="P275" s="74">
        <v>187.99294374999999</v>
      </c>
      <c r="Q275" s="74">
        <v>0</v>
      </c>
      <c r="R275" s="74">
        <v>1.8832631999999998</v>
      </c>
      <c r="S275" s="74">
        <v>0.26471254999999999</v>
      </c>
      <c r="T275" s="74">
        <v>5.4958167500000004</v>
      </c>
      <c r="U275" s="76"/>
      <c r="V275" s="77">
        <v>827.75811270000008</v>
      </c>
    </row>
    <row r="276" spans="1:22">
      <c r="A276" s="6" t="s">
        <v>263</v>
      </c>
      <c r="B276" s="62">
        <v>17</v>
      </c>
      <c r="C276" s="19" t="s">
        <v>881</v>
      </c>
      <c r="D276" s="73">
        <v>37416.972000000002</v>
      </c>
      <c r="E276" s="74">
        <v>17344.580999999998</v>
      </c>
      <c r="F276" s="74">
        <v>61254.955000000002</v>
      </c>
      <c r="G276" s="74">
        <v>18625.825000000001</v>
      </c>
      <c r="H276" s="74">
        <v>0</v>
      </c>
      <c r="I276" s="74">
        <v>338.07</v>
      </c>
      <c r="J276" s="74">
        <v>19.97</v>
      </c>
      <c r="K276" s="74">
        <v>14.598000000000001</v>
      </c>
      <c r="L276" s="75"/>
      <c r="M276" s="74">
        <v>215.14758900000001</v>
      </c>
      <c r="N276" s="74">
        <v>113.60700555</v>
      </c>
      <c r="O276" s="74">
        <v>156.20013525000002</v>
      </c>
      <c r="P276" s="74">
        <v>116.41140625000001</v>
      </c>
      <c r="Q276" s="74">
        <v>0</v>
      </c>
      <c r="R276" s="74">
        <v>0.81136799999999987</v>
      </c>
      <c r="S276" s="74">
        <v>6.0908499999999997E-2</v>
      </c>
      <c r="T276" s="74">
        <v>0.32480550000000002</v>
      </c>
      <c r="U276" s="76"/>
      <c r="V276" s="77">
        <v>602.56321805000005</v>
      </c>
    </row>
    <row r="277" spans="1:22">
      <c r="A277" s="6" t="s">
        <v>187</v>
      </c>
      <c r="B277" s="62">
        <v>19</v>
      </c>
      <c r="C277" s="19" t="s">
        <v>882</v>
      </c>
      <c r="D277" s="73">
        <v>19519.755000000001</v>
      </c>
      <c r="E277" s="74">
        <v>9932.4120000000003</v>
      </c>
      <c r="F277" s="74">
        <v>28287.149000000001</v>
      </c>
      <c r="G277" s="74">
        <v>14059.937</v>
      </c>
      <c r="H277" s="74">
        <v>0</v>
      </c>
      <c r="I277" s="74">
        <v>7.2560000000000002</v>
      </c>
      <c r="J277" s="74">
        <v>2.895</v>
      </c>
      <c r="K277" s="74">
        <v>37.475000000000001</v>
      </c>
      <c r="L277" s="75"/>
      <c r="M277" s="74">
        <v>112.23859125</v>
      </c>
      <c r="N277" s="74">
        <v>65.05729860000001</v>
      </c>
      <c r="O277" s="74">
        <v>72.13222995000001</v>
      </c>
      <c r="P277" s="74">
        <v>87.874606249999999</v>
      </c>
      <c r="Q277" s="74">
        <v>0</v>
      </c>
      <c r="R277" s="74">
        <v>1.74144E-2</v>
      </c>
      <c r="S277" s="74">
        <v>8.8297499999999991E-3</v>
      </c>
      <c r="T277" s="74">
        <v>0.83381875000000016</v>
      </c>
      <c r="U277" s="76"/>
      <c r="V277" s="77">
        <v>338.16278895000005</v>
      </c>
    </row>
    <row r="278" spans="1:22">
      <c r="A278" s="6" t="s">
        <v>93</v>
      </c>
      <c r="B278" s="62">
        <v>13</v>
      </c>
      <c r="C278" s="19" t="s">
        <v>883</v>
      </c>
      <c r="D278" s="73">
        <v>13905.200999999999</v>
      </c>
      <c r="E278" s="74">
        <v>13984.069</v>
      </c>
      <c r="F278" s="74">
        <v>85377.122000000003</v>
      </c>
      <c r="G278" s="74">
        <v>9844.3559999999998</v>
      </c>
      <c r="H278" s="74">
        <v>0</v>
      </c>
      <c r="I278" s="74">
        <v>704.35400000000004</v>
      </c>
      <c r="J278" s="74">
        <v>23.64</v>
      </c>
      <c r="K278" s="74">
        <v>135.00399999999999</v>
      </c>
      <c r="L278" s="75"/>
      <c r="M278" s="74">
        <v>79.954905749999995</v>
      </c>
      <c r="N278" s="74">
        <v>91.595651950000004</v>
      </c>
      <c r="O278" s="74">
        <v>217.71166110000001</v>
      </c>
      <c r="P278" s="74">
        <v>61.527225000000001</v>
      </c>
      <c r="Q278" s="74">
        <v>0</v>
      </c>
      <c r="R278" s="74">
        <v>1.6904496</v>
      </c>
      <c r="S278" s="74">
        <v>7.2101999999999999E-2</v>
      </c>
      <c r="T278" s="74">
        <v>3.0038390000000001</v>
      </c>
      <c r="U278" s="76"/>
      <c r="V278" s="77">
        <v>455.55583440000004</v>
      </c>
    </row>
    <row r="279" spans="1:22">
      <c r="A279" s="6" t="s">
        <v>397</v>
      </c>
      <c r="B279" s="62">
        <v>15</v>
      </c>
      <c r="C279" s="19" t="s">
        <v>884</v>
      </c>
      <c r="D279" s="73">
        <v>181291.74</v>
      </c>
      <c r="E279" s="74">
        <v>32103.53</v>
      </c>
      <c r="F279" s="74">
        <v>209039.348</v>
      </c>
      <c r="G279" s="74">
        <v>33435.214999999997</v>
      </c>
      <c r="H279" s="74">
        <v>0</v>
      </c>
      <c r="I279" s="74">
        <v>3702.8229999999999</v>
      </c>
      <c r="J279" s="74">
        <v>299.52300000000002</v>
      </c>
      <c r="K279" s="74">
        <v>235.21600000000001</v>
      </c>
      <c r="L279" s="75"/>
      <c r="M279" s="74">
        <v>1042.4275049999999</v>
      </c>
      <c r="N279" s="74">
        <v>210.2781215</v>
      </c>
      <c r="O279" s="74">
        <v>533.05033739999999</v>
      </c>
      <c r="P279" s="74">
        <v>208.97009374999999</v>
      </c>
      <c r="Q279" s="74">
        <v>0</v>
      </c>
      <c r="R279" s="74">
        <v>8.8867751999999989</v>
      </c>
      <c r="S279" s="74">
        <v>0.91354515000000003</v>
      </c>
      <c r="T279" s="74">
        <v>5.233556000000001</v>
      </c>
      <c r="U279" s="76"/>
      <c r="V279" s="77">
        <v>2009.7599339999997</v>
      </c>
    </row>
    <row r="280" spans="1:22">
      <c r="A280" s="6" t="s">
        <v>343</v>
      </c>
      <c r="B280" s="62">
        <v>2</v>
      </c>
      <c r="C280" s="19" t="s">
        <v>885</v>
      </c>
      <c r="D280" s="73">
        <v>233514.049</v>
      </c>
      <c r="E280" s="74">
        <v>113451.621</v>
      </c>
      <c r="F280" s="74">
        <v>373649.75099999999</v>
      </c>
      <c r="G280" s="74">
        <v>73415.740000000005</v>
      </c>
      <c r="H280" s="74">
        <v>0</v>
      </c>
      <c r="I280" s="74">
        <v>959.85299999999995</v>
      </c>
      <c r="J280" s="74">
        <v>196.255</v>
      </c>
      <c r="K280" s="74">
        <v>0</v>
      </c>
      <c r="L280" s="75"/>
      <c r="M280" s="74">
        <v>1342.7057817499999</v>
      </c>
      <c r="N280" s="74">
        <v>743.10811754999997</v>
      </c>
      <c r="O280" s="74">
        <v>952.80686505000006</v>
      </c>
      <c r="P280" s="74">
        <v>458.84837500000003</v>
      </c>
      <c r="Q280" s="74">
        <v>0</v>
      </c>
      <c r="R280" s="74">
        <v>2.3036471999999999</v>
      </c>
      <c r="S280" s="74">
        <v>0.59857775000000002</v>
      </c>
      <c r="T280" s="74">
        <v>0</v>
      </c>
      <c r="U280" s="76"/>
      <c r="V280" s="77">
        <v>3500.3713642999996</v>
      </c>
    </row>
    <row r="281" spans="1:22">
      <c r="A281" s="6" t="s">
        <v>195</v>
      </c>
      <c r="B281" s="62">
        <v>18</v>
      </c>
      <c r="C281" s="19" t="s">
        <v>859</v>
      </c>
      <c r="D281" s="73">
        <v>35446.552000000003</v>
      </c>
      <c r="E281" s="74">
        <v>30787.975999999999</v>
      </c>
      <c r="F281" s="74">
        <v>65590.009000000005</v>
      </c>
      <c r="G281" s="74">
        <v>33414.927000000003</v>
      </c>
      <c r="H281" s="74">
        <v>0</v>
      </c>
      <c r="I281" s="74">
        <v>348.911</v>
      </c>
      <c r="J281" s="74">
        <v>45.188000000000002</v>
      </c>
      <c r="K281" s="74">
        <v>0</v>
      </c>
      <c r="L281" s="75"/>
      <c r="M281" s="74">
        <v>203.81767400000001</v>
      </c>
      <c r="N281" s="74">
        <v>201.6612428</v>
      </c>
      <c r="O281" s="74">
        <v>167.25452295000002</v>
      </c>
      <c r="P281" s="74">
        <v>208.84329375000004</v>
      </c>
      <c r="Q281" s="74">
        <v>0</v>
      </c>
      <c r="R281" s="74">
        <v>0.83738639999999998</v>
      </c>
      <c r="S281" s="74">
        <v>0.13782339999999998</v>
      </c>
      <c r="T281" s="74">
        <v>0</v>
      </c>
      <c r="U281" s="76"/>
      <c r="V281" s="77">
        <v>782.55194330000006</v>
      </c>
    </row>
    <row r="282" spans="1:22">
      <c r="A282" s="6" t="s">
        <v>457</v>
      </c>
      <c r="B282" s="62">
        <v>15</v>
      </c>
      <c r="C282" s="19" t="s">
        <v>886</v>
      </c>
      <c r="D282" s="73">
        <v>1084100.1580000001</v>
      </c>
      <c r="E282" s="74">
        <v>301229.54800000001</v>
      </c>
      <c r="F282" s="74">
        <v>1795964.8529999999</v>
      </c>
      <c r="G282" s="74">
        <v>33280.989000000001</v>
      </c>
      <c r="H282" s="74">
        <v>0</v>
      </c>
      <c r="I282" s="74">
        <v>47951.131999999998</v>
      </c>
      <c r="J282" s="74">
        <v>4310.2290000000003</v>
      </c>
      <c r="K282" s="74">
        <v>2535.44</v>
      </c>
      <c r="L282" s="75"/>
      <c r="M282" s="74">
        <v>6233.5759085</v>
      </c>
      <c r="N282" s="74">
        <v>1973.0535394000001</v>
      </c>
      <c r="O282" s="74">
        <v>4579.7103751499999</v>
      </c>
      <c r="P282" s="74">
        <v>208.00618125000003</v>
      </c>
      <c r="Q282" s="74">
        <v>0</v>
      </c>
      <c r="R282" s="74">
        <v>115.08271679999999</v>
      </c>
      <c r="S282" s="74">
        <v>13.14619845</v>
      </c>
      <c r="T282" s="74">
        <v>56.413540000000005</v>
      </c>
      <c r="U282" s="76"/>
      <c r="V282" s="77">
        <v>13178.988459550001</v>
      </c>
    </row>
    <row r="283" spans="1:22">
      <c r="A283" s="6" t="s">
        <v>509</v>
      </c>
      <c r="B283" s="62">
        <v>6</v>
      </c>
      <c r="C283" s="19" t="s">
        <v>887</v>
      </c>
      <c r="D283" s="73">
        <v>164605.29399999999</v>
      </c>
      <c r="E283" s="74">
        <v>45160.574999999997</v>
      </c>
      <c r="F283" s="74">
        <v>493752.47899999999</v>
      </c>
      <c r="G283" s="74">
        <v>19788.187000000002</v>
      </c>
      <c r="H283" s="74">
        <v>0</v>
      </c>
      <c r="I283" s="74">
        <v>13744.7</v>
      </c>
      <c r="J283" s="74">
        <v>591.14099999999996</v>
      </c>
      <c r="K283" s="74">
        <v>0</v>
      </c>
      <c r="L283" s="75"/>
      <c r="M283" s="74">
        <v>946.48044049999999</v>
      </c>
      <c r="N283" s="74">
        <v>295.80176625000001</v>
      </c>
      <c r="O283" s="74">
        <v>1259.0688214500001</v>
      </c>
      <c r="P283" s="74">
        <v>123.67616875000002</v>
      </c>
      <c r="Q283" s="74">
        <v>0</v>
      </c>
      <c r="R283" s="74">
        <v>32.987279999999998</v>
      </c>
      <c r="S283" s="74">
        <v>1.8029800499999999</v>
      </c>
      <c r="T283" s="74">
        <v>0</v>
      </c>
      <c r="U283" s="76"/>
      <c r="V283" s="77">
        <v>2659.8174570000001</v>
      </c>
    </row>
    <row r="284" spans="1:22">
      <c r="A284" s="6" t="s">
        <v>497</v>
      </c>
      <c r="B284" s="62">
        <v>1</v>
      </c>
      <c r="C284" s="19" t="s">
        <v>641</v>
      </c>
      <c r="D284" s="73">
        <v>3585780.8360000001</v>
      </c>
      <c r="E284" s="74">
        <v>3139587.966</v>
      </c>
      <c r="F284" s="74">
        <v>6276008.6689999998</v>
      </c>
      <c r="G284" s="74">
        <v>5419.0230000000001</v>
      </c>
      <c r="H284" s="74">
        <v>0</v>
      </c>
      <c r="I284" s="74">
        <v>58776.531000000003</v>
      </c>
      <c r="J284" s="74">
        <v>9303.14</v>
      </c>
      <c r="K284" s="74">
        <v>51336.561999999998</v>
      </c>
      <c r="L284" s="75"/>
      <c r="M284" s="74">
        <v>20618.239807000002</v>
      </c>
      <c r="N284" s="74">
        <v>20564.3011773</v>
      </c>
      <c r="O284" s="74">
        <v>16003.822105950001</v>
      </c>
      <c r="P284" s="74">
        <v>33.868893750000005</v>
      </c>
      <c r="Q284" s="74">
        <v>0</v>
      </c>
      <c r="R284" s="74">
        <v>141.0636744</v>
      </c>
      <c r="S284" s="74">
        <v>28.374576999999999</v>
      </c>
      <c r="T284" s="74">
        <v>1142.2385045000001</v>
      </c>
      <c r="U284" s="76"/>
      <c r="V284" s="77">
        <v>58531.908739899998</v>
      </c>
    </row>
    <row r="285" spans="1:22">
      <c r="A285" s="6" t="s">
        <v>349</v>
      </c>
      <c r="B285" s="62">
        <v>11</v>
      </c>
      <c r="C285" s="19" t="s">
        <v>888</v>
      </c>
      <c r="D285" s="73">
        <v>250536.19099999999</v>
      </c>
      <c r="E285" s="74">
        <v>70861.293000000005</v>
      </c>
      <c r="F285" s="74">
        <v>486140.92</v>
      </c>
      <c r="G285" s="74">
        <v>22680.116999999998</v>
      </c>
      <c r="H285" s="74">
        <v>0</v>
      </c>
      <c r="I285" s="74">
        <v>1569.1389999999999</v>
      </c>
      <c r="J285" s="74">
        <v>47.054000000000002</v>
      </c>
      <c r="K285" s="74">
        <v>0</v>
      </c>
      <c r="L285" s="75"/>
      <c r="M285" s="74">
        <v>1440.5830982499999</v>
      </c>
      <c r="N285" s="74">
        <v>464.14146915000003</v>
      </c>
      <c r="O285" s="74">
        <v>1239.6593460000001</v>
      </c>
      <c r="P285" s="74">
        <v>141.75073125</v>
      </c>
      <c r="Q285" s="74">
        <v>0</v>
      </c>
      <c r="R285" s="74">
        <v>3.7659335999999994</v>
      </c>
      <c r="S285" s="74">
        <v>0.1435147</v>
      </c>
      <c r="T285" s="74">
        <v>0</v>
      </c>
      <c r="U285" s="76"/>
      <c r="V285" s="77">
        <v>3290.0440929500005</v>
      </c>
    </row>
    <row r="286" spans="1:22">
      <c r="A286" s="6" t="s">
        <v>35</v>
      </c>
      <c r="B286" s="62">
        <v>2</v>
      </c>
      <c r="C286" s="19" t="s">
        <v>889</v>
      </c>
      <c r="D286" s="73">
        <v>16957.471000000001</v>
      </c>
      <c r="E286" s="74">
        <v>11069.16</v>
      </c>
      <c r="F286" s="74">
        <v>58436.175000000003</v>
      </c>
      <c r="G286" s="74">
        <v>15124.704</v>
      </c>
      <c r="H286" s="74">
        <v>0</v>
      </c>
      <c r="I286" s="74">
        <v>0</v>
      </c>
      <c r="J286" s="74">
        <v>0</v>
      </c>
      <c r="K286" s="74">
        <v>0</v>
      </c>
      <c r="L286" s="75"/>
      <c r="M286" s="74">
        <v>97.505458250000004</v>
      </c>
      <c r="N286" s="74">
        <v>72.502998000000005</v>
      </c>
      <c r="O286" s="74">
        <v>149.01224625</v>
      </c>
      <c r="P286" s="74">
        <v>94.52940000000001</v>
      </c>
      <c r="Q286" s="74">
        <v>0</v>
      </c>
      <c r="R286" s="74">
        <v>0</v>
      </c>
      <c r="S286" s="74">
        <v>0</v>
      </c>
      <c r="T286" s="74">
        <v>0</v>
      </c>
      <c r="U286" s="76"/>
      <c r="V286" s="77">
        <v>413.55010249999998</v>
      </c>
    </row>
    <row r="287" spans="1:22">
      <c r="A287" s="6" t="s">
        <v>501</v>
      </c>
      <c r="B287" s="62">
        <v>11</v>
      </c>
      <c r="C287" s="19" t="s">
        <v>890</v>
      </c>
      <c r="D287" s="73">
        <v>12161.909</v>
      </c>
      <c r="E287" s="74">
        <v>10712.236000000001</v>
      </c>
      <c r="F287" s="74">
        <v>45325.508999999998</v>
      </c>
      <c r="G287" s="74">
        <v>12603.371999999999</v>
      </c>
      <c r="H287" s="74">
        <v>0</v>
      </c>
      <c r="I287" s="74">
        <v>372.88200000000001</v>
      </c>
      <c r="J287" s="74">
        <v>173.27</v>
      </c>
      <c r="K287" s="74">
        <v>0</v>
      </c>
      <c r="L287" s="75"/>
      <c r="M287" s="74">
        <v>69.930976749999999</v>
      </c>
      <c r="N287" s="74">
        <v>70.165145800000005</v>
      </c>
      <c r="O287" s="74">
        <v>115.58004795000001</v>
      </c>
      <c r="P287" s="74">
        <v>78.771074999999996</v>
      </c>
      <c r="Q287" s="74">
        <v>0</v>
      </c>
      <c r="R287" s="74">
        <v>0.89491679999999996</v>
      </c>
      <c r="S287" s="74">
        <v>0.52847350000000004</v>
      </c>
      <c r="T287" s="74">
        <v>0</v>
      </c>
      <c r="U287" s="76"/>
      <c r="V287" s="77">
        <v>335.8706358</v>
      </c>
    </row>
    <row r="288" spans="1:22">
      <c r="A288" s="6" t="s">
        <v>589</v>
      </c>
      <c r="B288" s="62">
        <v>6</v>
      </c>
      <c r="C288" s="19" t="s">
        <v>891</v>
      </c>
      <c r="D288" s="73">
        <v>11625.8</v>
      </c>
      <c r="E288" s="74">
        <v>25872.195</v>
      </c>
      <c r="F288" s="74">
        <v>119151.738</v>
      </c>
      <c r="G288" s="74">
        <v>25206.275000000001</v>
      </c>
      <c r="H288" s="74">
        <v>0</v>
      </c>
      <c r="I288" s="74">
        <v>875.83600000000001</v>
      </c>
      <c r="J288" s="74">
        <v>104.386</v>
      </c>
      <c r="K288" s="74">
        <v>239.988</v>
      </c>
      <c r="L288" s="75"/>
      <c r="M288" s="74">
        <v>66.848349999999996</v>
      </c>
      <c r="N288" s="74">
        <v>169.46287724999999</v>
      </c>
      <c r="O288" s="74">
        <v>303.83693190000002</v>
      </c>
      <c r="P288" s="74">
        <v>157.53921875000003</v>
      </c>
      <c r="Q288" s="74">
        <v>0</v>
      </c>
      <c r="R288" s="74">
        <v>2.1020064000000001</v>
      </c>
      <c r="S288" s="74">
        <v>0.31837729999999997</v>
      </c>
      <c r="T288" s="74">
        <v>5.3397330000000007</v>
      </c>
      <c r="U288" s="76"/>
      <c r="V288" s="77">
        <v>705.44749460000014</v>
      </c>
    </row>
    <row r="289" spans="1:22">
      <c r="A289" s="6" t="s">
        <v>103</v>
      </c>
      <c r="B289" s="62">
        <v>16</v>
      </c>
      <c r="C289" s="19" t="s">
        <v>892</v>
      </c>
      <c r="D289" s="73">
        <v>23998.291000000001</v>
      </c>
      <c r="E289" s="74">
        <v>6826.1589999999997</v>
      </c>
      <c r="F289" s="74">
        <v>80031.555999999997</v>
      </c>
      <c r="G289" s="74">
        <v>5857.11</v>
      </c>
      <c r="H289" s="74">
        <v>0</v>
      </c>
      <c r="I289" s="74">
        <v>1173.8230000000001</v>
      </c>
      <c r="J289" s="74">
        <v>64.596999999999994</v>
      </c>
      <c r="K289" s="74">
        <v>127.848</v>
      </c>
      <c r="L289" s="75"/>
      <c r="M289" s="74">
        <v>137.99017325</v>
      </c>
      <c r="N289" s="74">
        <v>44.711341449999999</v>
      </c>
      <c r="O289" s="74">
        <v>204.08046780000001</v>
      </c>
      <c r="P289" s="74">
        <v>36.606937500000001</v>
      </c>
      <c r="Q289" s="74">
        <v>0</v>
      </c>
      <c r="R289" s="74">
        <v>2.8171751999999999</v>
      </c>
      <c r="S289" s="74">
        <v>0.19702084999999997</v>
      </c>
      <c r="T289" s="74">
        <v>2.8446180000000001</v>
      </c>
      <c r="U289" s="76"/>
      <c r="V289" s="77">
        <v>429.24773405000008</v>
      </c>
    </row>
    <row r="290" spans="1:22">
      <c r="A290" s="6" t="s">
        <v>423</v>
      </c>
      <c r="B290" s="62">
        <v>11</v>
      </c>
      <c r="C290" s="19" t="s">
        <v>893</v>
      </c>
      <c r="D290" s="73">
        <v>63247.347000000002</v>
      </c>
      <c r="E290" s="74">
        <v>11270.998</v>
      </c>
      <c r="F290" s="74">
        <v>76117.008000000002</v>
      </c>
      <c r="G290" s="74">
        <v>8757.8050000000003</v>
      </c>
      <c r="H290" s="74">
        <v>0</v>
      </c>
      <c r="I290" s="74">
        <v>781.23299999999995</v>
      </c>
      <c r="J290" s="74">
        <v>127.76600000000001</v>
      </c>
      <c r="K290" s="74">
        <v>0</v>
      </c>
      <c r="L290" s="75"/>
      <c r="M290" s="74">
        <v>363.67224525</v>
      </c>
      <c r="N290" s="74">
        <v>73.825036900000001</v>
      </c>
      <c r="O290" s="74">
        <v>194.09837040000002</v>
      </c>
      <c r="P290" s="74">
        <v>54.736281250000005</v>
      </c>
      <c r="Q290" s="74">
        <v>0</v>
      </c>
      <c r="R290" s="74">
        <v>1.8749591999999997</v>
      </c>
      <c r="S290" s="74">
        <v>0.38968629999999999</v>
      </c>
      <c r="T290" s="74">
        <v>0</v>
      </c>
      <c r="U290" s="76"/>
      <c r="V290" s="77">
        <v>688.59657930000014</v>
      </c>
    </row>
    <row r="291" spans="1:22">
      <c r="A291" s="6" t="s">
        <v>51</v>
      </c>
      <c r="B291" s="62">
        <v>1</v>
      </c>
      <c r="C291" s="19" t="s">
        <v>894</v>
      </c>
      <c r="D291" s="73">
        <v>152903.32999999999</v>
      </c>
      <c r="E291" s="74">
        <v>265121.94300000003</v>
      </c>
      <c r="F291" s="74">
        <v>754021.41</v>
      </c>
      <c r="G291" s="74">
        <v>39980.322</v>
      </c>
      <c r="H291" s="74">
        <v>0</v>
      </c>
      <c r="I291" s="74">
        <v>2499.87</v>
      </c>
      <c r="J291" s="74">
        <v>1101.46</v>
      </c>
      <c r="K291" s="74">
        <v>5195.7870000000003</v>
      </c>
      <c r="L291" s="75"/>
      <c r="M291" s="74">
        <v>879.19414749999987</v>
      </c>
      <c r="N291" s="74">
        <v>1736.5487266500002</v>
      </c>
      <c r="O291" s="74">
        <v>1922.7545955000003</v>
      </c>
      <c r="P291" s="74">
        <v>249.87701250000001</v>
      </c>
      <c r="Q291" s="74">
        <v>0</v>
      </c>
      <c r="R291" s="74">
        <v>5.999687999999999</v>
      </c>
      <c r="S291" s="74">
        <v>3.3594530000000002</v>
      </c>
      <c r="T291" s="74">
        <v>115.60626075000002</v>
      </c>
      <c r="U291" s="76"/>
      <c r="V291" s="77">
        <v>4913.3398839000001</v>
      </c>
    </row>
    <row r="292" spans="1:22">
      <c r="A292" s="6" t="s">
        <v>481</v>
      </c>
      <c r="B292" s="62">
        <v>13</v>
      </c>
      <c r="C292" s="19" t="s">
        <v>895</v>
      </c>
      <c r="D292" s="73">
        <v>45127.472000000002</v>
      </c>
      <c r="E292" s="74">
        <v>45368.413</v>
      </c>
      <c r="F292" s="74">
        <v>145910.06400000001</v>
      </c>
      <c r="G292" s="74">
        <v>39322.076999999997</v>
      </c>
      <c r="H292" s="74">
        <v>0</v>
      </c>
      <c r="I292" s="74">
        <v>1020.664</v>
      </c>
      <c r="J292" s="74">
        <v>124.146</v>
      </c>
      <c r="K292" s="74">
        <v>0</v>
      </c>
      <c r="L292" s="75"/>
      <c r="M292" s="74">
        <v>259.48296399999998</v>
      </c>
      <c r="N292" s="74">
        <v>297.16310515000004</v>
      </c>
      <c r="O292" s="74">
        <v>372.07066320000007</v>
      </c>
      <c r="P292" s="74">
        <v>245.76298125</v>
      </c>
      <c r="Q292" s="74">
        <v>0</v>
      </c>
      <c r="R292" s="74">
        <v>2.4495935999999996</v>
      </c>
      <c r="S292" s="74">
        <v>0.37864530000000002</v>
      </c>
      <c r="T292" s="74">
        <v>0</v>
      </c>
      <c r="U292" s="76"/>
      <c r="V292" s="77">
        <v>1177.3079525000001</v>
      </c>
    </row>
    <row r="293" spans="1:22">
      <c r="A293" s="6" t="s">
        <v>325</v>
      </c>
      <c r="B293" s="62">
        <v>14</v>
      </c>
      <c r="C293" s="19" t="s">
        <v>896</v>
      </c>
      <c r="D293" s="73">
        <v>23784.837</v>
      </c>
      <c r="E293" s="74">
        <v>8369.7309999999998</v>
      </c>
      <c r="F293" s="74">
        <v>62057.724000000002</v>
      </c>
      <c r="G293" s="74">
        <v>7661.085</v>
      </c>
      <c r="H293" s="74">
        <v>0</v>
      </c>
      <c r="I293" s="74">
        <v>834.06500000000005</v>
      </c>
      <c r="J293" s="74">
        <v>24.103999999999999</v>
      </c>
      <c r="K293" s="74">
        <v>329.72399999999999</v>
      </c>
      <c r="L293" s="75"/>
      <c r="M293" s="74">
        <v>136.76281274999999</v>
      </c>
      <c r="N293" s="74">
        <v>54.82173805</v>
      </c>
      <c r="O293" s="74">
        <v>158.24719620000002</v>
      </c>
      <c r="P293" s="74">
        <v>47.881781250000003</v>
      </c>
      <c r="Q293" s="74">
        <v>0</v>
      </c>
      <c r="R293" s="74">
        <v>2.0017559999999999</v>
      </c>
      <c r="S293" s="74">
        <v>7.3517199999999991E-2</v>
      </c>
      <c r="T293" s="74">
        <v>7.3363590000000007</v>
      </c>
      <c r="U293" s="76"/>
      <c r="V293" s="77">
        <v>407.12516045000007</v>
      </c>
    </row>
    <row r="294" spans="1:22">
      <c r="A294" s="6" t="s">
        <v>63</v>
      </c>
      <c r="B294" s="62">
        <v>8</v>
      </c>
      <c r="C294" s="19" t="s">
        <v>897</v>
      </c>
      <c r="D294" s="73">
        <v>55572.069000000003</v>
      </c>
      <c r="E294" s="74">
        <v>21378.472000000002</v>
      </c>
      <c r="F294" s="74">
        <v>68098.601999999999</v>
      </c>
      <c r="G294" s="74">
        <v>24780.124</v>
      </c>
      <c r="H294" s="74">
        <v>0</v>
      </c>
      <c r="I294" s="74">
        <v>3197.4389999999999</v>
      </c>
      <c r="J294" s="74">
        <v>21.338999999999999</v>
      </c>
      <c r="K294" s="74">
        <v>0</v>
      </c>
      <c r="L294" s="75"/>
      <c r="M294" s="74">
        <v>319.53939675000004</v>
      </c>
      <c r="N294" s="74">
        <v>140.02899160000001</v>
      </c>
      <c r="O294" s="74">
        <v>173.65143510000001</v>
      </c>
      <c r="P294" s="74">
        <v>154.875775</v>
      </c>
      <c r="Q294" s="74">
        <v>0</v>
      </c>
      <c r="R294" s="74">
        <v>7.6738535999999993</v>
      </c>
      <c r="S294" s="74">
        <v>6.5083949999999988E-2</v>
      </c>
      <c r="T294" s="74">
        <v>0</v>
      </c>
      <c r="U294" s="76"/>
      <c r="V294" s="77">
        <v>795.83453600000018</v>
      </c>
    </row>
    <row r="295" spans="1:22">
      <c r="A295" s="6" t="s">
        <v>289</v>
      </c>
      <c r="B295" s="62">
        <v>6</v>
      </c>
      <c r="C295" s="19" t="s">
        <v>898</v>
      </c>
      <c r="D295" s="73">
        <v>49907.124000000003</v>
      </c>
      <c r="E295" s="74">
        <v>50511.394999999997</v>
      </c>
      <c r="F295" s="74">
        <v>155154.236</v>
      </c>
      <c r="G295" s="74">
        <v>49048.699000000001</v>
      </c>
      <c r="H295" s="74">
        <v>0</v>
      </c>
      <c r="I295" s="74">
        <v>5654.8639999999996</v>
      </c>
      <c r="J295" s="74">
        <v>261.166</v>
      </c>
      <c r="K295" s="74">
        <v>0</v>
      </c>
      <c r="L295" s="75"/>
      <c r="M295" s="74">
        <v>286.96596299999999</v>
      </c>
      <c r="N295" s="74">
        <v>330.84963725</v>
      </c>
      <c r="O295" s="74">
        <v>395.64330180000002</v>
      </c>
      <c r="P295" s="74">
        <v>306.55436875000004</v>
      </c>
      <c r="Q295" s="74">
        <v>0</v>
      </c>
      <c r="R295" s="74">
        <v>13.571673599999999</v>
      </c>
      <c r="S295" s="74">
        <v>0.79655629999999999</v>
      </c>
      <c r="T295" s="74">
        <v>0</v>
      </c>
      <c r="U295" s="76"/>
      <c r="V295" s="77">
        <v>1334.3815007000001</v>
      </c>
    </row>
    <row r="296" spans="1:22">
      <c r="A296" s="6" t="s">
        <v>189</v>
      </c>
      <c r="B296" s="62">
        <v>15</v>
      </c>
      <c r="C296" s="19" t="s">
        <v>899</v>
      </c>
      <c r="D296" s="73">
        <v>58904.476999999999</v>
      </c>
      <c r="E296" s="74">
        <v>40665.372000000003</v>
      </c>
      <c r="F296" s="74">
        <v>156882.826</v>
      </c>
      <c r="G296" s="74">
        <v>38101.343000000001</v>
      </c>
      <c r="H296" s="74">
        <v>0</v>
      </c>
      <c r="I296" s="74">
        <v>3862.2959999999998</v>
      </c>
      <c r="J296" s="74">
        <v>143.1</v>
      </c>
      <c r="K296" s="74">
        <v>0</v>
      </c>
      <c r="L296" s="75"/>
      <c r="M296" s="74">
        <v>338.70074274999996</v>
      </c>
      <c r="N296" s="74">
        <v>266.35818660000001</v>
      </c>
      <c r="O296" s="74">
        <v>400.05120630000005</v>
      </c>
      <c r="P296" s="74">
        <v>238.13339375000001</v>
      </c>
      <c r="Q296" s="74">
        <v>0</v>
      </c>
      <c r="R296" s="74">
        <v>9.2695103999999979</v>
      </c>
      <c r="S296" s="74">
        <v>0.43645499999999998</v>
      </c>
      <c r="T296" s="74">
        <v>0</v>
      </c>
      <c r="U296" s="76"/>
      <c r="V296" s="77">
        <v>1252.9494948000001</v>
      </c>
    </row>
    <row r="297" spans="1:22">
      <c r="A297" s="6" t="s">
        <v>571</v>
      </c>
      <c r="B297" s="62">
        <v>19</v>
      </c>
      <c r="C297" s="19" t="s">
        <v>900</v>
      </c>
      <c r="D297" s="73">
        <v>26680.18</v>
      </c>
      <c r="E297" s="74">
        <v>17910.214</v>
      </c>
      <c r="F297" s="74">
        <v>94339.716</v>
      </c>
      <c r="G297" s="74">
        <v>22840.432000000001</v>
      </c>
      <c r="H297" s="74">
        <v>0</v>
      </c>
      <c r="I297" s="74">
        <v>2503.7979999999998</v>
      </c>
      <c r="J297" s="74">
        <v>102.1</v>
      </c>
      <c r="K297" s="74">
        <v>251.292</v>
      </c>
      <c r="L297" s="75"/>
      <c r="M297" s="74">
        <v>153.411035</v>
      </c>
      <c r="N297" s="74">
        <v>117.31190170000001</v>
      </c>
      <c r="O297" s="74">
        <v>240.56627580000003</v>
      </c>
      <c r="P297" s="74">
        <v>142.7527</v>
      </c>
      <c r="Q297" s="74">
        <v>0</v>
      </c>
      <c r="R297" s="74">
        <v>6.0091151999999992</v>
      </c>
      <c r="S297" s="74">
        <v>0.31140499999999993</v>
      </c>
      <c r="T297" s="74">
        <v>5.591247000000001</v>
      </c>
      <c r="U297" s="76"/>
      <c r="V297" s="77">
        <v>665.95367970000007</v>
      </c>
    </row>
    <row r="298" spans="1:22">
      <c r="A298" s="6" t="s">
        <v>179</v>
      </c>
      <c r="B298" s="62">
        <v>17</v>
      </c>
      <c r="C298" s="19" t="s">
        <v>901</v>
      </c>
      <c r="D298" s="73">
        <v>156689.989</v>
      </c>
      <c r="E298" s="74">
        <v>47333.466</v>
      </c>
      <c r="F298" s="74">
        <v>380862.30099999998</v>
      </c>
      <c r="G298" s="74">
        <v>4388.3389999999999</v>
      </c>
      <c r="H298" s="74">
        <v>0</v>
      </c>
      <c r="I298" s="74">
        <v>4440.2700000000004</v>
      </c>
      <c r="J298" s="74">
        <v>98.105000000000004</v>
      </c>
      <c r="K298" s="74">
        <v>407.221</v>
      </c>
      <c r="L298" s="75"/>
      <c r="M298" s="74">
        <v>900.96743675000005</v>
      </c>
      <c r="N298" s="74">
        <v>310.0342023</v>
      </c>
      <c r="O298" s="74">
        <v>971.19886755000005</v>
      </c>
      <c r="P298" s="74">
        <v>27.427118750000002</v>
      </c>
      <c r="Q298" s="74">
        <v>0</v>
      </c>
      <c r="R298" s="74">
        <v>10.656648000000001</v>
      </c>
      <c r="S298" s="74">
        <v>0.29922025000000002</v>
      </c>
      <c r="T298" s="74">
        <v>9.0606672500000016</v>
      </c>
      <c r="U298" s="76"/>
      <c r="V298" s="77">
        <v>2229.6441608499999</v>
      </c>
    </row>
    <row r="299" spans="1:22">
      <c r="A299" s="6" t="s">
        <v>249</v>
      </c>
      <c r="B299" s="62">
        <v>6</v>
      </c>
      <c r="C299" s="19" t="s">
        <v>902</v>
      </c>
      <c r="D299" s="73">
        <v>216627.549</v>
      </c>
      <c r="E299" s="74">
        <v>209007.71299999999</v>
      </c>
      <c r="F299" s="74">
        <v>837179.86300000001</v>
      </c>
      <c r="G299" s="74">
        <v>71493.282999999996</v>
      </c>
      <c r="H299" s="74">
        <v>0</v>
      </c>
      <c r="I299" s="74">
        <v>13727.701999999999</v>
      </c>
      <c r="J299" s="74">
        <v>621.25</v>
      </c>
      <c r="K299" s="74">
        <v>845.20799999999997</v>
      </c>
      <c r="L299" s="75"/>
      <c r="M299" s="74">
        <v>1245.6084067500001</v>
      </c>
      <c r="N299" s="74">
        <v>1369.0005201500001</v>
      </c>
      <c r="O299" s="74">
        <v>2134.8086506500003</v>
      </c>
      <c r="P299" s="74">
        <v>446.83301875000001</v>
      </c>
      <c r="Q299" s="74">
        <v>0</v>
      </c>
      <c r="R299" s="74">
        <v>32.946484799999993</v>
      </c>
      <c r="S299" s="74">
        <v>1.8948124999999998</v>
      </c>
      <c r="T299" s="74">
        <v>18.805878</v>
      </c>
      <c r="U299" s="76"/>
      <c r="V299" s="77">
        <v>5249.8977715999999</v>
      </c>
    </row>
    <row r="300" spans="1:22">
      <c r="A300" s="6" t="s">
        <v>33</v>
      </c>
      <c r="B300" s="62">
        <v>5</v>
      </c>
      <c r="C300" s="19" t="s">
        <v>903</v>
      </c>
      <c r="D300" s="73">
        <v>13939.052</v>
      </c>
      <c r="E300" s="74">
        <v>6074.9070000000002</v>
      </c>
      <c r="F300" s="74">
        <v>48012.224999999999</v>
      </c>
      <c r="G300" s="74">
        <v>4763.5770000000002</v>
      </c>
      <c r="H300" s="74">
        <v>0</v>
      </c>
      <c r="I300" s="74">
        <v>865.029</v>
      </c>
      <c r="J300" s="74">
        <v>8.4149999999999991</v>
      </c>
      <c r="K300" s="74">
        <v>17.366</v>
      </c>
      <c r="L300" s="75"/>
      <c r="M300" s="74">
        <v>80.149548999999993</v>
      </c>
      <c r="N300" s="74">
        <v>39.790640850000003</v>
      </c>
      <c r="O300" s="74">
        <v>122.43117375</v>
      </c>
      <c r="P300" s="74">
        <v>29.772356250000001</v>
      </c>
      <c r="Q300" s="74">
        <v>0</v>
      </c>
      <c r="R300" s="74">
        <v>2.0760695999999998</v>
      </c>
      <c r="S300" s="74">
        <v>2.5665749999999998E-2</v>
      </c>
      <c r="T300" s="74">
        <v>0.38639350000000006</v>
      </c>
      <c r="U300" s="76"/>
      <c r="V300" s="77">
        <v>274.63184869999998</v>
      </c>
    </row>
    <row r="301" spans="1:22">
      <c r="A301" s="6" t="s">
        <v>355</v>
      </c>
      <c r="B301" s="62">
        <v>14</v>
      </c>
      <c r="C301" s="19" t="s">
        <v>904</v>
      </c>
      <c r="D301" s="73">
        <v>66284.180999999997</v>
      </c>
      <c r="E301" s="74">
        <v>24484.137999999999</v>
      </c>
      <c r="F301" s="74">
        <v>133642.046</v>
      </c>
      <c r="G301" s="74">
        <v>28538.828000000001</v>
      </c>
      <c r="H301" s="74">
        <v>0</v>
      </c>
      <c r="I301" s="74">
        <v>1464.5830000000001</v>
      </c>
      <c r="J301" s="74">
        <v>74.453000000000003</v>
      </c>
      <c r="K301" s="74">
        <v>0</v>
      </c>
      <c r="L301" s="75"/>
      <c r="M301" s="74">
        <v>381.13404075</v>
      </c>
      <c r="N301" s="74">
        <v>160.37110390000001</v>
      </c>
      <c r="O301" s="74">
        <v>340.78721730000001</v>
      </c>
      <c r="P301" s="74">
        <v>178.36767500000002</v>
      </c>
      <c r="Q301" s="74">
        <v>0</v>
      </c>
      <c r="R301" s="74">
        <v>3.5149992000000001</v>
      </c>
      <c r="S301" s="74">
        <v>0.22708165000000002</v>
      </c>
      <c r="T301" s="74">
        <v>0</v>
      </c>
      <c r="U301" s="76"/>
      <c r="V301" s="77">
        <v>1064.4021177999998</v>
      </c>
    </row>
    <row r="302" spans="1:22">
      <c r="A302" s="6" t="s">
        <v>221</v>
      </c>
      <c r="B302" s="62">
        <v>13</v>
      </c>
      <c r="C302" s="19" t="s">
        <v>905</v>
      </c>
      <c r="D302" s="73">
        <v>308833.75799999997</v>
      </c>
      <c r="E302" s="74">
        <v>64045.985999999997</v>
      </c>
      <c r="F302" s="74">
        <v>440415.97499999998</v>
      </c>
      <c r="G302" s="74">
        <v>36957.341</v>
      </c>
      <c r="H302" s="74">
        <v>0</v>
      </c>
      <c r="I302" s="74">
        <v>1762.635</v>
      </c>
      <c r="J302" s="74">
        <v>179.077</v>
      </c>
      <c r="K302" s="74">
        <v>5.1509999999999998</v>
      </c>
      <c r="L302" s="75"/>
      <c r="M302" s="74">
        <v>1775.7941084999998</v>
      </c>
      <c r="N302" s="74">
        <v>419.50120829999997</v>
      </c>
      <c r="O302" s="74">
        <v>1123.06073625</v>
      </c>
      <c r="P302" s="74">
        <v>230.98338125000001</v>
      </c>
      <c r="Q302" s="74">
        <v>0</v>
      </c>
      <c r="R302" s="74">
        <v>4.2303239999999995</v>
      </c>
      <c r="S302" s="74">
        <v>0.54618484999999994</v>
      </c>
      <c r="T302" s="74">
        <v>0.11460975000000001</v>
      </c>
      <c r="U302" s="76"/>
      <c r="V302" s="77">
        <v>3554.2305529</v>
      </c>
    </row>
    <row r="303" spans="1:22" ht="16.5">
      <c r="A303" s="69"/>
      <c r="B303" s="69"/>
      <c r="H303" s="19" t="e">
        <v>#REF!</v>
      </c>
    </row>
    <row r="304" spans="1:22" ht="16.5">
      <c r="A304" s="69"/>
      <c r="B304" s="69"/>
    </row>
  </sheetData>
  <autoFilter ref="A10:V10" xr:uid="{D6C43EF8-BA47-45A3-95BF-003B6CEC55DF}">
    <sortState xmlns:xlrd2="http://schemas.microsoft.com/office/spreadsheetml/2017/richdata2" ref="A11:V303">
      <sortCondition ref="C10"/>
    </sortState>
  </autoFilter>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F3C4D-7867-4120-BA4E-9DA8AFDF1F50}">
  <sheetPr>
    <tabColor theme="7"/>
  </sheetPr>
  <dimension ref="A1:O302"/>
  <sheetViews>
    <sheetView zoomScaleNormal="100" workbookViewId="0">
      <pane xSplit="3" ySplit="10" topLeftCell="D11" activePane="bottomRight" state="frozen"/>
      <selection pane="topRight" activeCell="C1" sqref="C1"/>
      <selection pane="bottomLeft" activeCell="A12" sqref="A12"/>
      <selection pane="bottomRight" activeCell="C10" sqref="C10"/>
    </sheetView>
  </sheetViews>
  <sheetFormatPr defaultRowHeight="15"/>
  <cols>
    <col min="1" max="1" width="8.7109375" customWidth="1"/>
    <col min="2" max="2" width="10.28515625" customWidth="1"/>
    <col min="3" max="3" width="27.85546875" style="19" customWidth="1"/>
    <col min="4" max="4" width="17.42578125" customWidth="1"/>
    <col min="5" max="5" width="17" customWidth="1"/>
    <col min="6" max="6" width="17.5703125" customWidth="1"/>
    <col min="7" max="7" width="18.140625" customWidth="1"/>
    <col min="8" max="8" width="6" customWidth="1"/>
    <col min="9" max="12" width="18.5703125" customWidth="1"/>
    <col min="14" max="14" width="10" bestFit="1" customWidth="1"/>
  </cols>
  <sheetData>
    <row r="1" spans="1:15" ht="26.25">
      <c r="A1" s="54" t="s">
        <v>912</v>
      </c>
      <c r="B1" s="54"/>
      <c r="D1" s="7"/>
    </row>
    <row r="2" spans="1:15" ht="15.75" customHeight="1">
      <c r="A2" s="15" t="s">
        <v>922</v>
      </c>
      <c r="B2" s="15"/>
      <c r="D2" s="7"/>
    </row>
    <row r="3" spans="1:15">
      <c r="A3" s="6"/>
      <c r="B3" s="6"/>
      <c r="D3" s="7"/>
    </row>
    <row r="4" spans="1:15">
      <c r="A4" s="6"/>
      <c r="B4" s="6"/>
      <c r="D4" s="7"/>
    </row>
    <row r="5" spans="1:15" ht="13.15" customHeight="1">
      <c r="A5" s="6"/>
      <c r="B5" s="6"/>
      <c r="D5" s="7"/>
    </row>
    <row r="6" spans="1:15" ht="13.15" customHeight="1">
      <c r="A6" s="6"/>
      <c r="B6" s="6"/>
      <c r="D6" s="7"/>
    </row>
    <row r="7" spans="1:15" ht="30">
      <c r="A7" s="6"/>
      <c r="B7" s="6"/>
      <c r="D7" s="27" t="s">
        <v>3</v>
      </c>
      <c r="E7" s="28" t="s">
        <v>4</v>
      </c>
      <c r="F7" s="29" t="s">
        <v>5</v>
      </c>
      <c r="G7" s="30" t="s">
        <v>6</v>
      </c>
      <c r="I7" s="27" t="s">
        <v>3</v>
      </c>
      <c r="J7" s="28" t="s">
        <v>4</v>
      </c>
      <c r="K7" s="29" t="s">
        <v>5</v>
      </c>
      <c r="L7" s="30" t="s">
        <v>6</v>
      </c>
    </row>
    <row r="8" spans="1:15" s="20" customFormat="1" ht="45">
      <c r="D8" s="32" t="s">
        <v>7</v>
      </c>
      <c r="E8" s="32" t="s">
        <v>7</v>
      </c>
      <c r="F8" s="32" t="s">
        <v>7</v>
      </c>
      <c r="I8" s="32" t="s">
        <v>911</v>
      </c>
      <c r="J8" s="32" t="s">
        <v>911</v>
      </c>
      <c r="K8" s="32" t="s">
        <v>911</v>
      </c>
      <c r="L8" s="32" t="s">
        <v>911</v>
      </c>
    </row>
    <row r="9" spans="1:15" s="21" customFormat="1">
      <c r="A9" s="55"/>
      <c r="B9" s="55"/>
      <c r="C9" s="55"/>
      <c r="D9" s="56">
        <v>100</v>
      </c>
      <c r="E9" s="56">
        <v>100</v>
      </c>
      <c r="F9" s="56">
        <v>50</v>
      </c>
      <c r="G9" s="55"/>
      <c r="I9" s="56"/>
      <c r="J9" s="56"/>
      <c r="K9" s="56"/>
      <c r="L9" s="55"/>
    </row>
    <row r="10" spans="1:15" s="26" customFormat="1" ht="32.25" customHeight="1">
      <c r="A10" s="81" t="s">
        <v>914</v>
      </c>
      <c r="B10" s="82" t="s">
        <v>913</v>
      </c>
      <c r="C10" s="22" t="s">
        <v>12</v>
      </c>
      <c r="D10" s="23">
        <v>10132823733.12311</v>
      </c>
      <c r="E10" s="23">
        <v>1787689845.7081375</v>
      </c>
      <c r="F10" s="23">
        <v>1148665719.5780494</v>
      </c>
      <c r="G10" s="23">
        <v>13069179298.409296</v>
      </c>
      <c r="I10" s="65">
        <v>1807.7164472808781</v>
      </c>
      <c r="J10" s="65">
        <v>318.92751930143066</v>
      </c>
      <c r="K10" s="65">
        <v>204.92431018228754</v>
      </c>
      <c r="L10" s="66">
        <v>2331.5682767645962</v>
      </c>
      <c r="N10" s="79"/>
    </row>
    <row r="11" spans="1:15">
      <c r="A11" s="6" t="s">
        <v>563</v>
      </c>
      <c r="B11" s="62">
        <v>6</v>
      </c>
      <c r="C11" s="19" t="s">
        <v>564</v>
      </c>
      <c r="D11" s="18">
        <v>27220055.896222223</v>
      </c>
      <c r="E11" s="18">
        <v>1565459.7969913594</v>
      </c>
      <c r="F11" s="18">
        <v>1868450.4223499999</v>
      </c>
      <c r="G11" s="18">
        <v>30653966.115563583</v>
      </c>
      <c r="I11" s="85">
        <v>1661.0762126211157</v>
      </c>
      <c r="J11" s="85">
        <v>95.53059113879047</v>
      </c>
      <c r="K11" s="85">
        <v>114.02028573564411</v>
      </c>
      <c r="L11" s="85">
        <v>1870.6270894955503</v>
      </c>
      <c r="N11" s="67"/>
      <c r="O11" s="2"/>
    </row>
    <row r="12" spans="1:15">
      <c r="A12" s="6" t="s">
        <v>253</v>
      </c>
      <c r="B12" s="62">
        <v>14</v>
      </c>
      <c r="C12" s="19" t="s">
        <v>254</v>
      </c>
      <c r="D12" s="18">
        <v>11528199.065714289</v>
      </c>
      <c r="E12" s="18">
        <v>2283758.224990488</v>
      </c>
      <c r="F12" s="18">
        <v>1422452.5765500003</v>
      </c>
      <c r="G12" s="18">
        <v>15234409.867254775</v>
      </c>
      <c r="I12" s="85">
        <v>1269.9051625594061</v>
      </c>
      <c r="J12" s="85">
        <v>251.57063505072571</v>
      </c>
      <c r="K12" s="85">
        <v>156.69228646728359</v>
      </c>
      <c r="L12" s="85">
        <v>1678.1680840774152</v>
      </c>
      <c r="N12" s="67"/>
      <c r="O12" s="2"/>
    </row>
    <row r="13" spans="1:15">
      <c r="A13" s="6" t="s">
        <v>123</v>
      </c>
      <c r="B13" s="62">
        <v>17</v>
      </c>
      <c r="C13" s="19" t="s">
        <v>124</v>
      </c>
      <c r="D13" s="18">
        <v>3166754.1924731177</v>
      </c>
      <c r="E13" s="18">
        <v>265714.35283073643</v>
      </c>
      <c r="F13" s="18">
        <v>223379.42585000003</v>
      </c>
      <c r="G13" s="18">
        <v>3655847.9711538544</v>
      </c>
      <c r="I13" s="85">
        <v>1314.0058889929949</v>
      </c>
      <c r="J13" s="85">
        <v>110.25491818702757</v>
      </c>
      <c r="K13" s="85">
        <v>92.68855844398341</v>
      </c>
      <c r="L13" s="85">
        <v>1516.9493656240061</v>
      </c>
      <c r="N13" s="67"/>
      <c r="O13" s="2"/>
    </row>
    <row r="14" spans="1:15">
      <c r="A14" s="6" t="s">
        <v>173</v>
      </c>
      <c r="B14" s="62">
        <v>14</v>
      </c>
      <c r="C14" s="19" t="s">
        <v>174</v>
      </c>
      <c r="D14" s="18">
        <v>13667460.421333335</v>
      </c>
      <c r="E14" s="18">
        <v>2243177.8442618977</v>
      </c>
      <c r="F14" s="18">
        <v>1798220.4181000004</v>
      </c>
      <c r="G14" s="18">
        <v>17708858.683695234</v>
      </c>
      <c r="I14" s="85">
        <v>1267.8534713667286</v>
      </c>
      <c r="J14" s="85">
        <v>208.08699854006471</v>
      </c>
      <c r="K14" s="85">
        <v>166.81079945269019</v>
      </c>
      <c r="L14" s="85">
        <v>1642.7512693594838</v>
      </c>
      <c r="N14" s="67"/>
      <c r="O14" s="2"/>
    </row>
    <row r="15" spans="1:15">
      <c r="A15" s="6" t="s">
        <v>209</v>
      </c>
      <c r="B15" s="62">
        <v>7</v>
      </c>
      <c r="C15" s="19" t="s">
        <v>210</v>
      </c>
      <c r="D15" s="18">
        <v>12254179.455876544</v>
      </c>
      <c r="E15" s="18">
        <v>1567577.4943825852</v>
      </c>
      <c r="F15" s="18">
        <v>1944224.6663000006</v>
      </c>
      <c r="G15" s="18">
        <v>15765981.616559129</v>
      </c>
      <c r="I15" s="85">
        <v>1553.3248137757059</v>
      </c>
      <c r="J15" s="85">
        <v>198.70420767937446</v>
      </c>
      <c r="K15" s="89">
        <v>246.44754294587409</v>
      </c>
      <c r="L15" s="85">
        <v>1998.4765644009544</v>
      </c>
      <c r="N15" s="67"/>
      <c r="O15" s="2"/>
    </row>
    <row r="16" spans="1:15">
      <c r="A16" s="6" t="s">
        <v>39</v>
      </c>
      <c r="B16" s="62">
        <v>1</v>
      </c>
      <c r="C16" s="19" t="s">
        <v>40</v>
      </c>
      <c r="D16" s="18">
        <v>8365429.1819347851</v>
      </c>
      <c r="E16" s="18">
        <v>789834.62486498524</v>
      </c>
      <c r="F16" s="18">
        <v>557240.52145000012</v>
      </c>
      <c r="G16" s="18">
        <v>9712504.3282497693</v>
      </c>
      <c r="I16" s="85">
        <v>1798.6302261738949</v>
      </c>
      <c r="J16" s="85">
        <v>169.82038805955392</v>
      </c>
      <c r="K16" s="85">
        <v>119.81090549344229</v>
      </c>
      <c r="L16" s="85">
        <v>2088.261519726891</v>
      </c>
      <c r="N16" s="67"/>
      <c r="O16" s="2"/>
    </row>
    <row r="17" spans="1:15">
      <c r="A17" s="6" t="s">
        <v>159</v>
      </c>
      <c r="B17" s="62">
        <v>2</v>
      </c>
      <c r="C17" s="19" t="s">
        <v>160</v>
      </c>
      <c r="D17" s="18">
        <v>6624204.7822921351</v>
      </c>
      <c r="E17" s="18">
        <v>656646.36829019187</v>
      </c>
      <c r="F17" s="18">
        <v>437483.10244999995</v>
      </c>
      <c r="G17" s="18">
        <v>7718334.2530323267</v>
      </c>
      <c r="I17" s="85">
        <v>1670.2483061755258</v>
      </c>
      <c r="J17" s="85">
        <v>165.56892796020975</v>
      </c>
      <c r="K17" s="85">
        <v>110.30839698688854</v>
      </c>
      <c r="L17" s="85">
        <v>1946.1256311226239</v>
      </c>
      <c r="N17" s="67"/>
      <c r="O17" s="2"/>
    </row>
    <row r="18" spans="1:15">
      <c r="A18" s="6" t="s">
        <v>73</v>
      </c>
      <c r="B18" s="62">
        <v>10</v>
      </c>
      <c r="C18" s="19" t="s">
        <v>74</v>
      </c>
      <c r="D18" s="18">
        <v>1709980.5056904764</v>
      </c>
      <c r="E18" s="18">
        <v>496811.87948918046</v>
      </c>
      <c r="F18" s="18">
        <v>284095.42095</v>
      </c>
      <c r="G18" s="18">
        <v>2490887.8061296572</v>
      </c>
      <c r="I18" s="85">
        <v>1327.624616219314</v>
      </c>
      <c r="J18" s="89">
        <v>385.72350892017118</v>
      </c>
      <c r="K18" s="89">
        <v>220.5709789984472</v>
      </c>
      <c r="L18" s="85">
        <v>1933.9191041379327</v>
      </c>
      <c r="N18" s="67"/>
      <c r="O18" s="2"/>
    </row>
    <row r="19" spans="1:15">
      <c r="A19" s="6" t="s">
        <v>81</v>
      </c>
      <c r="B19" s="62">
        <v>19</v>
      </c>
      <c r="C19" s="19" t="s">
        <v>82</v>
      </c>
      <c r="D19" s="18">
        <v>2659078.8271162794</v>
      </c>
      <c r="E19" s="18">
        <v>550080.38889768405</v>
      </c>
      <c r="F19" s="18">
        <v>571111.01210000005</v>
      </c>
      <c r="G19" s="18">
        <v>3780270.2281139633</v>
      </c>
      <c r="I19" s="85">
        <v>1509.1253275347783</v>
      </c>
      <c r="J19" s="85">
        <v>312.19091310878775</v>
      </c>
      <c r="K19" s="89">
        <v>324.12656759364364</v>
      </c>
      <c r="L19" s="85">
        <v>2145.4428082372096</v>
      </c>
      <c r="N19" s="67"/>
      <c r="O19" s="2"/>
    </row>
    <row r="20" spans="1:15">
      <c r="A20" s="6" t="s">
        <v>545</v>
      </c>
      <c r="B20" s="62">
        <v>1</v>
      </c>
      <c r="C20" s="19" t="s">
        <v>546</v>
      </c>
      <c r="D20" s="18">
        <v>762973480.51550949</v>
      </c>
      <c r="E20" s="18">
        <v>149802527.92828751</v>
      </c>
      <c r="F20" s="18">
        <v>94085336.610650018</v>
      </c>
      <c r="G20" s="18">
        <v>1006861345.0544471</v>
      </c>
      <c r="I20" s="89">
        <v>2377.3754499113811</v>
      </c>
      <c r="J20" s="89">
        <v>466.77487661923436</v>
      </c>
      <c r="K20" s="89">
        <v>293.16375361261458</v>
      </c>
      <c r="L20" s="89">
        <v>3137.3140801432305</v>
      </c>
      <c r="N20" s="67"/>
      <c r="O20" s="2"/>
    </row>
    <row r="21" spans="1:15">
      <c r="A21" s="6" t="s">
        <v>251</v>
      </c>
      <c r="B21" s="62">
        <v>4</v>
      </c>
      <c r="C21" s="19" t="s">
        <v>252</v>
      </c>
      <c r="D21" s="18">
        <v>18600620.018638294</v>
      </c>
      <c r="E21" s="18">
        <v>2255674.6901283204</v>
      </c>
      <c r="F21" s="18">
        <v>1734567.5755500004</v>
      </c>
      <c r="G21" s="18">
        <v>22590862.284316614</v>
      </c>
      <c r="I21" s="85">
        <v>1678.15048887029</v>
      </c>
      <c r="J21" s="85">
        <v>203.50727987444247</v>
      </c>
      <c r="K21" s="85">
        <v>156.49292453536634</v>
      </c>
      <c r="L21" s="85">
        <v>2038.1506932800987</v>
      </c>
      <c r="N21" s="67"/>
      <c r="O21" s="2"/>
    </row>
    <row r="22" spans="1:15">
      <c r="A22" s="6" t="s">
        <v>359</v>
      </c>
      <c r="B22" s="62">
        <v>4</v>
      </c>
      <c r="C22" s="19" t="s">
        <v>360</v>
      </c>
      <c r="D22" s="18">
        <v>16033831.724625001</v>
      </c>
      <c r="E22" s="18">
        <v>2236266.4565494056</v>
      </c>
      <c r="F22" s="18">
        <v>5504074.7106500007</v>
      </c>
      <c r="G22" s="18">
        <v>23774172.891824406</v>
      </c>
      <c r="I22" s="85">
        <v>1771.3026651154441</v>
      </c>
      <c r="J22" s="85">
        <v>247.0466699678972</v>
      </c>
      <c r="K22" s="89">
        <v>608.05067506076011</v>
      </c>
      <c r="L22" s="89">
        <v>2626.4000101441015</v>
      </c>
      <c r="N22" s="67"/>
      <c r="O22" s="2"/>
    </row>
    <row r="23" spans="1:15">
      <c r="A23" s="6" t="s">
        <v>137</v>
      </c>
      <c r="B23" s="62">
        <v>14</v>
      </c>
      <c r="C23" s="19" t="s">
        <v>138</v>
      </c>
      <c r="D23" s="18">
        <v>3122484.3963061217</v>
      </c>
      <c r="E23" s="18">
        <v>670125.54972683126</v>
      </c>
      <c r="F23" s="18">
        <v>424870.27855000005</v>
      </c>
      <c r="G23" s="18">
        <v>4217480.2245829534</v>
      </c>
      <c r="I23" s="85">
        <v>1374.3329209093845</v>
      </c>
      <c r="J23" s="85">
        <v>294.94962576004895</v>
      </c>
      <c r="K23" s="85">
        <v>187.00276344630285</v>
      </c>
      <c r="L23" s="85">
        <v>1856.2853101157366</v>
      </c>
      <c r="N23" s="67"/>
      <c r="O23" s="2"/>
    </row>
    <row r="24" spans="1:15">
      <c r="A24" s="6" t="s">
        <v>237</v>
      </c>
      <c r="B24" s="62">
        <v>5</v>
      </c>
      <c r="C24" s="19" t="s">
        <v>238</v>
      </c>
      <c r="D24" s="18">
        <v>24692876.397647057</v>
      </c>
      <c r="E24" s="18">
        <v>3522358.0619754628</v>
      </c>
      <c r="F24" s="18">
        <v>2688783.7485000007</v>
      </c>
      <c r="G24" s="18">
        <v>30904018.208122522</v>
      </c>
      <c r="I24" s="85">
        <v>1498.5360115091064</v>
      </c>
      <c r="J24" s="85">
        <v>213.7612611952581</v>
      </c>
      <c r="K24" s="85">
        <v>163.17415635999518</v>
      </c>
      <c r="L24" s="85">
        <v>1875.4714290643599</v>
      </c>
      <c r="N24" s="67"/>
      <c r="O24" s="2"/>
    </row>
    <row r="25" spans="1:15">
      <c r="A25" s="6" t="s">
        <v>339</v>
      </c>
      <c r="B25" s="62">
        <v>17</v>
      </c>
      <c r="C25" s="19" t="s">
        <v>340</v>
      </c>
      <c r="D25" s="18">
        <v>8714830.5522352941</v>
      </c>
      <c r="E25" s="18">
        <v>1570794.7997979061</v>
      </c>
      <c r="F25" s="18">
        <v>837738.5125500001</v>
      </c>
      <c r="G25" s="18">
        <v>11123363.8645832</v>
      </c>
      <c r="I25" s="85">
        <v>1342.3953407632923</v>
      </c>
      <c r="J25" s="85">
        <v>241.95853354866082</v>
      </c>
      <c r="K25" s="85">
        <v>129.04166859981518</v>
      </c>
      <c r="L25" s="85">
        <v>1713.3955429117684</v>
      </c>
      <c r="N25" s="67"/>
      <c r="O25" s="2"/>
    </row>
    <row r="26" spans="1:15">
      <c r="A26" s="6" t="s">
        <v>453</v>
      </c>
      <c r="B26" s="62">
        <v>17</v>
      </c>
      <c r="C26" s="19" t="s">
        <v>454</v>
      </c>
      <c r="D26" s="18">
        <v>8543264.0097446796</v>
      </c>
      <c r="E26" s="18">
        <v>1105847.0616565966</v>
      </c>
      <c r="F26" s="18">
        <v>849639.72725</v>
      </c>
      <c r="G26" s="18">
        <v>10498750.798651276</v>
      </c>
      <c r="I26" s="85">
        <v>1342.2252961107117</v>
      </c>
      <c r="J26" s="85">
        <v>173.73873710237183</v>
      </c>
      <c r="K26" s="85">
        <v>133.48621009426552</v>
      </c>
      <c r="L26" s="85">
        <v>1649.450243307349</v>
      </c>
      <c r="N26" s="67"/>
      <c r="O26" s="2"/>
    </row>
    <row r="27" spans="1:15">
      <c r="A27" s="6" t="s">
        <v>561</v>
      </c>
      <c r="B27" s="62">
        <v>17</v>
      </c>
      <c r="C27" s="19" t="s">
        <v>562</v>
      </c>
      <c r="D27" s="18">
        <v>1509548.2585168537</v>
      </c>
      <c r="E27" s="18">
        <v>119809.36453849822</v>
      </c>
      <c r="F27" s="18">
        <v>192891.9792</v>
      </c>
      <c r="G27" s="18">
        <v>1822249.6022553518</v>
      </c>
      <c r="I27" s="85">
        <v>1628.4231483461206</v>
      </c>
      <c r="J27" s="85">
        <v>129.2441904406669</v>
      </c>
      <c r="K27" s="89">
        <v>208.08196245954693</v>
      </c>
      <c r="L27" s="85">
        <v>1965.7493012463342</v>
      </c>
      <c r="N27" s="67"/>
      <c r="O27" s="2"/>
    </row>
    <row r="28" spans="1:15">
      <c r="A28" s="6" t="s">
        <v>199</v>
      </c>
      <c r="B28" s="62">
        <v>16</v>
      </c>
      <c r="C28" s="19" t="s">
        <v>200</v>
      </c>
      <c r="D28" s="18">
        <v>1254787.4473333331</v>
      </c>
      <c r="E28" s="18">
        <v>321071.59905496542</v>
      </c>
      <c r="F28" s="18">
        <v>171508.10455000005</v>
      </c>
      <c r="G28" s="18">
        <v>1747367.1509382986</v>
      </c>
      <c r="I28" s="85">
        <v>1273.8958856175971</v>
      </c>
      <c r="J28" s="89">
        <v>325.96101426900043</v>
      </c>
      <c r="K28" s="85">
        <v>174.11990309644676</v>
      </c>
      <c r="L28" s="85">
        <v>1773.9768029830443</v>
      </c>
      <c r="N28" s="67"/>
      <c r="O28" s="2"/>
    </row>
    <row r="29" spans="1:15">
      <c r="A29" s="6" t="s">
        <v>335</v>
      </c>
      <c r="B29" s="62">
        <v>8</v>
      </c>
      <c r="C29" s="19" t="s">
        <v>336</v>
      </c>
      <c r="D29" s="18">
        <v>33657944.976638295</v>
      </c>
      <c r="E29" s="18">
        <v>4903466.455314816</v>
      </c>
      <c r="F29" s="18">
        <v>3646141.7833500006</v>
      </c>
      <c r="G29" s="18">
        <v>42207553.215303108</v>
      </c>
      <c r="I29" s="85">
        <v>1742.9415864863702</v>
      </c>
      <c r="J29" s="85">
        <v>253.92089769120273</v>
      </c>
      <c r="K29" s="85">
        <v>188.8116505281964</v>
      </c>
      <c r="L29" s="85">
        <v>2185.6741347057691</v>
      </c>
      <c r="N29" s="67"/>
      <c r="O29" s="2"/>
    </row>
    <row r="30" spans="1:15">
      <c r="A30" s="6" t="s">
        <v>71</v>
      </c>
      <c r="B30" s="62">
        <v>13</v>
      </c>
      <c r="C30" s="19" t="s">
        <v>72</v>
      </c>
      <c r="D30" s="18">
        <v>6049103.3750425531</v>
      </c>
      <c r="E30" s="18">
        <v>1227494.1713564827</v>
      </c>
      <c r="F30" s="18">
        <v>754804.54509999987</v>
      </c>
      <c r="G30" s="18">
        <v>8031402.0914990352</v>
      </c>
      <c r="I30" s="85">
        <v>1341.562070313274</v>
      </c>
      <c r="J30" s="85">
        <v>272.23201848668941</v>
      </c>
      <c r="K30" s="85">
        <v>167.3995442670215</v>
      </c>
      <c r="L30" s="85">
        <v>1781.1936330669851</v>
      </c>
      <c r="N30" s="67"/>
      <c r="O30" s="2"/>
    </row>
    <row r="31" spans="1:15">
      <c r="A31" s="6" t="s">
        <v>467</v>
      </c>
      <c r="B31" s="62">
        <v>1</v>
      </c>
      <c r="C31" s="19" t="s">
        <v>468</v>
      </c>
      <c r="D31" s="18">
        <v>14834101.385428572</v>
      </c>
      <c r="E31" s="18">
        <v>2284606.3050532918</v>
      </c>
      <c r="F31" s="18">
        <v>1563959.7457500002</v>
      </c>
      <c r="G31" s="18">
        <v>18682667.436231863</v>
      </c>
      <c r="I31" s="89">
        <v>1926.0064120265608</v>
      </c>
      <c r="J31" s="85">
        <v>296.62507206612463</v>
      </c>
      <c r="K31" s="85">
        <v>203.05891271747601</v>
      </c>
      <c r="L31" s="89">
        <v>2425.6903968101615</v>
      </c>
      <c r="N31" s="67"/>
      <c r="O31" s="2"/>
    </row>
    <row r="32" spans="1:15">
      <c r="A32" s="6" t="s">
        <v>507</v>
      </c>
      <c r="B32" s="62">
        <v>4</v>
      </c>
      <c r="C32" s="19" t="s">
        <v>508</v>
      </c>
      <c r="D32" s="18">
        <v>10988321.903438203</v>
      </c>
      <c r="E32" s="18">
        <v>7397491.6873435872</v>
      </c>
      <c r="F32" s="18">
        <v>1334977.8157499998</v>
      </c>
      <c r="G32" s="18">
        <v>19720791.406531788</v>
      </c>
      <c r="I32" s="85">
        <v>1653.1250042783515</v>
      </c>
      <c r="J32" s="89">
        <v>1112.9068282448604</v>
      </c>
      <c r="K32" s="85">
        <v>200.83914784865351</v>
      </c>
      <c r="L32" s="89">
        <v>2966.8709803718652</v>
      </c>
      <c r="N32" s="67"/>
      <c r="O32" s="2"/>
    </row>
    <row r="33" spans="1:15">
      <c r="A33" s="6" t="s">
        <v>559</v>
      </c>
      <c r="B33" s="62">
        <v>7</v>
      </c>
      <c r="C33" s="19" t="s">
        <v>560</v>
      </c>
      <c r="D33" s="18">
        <v>3211088.9847173919</v>
      </c>
      <c r="E33" s="18">
        <v>1381460.5682389573</v>
      </c>
      <c r="F33" s="18">
        <v>898501.76705000014</v>
      </c>
      <c r="G33" s="18">
        <v>5491051.3200063491</v>
      </c>
      <c r="I33" s="85">
        <v>1293.7505981939532</v>
      </c>
      <c r="J33" s="89">
        <v>556.59168744518831</v>
      </c>
      <c r="K33" s="89">
        <v>362.00715836019344</v>
      </c>
      <c r="L33" s="85">
        <v>2212.3494439993347</v>
      </c>
      <c r="N33" s="67"/>
      <c r="O33" s="2"/>
    </row>
    <row r="34" spans="1:15">
      <c r="A34" s="6" t="s">
        <v>523</v>
      </c>
      <c r="B34" s="62">
        <v>5</v>
      </c>
      <c r="C34" s="19" t="s">
        <v>524</v>
      </c>
      <c r="D34" s="18">
        <v>17279511.70245238</v>
      </c>
      <c r="E34" s="18">
        <v>1134837.1340395226</v>
      </c>
      <c r="F34" s="18">
        <v>1580780.98325</v>
      </c>
      <c r="G34" s="18">
        <v>19995129.819741901</v>
      </c>
      <c r="I34" s="89">
        <v>1845.9044655968785</v>
      </c>
      <c r="J34" s="85">
        <v>121.23033159272755</v>
      </c>
      <c r="K34" s="85">
        <v>168.8688156446961</v>
      </c>
      <c r="L34" s="85">
        <v>2136.0036128343022</v>
      </c>
      <c r="N34" s="67"/>
      <c r="O34" s="2"/>
    </row>
    <row r="35" spans="1:15">
      <c r="A35" s="6" t="s">
        <v>323</v>
      </c>
      <c r="B35" s="62">
        <v>5</v>
      </c>
      <c r="C35" s="19" t="s">
        <v>324</v>
      </c>
      <c r="D35" s="18">
        <v>13781751.190021504</v>
      </c>
      <c r="E35" s="18">
        <v>960129.06572221953</v>
      </c>
      <c r="F35" s="18">
        <v>988476.55020000006</v>
      </c>
      <c r="G35" s="18">
        <v>15730356.805943724</v>
      </c>
      <c r="I35" s="85">
        <v>1744.3046690319584</v>
      </c>
      <c r="J35" s="85">
        <v>121.51994250376148</v>
      </c>
      <c r="K35" s="85">
        <v>125.10777752183269</v>
      </c>
      <c r="L35" s="85">
        <v>1990.9323890575527</v>
      </c>
      <c r="N35" s="67"/>
      <c r="O35" s="2"/>
    </row>
    <row r="36" spans="1:15">
      <c r="A36" s="6" t="s">
        <v>285</v>
      </c>
      <c r="B36" s="62">
        <v>7</v>
      </c>
      <c r="C36" s="19" t="s">
        <v>286</v>
      </c>
      <c r="D36" s="18">
        <v>28060937.974756099</v>
      </c>
      <c r="E36" s="18">
        <v>4515718.851777521</v>
      </c>
      <c r="F36" s="18">
        <v>3961049.4364499999</v>
      </c>
      <c r="G36" s="18">
        <v>36537706.26298362</v>
      </c>
      <c r="I36" s="85">
        <v>1573.8929819258567</v>
      </c>
      <c r="J36" s="85">
        <v>253.27942407187845</v>
      </c>
      <c r="K36" s="89">
        <v>222.16890663806157</v>
      </c>
      <c r="L36" s="85">
        <v>2049.3413126357968</v>
      </c>
      <c r="N36" s="67"/>
      <c r="O36" s="2"/>
    </row>
    <row r="37" spans="1:15">
      <c r="A37" s="6" t="s">
        <v>117</v>
      </c>
      <c r="B37" s="62">
        <v>12</v>
      </c>
      <c r="C37" s="19" t="s">
        <v>118</v>
      </c>
      <c r="D37" s="18">
        <v>3889485.3004090907</v>
      </c>
      <c r="E37" s="18">
        <v>1629545.6176562428</v>
      </c>
      <c r="F37" s="18">
        <v>681407.45200000016</v>
      </c>
      <c r="G37" s="18">
        <v>6200438.3700653343</v>
      </c>
      <c r="I37" s="85">
        <v>1327.922601710171</v>
      </c>
      <c r="J37" s="89">
        <v>556.34879401032526</v>
      </c>
      <c r="K37" s="89">
        <v>232.64167019460572</v>
      </c>
      <c r="L37" s="85">
        <v>2116.9130659151024</v>
      </c>
      <c r="N37" s="67"/>
      <c r="O37" s="2"/>
    </row>
    <row r="38" spans="1:15">
      <c r="A38" s="6" t="s">
        <v>527</v>
      </c>
      <c r="B38" s="62">
        <v>1</v>
      </c>
      <c r="C38" s="19" t="s">
        <v>528</v>
      </c>
      <c r="D38" s="18">
        <v>1532038890.501698</v>
      </c>
      <c r="E38" s="18">
        <v>459825768.97060615</v>
      </c>
      <c r="F38" s="18">
        <v>204539153.40654996</v>
      </c>
      <c r="G38" s="18">
        <v>2196403812.8788543</v>
      </c>
      <c r="I38" s="89">
        <v>2239.7639981721213</v>
      </c>
      <c r="J38" s="89">
        <v>672.24220557149977</v>
      </c>
      <c r="K38" s="89">
        <v>299.0259809048153</v>
      </c>
      <c r="L38" s="89">
        <v>3211.0321846484367</v>
      </c>
      <c r="N38" s="67"/>
      <c r="O38" s="2"/>
    </row>
    <row r="39" spans="1:15">
      <c r="A39" s="6" t="s">
        <v>75</v>
      </c>
      <c r="B39" s="62">
        <v>10</v>
      </c>
      <c r="C39" s="19" t="s">
        <v>76</v>
      </c>
      <c r="D39" s="18">
        <v>2966887.5986486478</v>
      </c>
      <c r="E39" s="18">
        <v>784846.4338885058</v>
      </c>
      <c r="F39" s="18">
        <v>903642.63634999993</v>
      </c>
      <c r="G39" s="18">
        <v>4655376.6688871533</v>
      </c>
      <c r="I39" s="85">
        <v>1440.9361819566041</v>
      </c>
      <c r="J39" s="89">
        <v>381.17845259276629</v>
      </c>
      <c r="K39" s="89">
        <v>438.87451983972801</v>
      </c>
      <c r="L39" s="85">
        <v>2260.9891543890981</v>
      </c>
      <c r="N39" s="67"/>
      <c r="O39" s="2"/>
    </row>
    <row r="40" spans="1:15">
      <c r="A40" s="6" t="s">
        <v>147</v>
      </c>
      <c r="B40" s="62">
        <v>7</v>
      </c>
      <c r="C40" s="19" t="s">
        <v>148</v>
      </c>
      <c r="D40" s="18">
        <v>40415806.228168681</v>
      </c>
      <c r="E40" s="18">
        <v>2645379.8140466665</v>
      </c>
      <c r="F40" s="18">
        <v>3211401.6557499995</v>
      </c>
      <c r="G40" s="18">
        <v>46272587.697965346</v>
      </c>
      <c r="I40" s="85">
        <v>1768.8216652006074</v>
      </c>
      <c r="J40" s="85">
        <v>115.77661228266736</v>
      </c>
      <c r="K40" s="85">
        <v>140.54889298218737</v>
      </c>
      <c r="L40" s="85">
        <v>2025.1471704654623</v>
      </c>
      <c r="N40" s="67"/>
      <c r="O40" s="2"/>
    </row>
    <row r="41" spans="1:15">
      <c r="A41" s="6" t="s">
        <v>107</v>
      </c>
      <c r="B41" s="62">
        <v>4</v>
      </c>
      <c r="C41" s="19" t="s">
        <v>108</v>
      </c>
      <c r="D41" s="18">
        <v>14461753.921622222</v>
      </c>
      <c r="E41" s="18">
        <v>2254714.7006811751</v>
      </c>
      <c r="F41" s="18">
        <v>1591533.3076500001</v>
      </c>
      <c r="G41" s="18">
        <v>18308001.929953396</v>
      </c>
      <c r="I41" s="85">
        <v>1513.5273596674226</v>
      </c>
      <c r="J41" s="85">
        <v>235.97223450352433</v>
      </c>
      <c r="K41" s="85">
        <v>166.56549530612247</v>
      </c>
      <c r="L41" s="85">
        <v>1916.0650894770693</v>
      </c>
      <c r="N41" s="67"/>
      <c r="O41" s="2"/>
    </row>
    <row r="42" spans="1:15">
      <c r="A42" s="6" t="s">
        <v>231</v>
      </c>
      <c r="B42" s="62">
        <v>5</v>
      </c>
      <c r="C42" s="19" t="s">
        <v>232</v>
      </c>
      <c r="D42" s="18">
        <v>3085995.4252903224</v>
      </c>
      <c r="E42" s="18">
        <v>320854.75227668101</v>
      </c>
      <c r="F42" s="18">
        <v>284091.18925</v>
      </c>
      <c r="G42" s="18">
        <v>3690941.3668170031</v>
      </c>
      <c r="I42" s="85">
        <v>1473.7322947900298</v>
      </c>
      <c r="J42" s="85">
        <v>153.22576517511033</v>
      </c>
      <c r="K42" s="85">
        <v>135.66914481852913</v>
      </c>
      <c r="L42" s="85">
        <v>1762.6272047836692</v>
      </c>
      <c r="N42" s="67"/>
      <c r="O42" s="2"/>
    </row>
    <row r="43" spans="1:15">
      <c r="A43" s="6" t="s">
        <v>121</v>
      </c>
      <c r="B43" s="62">
        <v>18</v>
      </c>
      <c r="C43" s="19" t="s">
        <v>122</v>
      </c>
      <c r="D43" s="18">
        <v>2584154.3834888889</v>
      </c>
      <c r="E43" s="18">
        <v>662877.89755436126</v>
      </c>
      <c r="F43" s="18">
        <v>466097.99719999993</v>
      </c>
      <c r="G43" s="18">
        <v>3713130.2782432502</v>
      </c>
      <c r="I43" s="85">
        <v>1290.7864053391054</v>
      </c>
      <c r="J43" s="89">
        <v>331.10784093624437</v>
      </c>
      <c r="K43" s="89">
        <v>232.81618241758238</v>
      </c>
      <c r="L43" s="85">
        <v>1854.7104286929323</v>
      </c>
      <c r="N43" s="67"/>
      <c r="O43" s="2"/>
    </row>
    <row r="44" spans="1:15">
      <c r="A44" s="6" t="s">
        <v>317</v>
      </c>
      <c r="B44" s="62">
        <v>1</v>
      </c>
      <c r="C44" s="19" t="s">
        <v>318</v>
      </c>
      <c r="D44" s="18">
        <v>91454579.439194813</v>
      </c>
      <c r="E44" s="18">
        <v>10411015.11931053</v>
      </c>
      <c r="F44" s="18">
        <v>8352831.2228999967</v>
      </c>
      <c r="G44" s="18">
        <v>110218425.78140534</v>
      </c>
      <c r="I44" s="89">
        <v>1944.5595339073125</v>
      </c>
      <c r="J44" s="85">
        <v>221.36495331399567</v>
      </c>
      <c r="K44" s="85">
        <v>177.60267106589265</v>
      </c>
      <c r="L44" s="89">
        <v>2343.527158287201</v>
      </c>
      <c r="N44" s="67"/>
      <c r="O44" s="2"/>
    </row>
    <row r="45" spans="1:15">
      <c r="A45" s="6" t="s">
        <v>537</v>
      </c>
      <c r="B45" s="62">
        <v>6</v>
      </c>
      <c r="C45" s="19" t="s">
        <v>538</v>
      </c>
      <c r="D45" s="18">
        <v>16457353.890595745</v>
      </c>
      <c r="E45" s="18">
        <v>1222176.1516034703</v>
      </c>
      <c r="F45" s="18">
        <v>1299356.7855500001</v>
      </c>
      <c r="G45" s="18">
        <v>18978886.827749215</v>
      </c>
      <c r="I45" s="85">
        <v>1590.3898232118038</v>
      </c>
      <c r="J45" s="85">
        <v>118.10747502932647</v>
      </c>
      <c r="K45" s="85">
        <v>125.56598236857366</v>
      </c>
      <c r="L45" s="85">
        <v>1834.0632806097037</v>
      </c>
      <c r="N45" s="67"/>
      <c r="O45" s="2"/>
    </row>
    <row r="46" spans="1:15">
      <c r="A46" s="6" t="s">
        <v>269</v>
      </c>
      <c r="B46" s="62">
        <v>5</v>
      </c>
      <c r="C46" s="19" t="s">
        <v>270</v>
      </c>
      <c r="D46" s="18">
        <v>121663000.38811904</v>
      </c>
      <c r="E46" s="18">
        <v>17178223.321749598</v>
      </c>
      <c r="F46" s="18">
        <v>13473218.839200001</v>
      </c>
      <c r="G46" s="18">
        <v>152314442.54906863</v>
      </c>
      <c r="I46" s="85">
        <v>1777.8411057255862</v>
      </c>
      <c r="J46" s="85">
        <v>251.02250846447762</v>
      </c>
      <c r="K46" s="85">
        <v>196.88189673403184</v>
      </c>
      <c r="L46" s="85">
        <v>2225.7455109240955</v>
      </c>
      <c r="N46" s="67"/>
      <c r="O46" s="2"/>
    </row>
    <row r="47" spans="1:15">
      <c r="A47" s="6" t="s">
        <v>433</v>
      </c>
      <c r="B47" s="62">
        <v>17</v>
      </c>
      <c r="C47" s="19" t="s">
        <v>434</v>
      </c>
      <c r="D47" s="18">
        <v>14216287.891438203</v>
      </c>
      <c r="E47" s="18">
        <v>1293707.7004757284</v>
      </c>
      <c r="F47" s="18">
        <v>1326361.3051499999</v>
      </c>
      <c r="G47" s="18">
        <v>16836356.89706393</v>
      </c>
      <c r="I47" s="85">
        <v>1449.7540170750767</v>
      </c>
      <c r="J47" s="85">
        <v>131.93021624268084</v>
      </c>
      <c r="K47" s="85">
        <v>135.26017796757085</v>
      </c>
      <c r="L47" s="85">
        <v>1716.9444112853282</v>
      </c>
      <c r="N47" s="67"/>
      <c r="O47" s="2"/>
    </row>
    <row r="48" spans="1:15">
      <c r="A48" s="6" t="s">
        <v>215</v>
      </c>
      <c r="B48" s="62">
        <v>11</v>
      </c>
      <c r="C48" s="19" t="s">
        <v>216</v>
      </c>
      <c r="D48" s="18">
        <v>31185146.617645569</v>
      </c>
      <c r="E48" s="18">
        <v>5109961.2580096703</v>
      </c>
      <c r="F48" s="18">
        <v>3073543.6819499996</v>
      </c>
      <c r="G48" s="18">
        <v>39368651.557605244</v>
      </c>
      <c r="I48" s="85">
        <v>1523.9772573740688</v>
      </c>
      <c r="J48" s="85">
        <v>249.71711176316623</v>
      </c>
      <c r="K48" s="85">
        <v>150.20005287347894</v>
      </c>
      <c r="L48" s="85">
        <v>1923.8944220107142</v>
      </c>
      <c r="N48" s="67"/>
      <c r="O48" s="2"/>
    </row>
    <row r="49" spans="1:15">
      <c r="A49" s="6" t="s">
        <v>125</v>
      </c>
      <c r="B49" s="62">
        <v>7</v>
      </c>
      <c r="C49" s="19" t="s">
        <v>126</v>
      </c>
      <c r="D49" s="18">
        <v>9627997.5437674429</v>
      </c>
      <c r="E49" s="18">
        <v>1000353.8749404983</v>
      </c>
      <c r="F49" s="18">
        <v>1362985.2291000001</v>
      </c>
      <c r="G49" s="18">
        <v>11991336.647807941</v>
      </c>
      <c r="I49" s="85">
        <v>1504.1395944020376</v>
      </c>
      <c r="J49" s="85">
        <v>156.28087407287896</v>
      </c>
      <c r="K49" s="89">
        <v>212.93317123886894</v>
      </c>
      <c r="L49" s="85">
        <v>1873.3536397137855</v>
      </c>
      <c r="N49" s="67"/>
      <c r="O49" s="2"/>
    </row>
    <row r="50" spans="1:15">
      <c r="A50" s="6" t="s">
        <v>577</v>
      </c>
      <c r="B50" s="62">
        <v>6</v>
      </c>
      <c r="C50" s="19" t="s">
        <v>578</v>
      </c>
      <c r="D50" s="18">
        <v>9482166.0256161615</v>
      </c>
      <c r="E50" s="18">
        <v>1926460.5213641236</v>
      </c>
      <c r="F50" s="18">
        <v>1443061.1734500001</v>
      </c>
      <c r="G50" s="18">
        <v>12851687.720430285</v>
      </c>
      <c r="I50" s="85">
        <v>1403.1024009494172</v>
      </c>
      <c r="J50" s="85">
        <v>285.06370544008934</v>
      </c>
      <c r="K50" s="89">
        <v>213.53376345812373</v>
      </c>
      <c r="L50" s="85">
        <v>1901.6998698476302</v>
      </c>
      <c r="N50" s="67"/>
      <c r="O50" s="2"/>
    </row>
    <row r="51" spans="1:15">
      <c r="A51" s="6" t="s">
        <v>191</v>
      </c>
      <c r="B51" s="62">
        <v>14</v>
      </c>
      <c r="C51" s="19" t="s">
        <v>192</v>
      </c>
      <c r="D51" s="18">
        <v>19482755.382152177</v>
      </c>
      <c r="E51" s="18">
        <v>1547034.7928275838</v>
      </c>
      <c r="F51" s="18">
        <v>1459143.7780000002</v>
      </c>
      <c r="G51" s="18">
        <v>22488933.952979762</v>
      </c>
      <c r="I51" s="85">
        <v>1567.5239667030476</v>
      </c>
      <c r="J51" s="85">
        <v>124.46977172963101</v>
      </c>
      <c r="K51" s="85">
        <v>117.3983247244348</v>
      </c>
      <c r="L51" s="85">
        <v>1809.3920631571134</v>
      </c>
      <c r="N51" s="67"/>
      <c r="O51" s="2"/>
    </row>
    <row r="52" spans="1:15">
      <c r="A52" s="6" t="s">
        <v>69</v>
      </c>
      <c r="B52" s="62">
        <v>12</v>
      </c>
      <c r="C52" s="19" t="s">
        <v>70</v>
      </c>
      <c r="D52" s="18">
        <v>5696783.8305813959</v>
      </c>
      <c r="E52" s="18">
        <v>3086464.395513556</v>
      </c>
      <c r="F52" s="18">
        <v>876719.01640000008</v>
      </c>
      <c r="G52" s="18">
        <v>9659967.2424949519</v>
      </c>
      <c r="I52" s="85">
        <v>1300.0419512965302</v>
      </c>
      <c r="J52" s="89">
        <v>704.35061513317112</v>
      </c>
      <c r="K52" s="85">
        <v>200.07280155180285</v>
      </c>
      <c r="L52" s="85">
        <v>2204.4653679815042</v>
      </c>
      <c r="N52" s="67"/>
      <c r="O52" s="2"/>
    </row>
    <row r="53" spans="1:15">
      <c r="A53" s="6" t="s">
        <v>183</v>
      </c>
      <c r="B53" s="62">
        <v>9</v>
      </c>
      <c r="C53" s="19" t="s">
        <v>184</v>
      </c>
      <c r="D53" s="18">
        <v>40812686.287976749</v>
      </c>
      <c r="E53" s="18">
        <v>4983295.7453749124</v>
      </c>
      <c r="F53" s="18">
        <v>4070313.8558999998</v>
      </c>
      <c r="G53" s="18">
        <v>49866295.889251657</v>
      </c>
      <c r="I53" s="85">
        <v>1650.7315275835929</v>
      </c>
      <c r="J53" s="85">
        <v>201.55701930815857</v>
      </c>
      <c r="K53" s="85">
        <v>164.63007021113089</v>
      </c>
      <c r="L53" s="85">
        <v>2016.9186171028821</v>
      </c>
      <c r="N53" s="67"/>
      <c r="O53" s="2"/>
    </row>
    <row r="54" spans="1:15">
      <c r="A54" s="6" t="s">
        <v>515</v>
      </c>
      <c r="B54" s="62">
        <v>19</v>
      </c>
      <c r="C54" s="19" t="s">
        <v>516</v>
      </c>
      <c r="D54" s="18">
        <v>12815416.489687501</v>
      </c>
      <c r="E54" s="18">
        <v>2608780.9761424372</v>
      </c>
      <c r="F54" s="18">
        <v>2674692.5999999996</v>
      </c>
      <c r="G54" s="18">
        <v>18098890.06582994</v>
      </c>
      <c r="I54" s="85">
        <v>1774.0056048847591</v>
      </c>
      <c r="J54" s="89">
        <v>361.1269346819542</v>
      </c>
      <c r="K54" s="89">
        <v>370.25091362126238</v>
      </c>
      <c r="L54" s="89">
        <v>2505.3834531879761</v>
      </c>
      <c r="N54" s="67"/>
      <c r="O54" s="2"/>
    </row>
    <row r="55" spans="1:15">
      <c r="A55" s="6" t="s">
        <v>491</v>
      </c>
      <c r="B55" s="62">
        <v>1</v>
      </c>
      <c r="C55" s="19" t="s">
        <v>492</v>
      </c>
      <c r="D55" s="18">
        <v>10968532.976074075</v>
      </c>
      <c r="E55" s="18">
        <v>810735.40069608192</v>
      </c>
      <c r="F55" s="18">
        <v>1587265.1416000004</v>
      </c>
      <c r="G55" s="18">
        <v>13366533.518370157</v>
      </c>
      <c r="I55" s="89">
        <v>2030.4577889807617</v>
      </c>
      <c r="J55" s="85">
        <v>150.0805999067164</v>
      </c>
      <c r="K55" s="89">
        <v>293.8291635690486</v>
      </c>
      <c r="L55" s="89">
        <v>2474.3675524565265</v>
      </c>
      <c r="N55" s="67"/>
      <c r="O55" s="2"/>
    </row>
    <row r="56" spans="1:15">
      <c r="A56" s="6" t="s">
        <v>197</v>
      </c>
      <c r="B56" s="62">
        <v>14</v>
      </c>
      <c r="C56" s="19" t="s">
        <v>198</v>
      </c>
      <c r="D56" s="18">
        <v>2419375.4878163263</v>
      </c>
      <c r="E56" s="18">
        <v>1007124.9290001023</v>
      </c>
      <c r="F56" s="18">
        <v>331676.62340000004</v>
      </c>
      <c r="G56" s="18">
        <v>3758177.0402164287</v>
      </c>
      <c r="I56" s="85">
        <v>1348.592802573203</v>
      </c>
      <c r="J56" s="89">
        <v>561.38513322190761</v>
      </c>
      <c r="K56" s="85">
        <v>184.88106098104797</v>
      </c>
      <c r="L56" s="85">
        <v>2094.8589967761586</v>
      </c>
      <c r="N56" s="67"/>
      <c r="O56" s="2"/>
    </row>
    <row r="57" spans="1:15">
      <c r="A57" s="6" t="s">
        <v>427</v>
      </c>
      <c r="B57" s="62">
        <v>14</v>
      </c>
      <c r="C57" s="19" t="s">
        <v>428</v>
      </c>
      <c r="D57" s="18">
        <v>6612856.0513052633</v>
      </c>
      <c r="E57" s="18">
        <v>738291.95123352821</v>
      </c>
      <c r="F57" s="18">
        <v>543461.65749999986</v>
      </c>
      <c r="G57" s="18">
        <v>7894609.6600387916</v>
      </c>
      <c r="I57" s="85">
        <v>1531.1081387601905</v>
      </c>
      <c r="J57" s="85">
        <v>170.94048419391717</v>
      </c>
      <c r="K57" s="85">
        <v>125.83043702245887</v>
      </c>
      <c r="L57" s="85">
        <v>1827.8790599765666</v>
      </c>
      <c r="N57" s="67"/>
      <c r="O57" s="2"/>
    </row>
    <row r="58" spans="1:15">
      <c r="A58" s="6" t="s">
        <v>459</v>
      </c>
      <c r="B58" s="62">
        <v>5</v>
      </c>
      <c r="C58" s="19" t="s">
        <v>460</v>
      </c>
      <c r="D58" s="18">
        <v>28262358.860666666</v>
      </c>
      <c r="E58" s="18">
        <v>3094586.5855585462</v>
      </c>
      <c r="F58" s="18">
        <v>2491394.0917000002</v>
      </c>
      <c r="G58" s="18">
        <v>33848339.537925214</v>
      </c>
      <c r="I58" s="85">
        <v>1764.7429822458112</v>
      </c>
      <c r="J58" s="85">
        <v>193.23050799616274</v>
      </c>
      <c r="K58" s="85">
        <v>155.56628733687171</v>
      </c>
      <c r="L58" s="85">
        <v>2113.5397775788456</v>
      </c>
      <c r="N58" s="67"/>
      <c r="O58" s="2"/>
    </row>
    <row r="59" spans="1:15">
      <c r="A59" s="6" t="s">
        <v>287</v>
      </c>
      <c r="B59" s="62">
        <v>12</v>
      </c>
      <c r="C59" s="19" t="s">
        <v>288</v>
      </c>
      <c r="D59" s="18">
        <v>118034448.27777779</v>
      </c>
      <c r="E59" s="18">
        <v>21414727.544519562</v>
      </c>
      <c r="F59" s="18">
        <v>12960502.658399999</v>
      </c>
      <c r="G59" s="18">
        <v>152409678.48069736</v>
      </c>
      <c r="I59" s="85">
        <v>1499.0214535982245</v>
      </c>
      <c r="J59" s="85">
        <v>271.96412979920962</v>
      </c>
      <c r="K59" s="85">
        <v>164.59662257781841</v>
      </c>
      <c r="L59" s="85">
        <v>1935.5822059752527</v>
      </c>
      <c r="N59" s="67"/>
      <c r="O59" s="2"/>
    </row>
    <row r="60" spans="1:15">
      <c r="A60" s="6" t="s">
        <v>155</v>
      </c>
      <c r="B60" s="62">
        <v>5</v>
      </c>
      <c r="C60" s="19" t="s">
        <v>156</v>
      </c>
      <c r="D60" s="18">
        <v>7969714.9549333323</v>
      </c>
      <c r="E60" s="18">
        <v>512923.25545464043</v>
      </c>
      <c r="F60" s="18">
        <v>621503.51965000003</v>
      </c>
      <c r="G60" s="18">
        <v>9104141.7300379723</v>
      </c>
      <c r="I60" s="85">
        <v>1643.9181012651263</v>
      </c>
      <c r="J60" s="85">
        <v>105.80100153767336</v>
      </c>
      <c r="K60" s="85">
        <v>128.19792071988451</v>
      </c>
      <c r="L60" s="85">
        <v>1877.9170235226841</v>
      </c>
      <c r="N60" s="67"/>
      <c r="O60" s="2"/>
    </row>
    <row r="61" spans="1:15">
      <c r="A61" s="6" t="s">
        <v>573</v>
      </c>
      <c r="B61" s="62">
        <v>11</v>
      </c>
      <c r="C61" s="19" t="s">
        <v>574</v>
      </c>
      <c r="D61" s="18">
        <v>6980768.9664186053</v>
      </c>
      <c r="E61" s="18">
        <v>1314291.8764351499</v>
      </c>
      <c r="F61" s="18">
        <v>701911.61375000002</v>
      </c>
      <c r="G61" s="18">
        <v>8996972.4566037543</v>
      </c>
      <c r="I61" s="85">
        <v>1533.5608449952999</v>
      </c>
      <c r="J61" s="85">
        <v>288.72844385657953</v>
      </c>
      <c r="K61" s="85">
        <v>154.19850917179264</v>
      </c>
      <c r="L61" s="85">
        <v>1976.4877980236718</v>
      </c>
      <c r="N61" s="67"/>
      <c r="O61" s="2"/>
    </row>
    <row r="62" spans="1:15">
      <c r="A62" s="6" t="s">
        <v>65</v>
      </c>
      <c r="B62" s="62">
        <v>13</v>
      </c>
      <c r="C62" s="19" t="s">
        <v>66</v>
      </c>
      <c r="D62" s="18">
        <v>5366857.3082222231</v>
      </c>
      <c r="E62" s="18">
        <v>1241709.881009554</v>
      </c>
      <c r="F62" s="18">
        <v>946936.92680000013</v>
      </c>
      <c r="G62" s="18">
        <v>7555504.116031778</v>
      </c>
      <c r="I62" s="85">
        <v>1309.3089310129844</v>
      </c>
      <c r="J62" s="85">
        <v>302.92995389352382</v>
      </c>
      <c r="K62" s="89">
        <v>231.0165715540376</v>
      </c>
      <c r="L62" s="85">
        <v>1843.2554564605459</v>
      </c>
      <c r="N62" s="67"/>
      <c r="O62" s="2"/>
    </row>
    <row r="63" spans="1:15">
      <c r="A63" s="6" t="s">
        <v>119</v>
      </c>
      <c r="B63" s="62">
        <v>12</v>
      </c>
      <c r="C63" s="19" t="s">
        <v>120</v>
      </c>
      <c r="D63" s="18">
        <v>5191272.4717176463</v>
      </c>
      <c r="E63" s="18">
        <v>1686804.9658763055</v>
      </c>
      <c r="F63" s="18">
        <v>818036.77405000024</v>
      </c>
      <c r="G63" s="18">
        <v>7696114.2116439519</v>
      </c>
      <c r="I63" s="85">
        <v>1247.902036470588</v>
      </c>
      <c r="J63" s="89">
        <v>405.48196295103497</v>
      </c>
      <c r="K63" s="85">
        <v>196.64345530048084</v>
      </c>
      <c r="L63" s="85">
        <v>1850.0274547221038</v>
      </c>
      <c r="N63" s="67"/>
      <c r="O63" s="2"/>
    </row>
    <row r="64" spans="1:15">
      <c r="A64" s="6" t="s">
        <v>455</v>
      </c>
      <c r="B64" s="62">
        <v>6</v>
      </c>
      <c r="C64" s="19" t="s">
        <v>456</v>
      </c>
      <c r="D64" s="18">
        <v>2486195.0780952377</v>
      </c>
      <c r="E64" s="18">
        <v>1308309.9086734415</v>
      </c>
      <c r="F64" s="18">
        <v>321316.53274999995</v>
      </c>
      <c r="G64" s="18">
        <v>4115821.519518679</v>
      </c>
      <c r="I64" s="85">
        <v>1490.5246271554183</v>
      </c>
      <c r="J64" s="89">
        <v>784.35845843731499</v>
      </c>
      <c r="K64" s="85">
        <v>192.63581100119902</v>
      </c>
      <c r="L64" s="89">
        <v>2467.5188965939324</v>
      </c>
      <c r="N64" s="67"/>
      <c r="O64" s="2"/>
    </row>
    <row r="65" spans="1:15">
      <c r="A65" s="6" t="s">
        <v>381</v>
      </c>
      <c r="B65" s="62">
        <v>10</v>
      </c>
      <c r="C65" s="19" t="s">
        <v>382</v>
      </c>
      <c r="D65" s="18">
        <v>7836374.7965714298</v>
      </c>
      <c r="E65" s="18">
        <v>1966469.9139559944</v>
      </c>
      <c r="F65" s="18">
        <v>1090227.9840500001</v>
      </c>
      <c r="G65" s="18">
        <v>10893072.694577424</v>
      </c>
      <c r="I65" s="85">
        <v>1381.1023610453701</v>
      </c>
      <c r="J65" s="89">
        <v>346.57559287204697</v>
      </c>
      <c r="K65" s="85">
        <v>192.14451604688051</v>
      </c>
      <c r="L65" s="85">
        <v>1919.8224699642974</v>
      </c>
      <c r="N65" s="67"/>
      <c r="O65" s="2"/>
    </row>
    <row r="66" spans="1:15">
      <c r="A66" s="6" t="s">
        <v>387</v>
      </c>
      <c r="B66" s="62">
        <v>13</v>
      </c>
      <c r="C66" s="19" t="s">
        <v>388</v>
      </c>
      <c r="D66" s="18">
        <v>244516836.26740742</v>
      </c>
      <c r="E66" s="18">
        <v>28143377.958521478</v>
      </c>
      <c r="F66" s="18">
        <v>27170351.710850004</v>
      </c>
      <c r="G66" s="18">
        <v>299830565.9367789</v>
      </c>
      <c r="I66" s="85">
        <v>1638.9186982546712</v>
      </c>
      <c r="J66" s="85">
        <v>188.63612449911844</v>
      </c>
      <c r="K66" s="85">
        <v>182.11423858097513</v>
      </c>
      <c r="L66" s="85">
        <v>2009.6690613347648</v>
      </c>
      <c r="N66" s="67"/>
      <c r="O66" s="2"/>
    </row>
    <row r="67" spans="1:15">
      <c r="A67" s="6" t="s">
        <v>591</v>
      </c>
      <c r="B67" s="62">
        <v>4</v>
      </c>
      <c r="C67" s="19" t="s">
        <v>592</v>
      </c>
      <c r="D67" s="18">
        <v>2261722.32442</v>
      </c>
      <c r="E67" s="18">
        <v>322978.1702754132</v>
      </c>
      <c r="F67" s="18">
        <v>261733.92</v>
      </c>
      <c r="G67" s="18">
        <v>2846434.4146954129</v>
      </c>
      <c r="I67" s="85">
        <v>1364.1268542943305</v>
      </c>
      <c r="J67" s="85">
        <v>194.79986144476067</v>
      </c>
      <c r="K67" s="85">
        <v>157.86123039806998</v>
      </c>
      <c r="L67" s="85">
        <v>1716.787946137161</v>
      </c>
      <c r="N67" s="67"/>
      <c r="O67" s="2"/>
    </row>
    <row r="68" spans="1:15">
      <c r="A68" s="6" t="s">
        <v>277</v>
      </c>
      <c r="B68" s="62">
        <v>13</v>
      </c>
      <c r="C68" s="19" t="s">
        <v>278</v>
      </c>
      <c r="D68" s="18">
        <v>30697348.551723398</v>
      </c>
      <c r="E68" s="18">
        <v>6252149.0151567766</v>
      </c>
      <c r="F68" s="18">
        <v>3842846.5351499999</v>
      </c>
      <c r="G68" s="18">
        <v>40792344.102030173</v>
      </c>
      <c r="I68" s="85">
        <v>1605.8458124986084</v>
      </c>
      <c r="J68" s="89">
        <v>327.06366473931661</v>
      </c>
      <c r="K68" s="85">
        <v>201.02775346045198</v>
      </c>
      <c r="L68" s="85">
        <v>2133.9372306983769</v>
      </c>
      <c r="N68" s="67"/>
      <c r="O68" s="2"/>
    </row>
    <row r="69" spans="1:15">
      <c r="A69" s="6" t="s">
        <v>417</v>
      </c>
      <c r="B69" s="62">
        <v>1</v>
      </c>
      <c r="C69" s="19" t="s">
        <v>418</v>
      </c>
      <c r="D69" s="18">
        <v>94129437.086578935</v>
      </c>
      <c r="E69" s="18">
        <v>4566658.3588550352</v>
      </c>
      <c r="F69" s="18">
        <v>8043073.8907999992</v>
      </c>
      <c r="G69" s="18">
        <v>106739169.33623397</v>
      </c>
      <c r="I69" s="89">
        <v>2008.2660298815672</v>
      </c>
      <c r="J69" s="85">
        <v>97.4303590462127</v>
      </c>
      <c r="K69" s="85">
        <v>171.60021955580208</v>
      </c>
      <c r="L69" s="85">
        <v>2277.2966084835821</v>
      </c>
      <c r="N69" s="67"/>
      <c r="O69" s="2"/>
    </row>
    <row r="70" spans="1:15">
      <c r="A70" s="6" t="s">
        <v>429</v>
      </c>
      <c r="B70" s="62">
        <v>2</v>
      </c>
      <c r="C70" s="19" t="s">
        <v>430</v>
      </c>
      <c r="D70" s="18">
        <v>75302716.459578946</v>
      </c>
      <c r="E70" s="18">
        <v>5044344.1022229539</v>
      </c>
      <c r="F70" s="18">
        <v>5472858.9609000003</v>
      </c>
      <c r="G70" s="18">
        <v>85819919.522701889</v>
      </c>
      <c r="I70" s="89">
        <v>2060.2094733271033</v>
      </c>
      <c r="J70" s="85">
        <v>138.00837466069203</v>
      </c>
      <c r="K70" s="85">
        <v>149.73212664222595</v>
      </c>
      <c r="L70" s="89">
        <v>2347.9499746300207</v>
      </c>
      <c r="N70" s="67"/>
      <c r="O70" s="2"/>
    </row>
    <row r="71" spans="1:15">
      <c r="A71" s="6" t="s">
        <v>203</v>
      </c>
      <c r="B71" s="62">
        <v>11</v>
      </c>
      <c r="C71" s="19" t="s">
        <v>204</v>
      </c>
      <c r="D71" s="18">
        <v>3288282.8577575753</v>
      </c>
      <c r="E71" s="18">
        <v>941578.0294243216</v>
      </c>
      <c r="F71" s="18">
        <v>490190.71954999998</v>
      </c>
      <c r="G71" s="18">
        <v>4720051.6067318963</v>
      </c>
      <c r="I71" s="85">
        <v>1270.0976661867808</v>
      </c>
      <c r="J71" s="89">
        <v>363.68405926007017</v>
      </c>
      <c r="K71" s="85">
        <v>189.33592875627656</v>
      </c>
      <c r="L71" s="85">
        <v>1823.1176542031271</v>
      </c>
      <c r="N71" s="67"/>
      <c r="O71" s="2"/>
    </row>
    <row r="72" spans="1:15">
      <c r="A72" s="6" t="s">
        <v>401</v>
      </c>
      <c r="B72" s="62">
        <v>18</v>
      </c>
      <c r="C72" s="19" t="s">
        <v>402</v>
      </c>
      <c r="D72" s="18">
        <v>59607101.99414286</v>
      </c>
      <c r="E72" s="18">
        <v>8283271.9837656971</v>
      </c>
      <c r="F72" s="18">
        <v>5489868.4890500009</v>
      </c>
      <c r="G72" s="18">
        <v>73380242.466958553</v>
      </c>
      <c r="I72" s="85">
        <v>1636.0744927440194</v>
      </c>
      <c r="J72" s="85">
        <v>227.35629741623521</v>
      </c>
      <c r="K72" s="85">
        <v>150.6839538069882</v>
      </c>
      <c r="L72" s="85">
        <v>2014.1147439672427</v>
      </c>
      <c r="N72" s="67"/>
      <c r="O72" s="2"/>
    </row>
    <row r="73" spans="1:15">
      <c r="A73" s="6" t="s">
        <v>469</v>
      </c>
      <c r="B73" s="62">
        <v>17</v>
      </c>
      <c r="C73" s="19" t="s">
        <v>470</v>
      </c>
      <c r="D73" s="18">
        <v>17476513.263879523</v>
      </c>
      <c r="E73" s="18">
        <v>2696349.3543135892</v>
      </c>
      <c r="F73" s="18">
        <v>2228293.2507000002</v>
      </c>
      <c r="G73" s="18">
        <v>22401155.868893113</v>
      </c>
      <c r="I73" s="85">
        <v>1424.212636613114</v>
      </c>
      <c r="J73" s="85">
        <v>219.73346543179767</v>
      </c>
      <c r="K73" s="85">
        <v>181.59019238040912</v>
      </c>
      <c r="L73" s="85">
        <v>1825.5362944253209</v>
      </c>
      <c r="N73" s="67"/>
      <c r="O73" s="2"/>
    </row>
    <row r="74" spans="1:15">
      <c r="A74" s="6" t="s">
        <v>473</v>
      </c>
      <c r="B74" s="62">
        <v>6</v>
      </c>
      <c r="C74" s="19" t="s">
        <v>474</v>
      </c>
      <c r="D74" s="18">
        <v>63914736.574276589</v>
      </c>
      <c r="E74" s="18">
        <v>4226133.2976680584</v>
      </c>
      <c r="F74" s="18">
        <v>5706115.4289999995</v>
      </c>
      <c r="G74" s="18">
        <v>73846985.300944656</v>
      </c>
      <c r="I74" s="89">
        <v>1882.5582920761271</v>
      </c>
      <c r="J74" s="85">
        <v>124.47743211298808</v>
      </c>
      <c r="K74" s="85">
        <v>168.06914167476657</v>
      </c>
      <c r="L74" s="85">
        <v>2175.104865863882</v>
      </c>
      <c r="N74" s="67"/>
      <c r="O74" s="2"/>
    </row>
    <row r="75" spans="1:15">
      <c r="A75" s="6" t="s">
        <v>97</v>
      </c>
      <c r="B75" s="62">
        <v>10</v>
      </c>
      <c r="C75" s="19" t="s">
        <v>98</v>
      </c>
      <c r="D75" s="18">
        <v>7065413.0286170207</v>
      </c>
      <c r="E75" s="18">
        <v>2206289.9369096179</v>
      </c>
      <c r="F75" s="18">
        <v>1281960.0703999999</v>
      </c>
      <c r="G75" s="18">
        <v>10553663.035926638</v>
      </c>
      <c r="I75" s="85">
        <v>1395.7749957757844</v>
      </c>
      <c r="J75" s="89">
        <v>435.8534051579648</v>
      </c>
      <c r="K75" s="89">
        <v>253.25169308573683</v>
      </c>
      <c r="L75" s="85">
        <v>2084.880094019486</v>
      </c>
      <c r="N75" s="67"/>
      <c r="O75" s="2"/>
    </row>
    <row r="76" spans="1:15">
      <c r="A76" s="6" t="s">
        <v>319</v>
      </c>
      <c r="B76" s="62">
        <v>4</v>
      </c>
      <c r="C76" s="19" t="s">
        <v>320</v>
      </c>
      <c r="D76" s="18">
        <v>17828768.446857147</v>
      </c>
      <c r="E76" s="18">
        <v>3015396.2158493055</v>
      </c>
      <c r="F76" s="18">
        <v>2149942.0588500001</v>
      </c>
      <c r="G76" s="18">
        <v>22994106.721556455</v>
      </c>
      <c r="I76" s="85">
        <v>1428.8161922469264</v>
      </c>
      <c r="J76" s="85">
        <v>241.65701361190139</v>
      </c>
      <c r="K76" s="85">
        <v>172.29861026206123</v>
      </c>
      <c r="L76" s="85">
        <v>1842.7718161208891</v>
      </c>
      <c r="N76" s="67"/>
      <c r="O76" s="2"/>
    </row>
    <row r="77" spans="1:15">
      <c r="A77" s="6" t="s">
        <v>43</v>
      </c>
      <c r="B77" s="62">
        <v>13</v>
      </c>
      <c r="C77" s="19" t="s">
        <v>44</v>
      </c>
      <c r="D77" s="18">
        <v>1518518.5950434783</v>
      </c>
      <c r="E77" s="18">
        <v>564539.04560078704</v>
      </c>
      <c r="F77" s="18">
        <v>307394.47019999998</v>
      </c>
      <c r="G77" s="18">
        <v>2390452.1108442652</v>
      </c>
      <c r="I77" s="85">
        <v>1280.3698103233376</v>
      </c>
      <c r="J77" s="89">
        <v>476.00256796019141</v>
      </c>
      <c r="K77" s="89">
        <v>259.18589392917369</v>
      </c>
      <c r="L77" s="85">
        <v>2015.5582722127026</v>
      </c>
      <c r="N77" s="67"/>
      <c r="O77" s="2"/>
    </row>
    <row r="78" spans="1:15">
      <c r="A78" s="6" t="s">
        <v>109</v>
      </c>
      <c r="B78" s="62">
        <v>16</v>
      </c>
      <c r="C78" s="19" t="s">
        <v>110</v>
      </c>
      <c r="D78" s="18">
        <v>7546120.9642268037</v>
      </c>
      <c r="E78" s="18">
        <v>903465.91206570074</v>
      </c>
      <c r="F78" s="18">
        <v>730880.57700000005</v>
      </c>
      <c r="G78" s="18">
        <v>9180467.453292504</v>
      </c>
      <c r="I78" s="85">
        <v>1433.5336178242408</v>
      </c>
      <c r="J78" s="85">
        <v>171.63106232251155</v>
      </c>
      <c r="K78" s="85">
        <v>138.84509441489362</v>
      </c>
      <c r="L78" s="85">
        <v>1744.0097745616458</v>
      </c>
      <c r="N78" s="67"/>
      <c r="O78" s="2"/>
    </row>
    <row r="79" spans="1:15">
      <c r="A79" s="6" t="s">
        <v>593</v>
      </c>
      <c r="B79" s="62">
        <v>14</v>
      </c>
      <c r="C79" s="19" t="s">
        <v>594</v>
      </c>
      <c r="D79" s="18">
        <v>1505437.531</v>
      </c>
      <c r="E79" s="18">
        <v>257960.7844319311</v>
      </c>
      <c r="F79" s="18">
        <v>155741.84595000002</v>
      </c>
      <c r="G79" s="18">
        <v>1919140.161381931</v>
      </c>
      <c r="I79" s="85">
        <v>1298.9107256255393</v>
      </c>
      <c r="J79" s="85">
        <v>222.57185887138144</v>
      </c>
      <c r="K79" s="85">
        <v>134.3760534512511</v>
      </c>
      <c r="L79" s="85">
        <v>1655.8586379481717</v>
      </c>
      <c r="N79" s="67"/>
      <c r="O79" s="2"/>
    </row>
    <row r="80" spans="1:15">
      <c r="A80" s="6" t="s">
        <v>347</v>
      </c>
      <c r="B80" s="62">
        <v>1</v>
      </c>
      <c r="C80" s="19" t="s">
        <v>348</v>
      </c>
      <c r="D80" s="18">
        <v>13276654.201258427</v>
      </c>
      <c r="E80" s="18">
        <v>977058.1310231064</v>
      </c>
      <c r="F80" s="18">
        <v>1190650.9186499999</v>
      </c>
      <c r="G80" s="18">
        <v>15444363.250931533</v>
      </c>
      <c r="I80" s="85">
        <v>1573.0632939879652</v>
      </c>
      <c r="J80" s="85">
        <v>115.765181400842</v>
      </c>
      <c r="K80" s="85">
        <v>141.07238372630331</v>
      </c>
      <c r="L80" s="85">
        <v>1829.9008591151105</v>
      </c>
      <c r="N80" s="67"/>
      <c r="O80" s="2"/>
    </row>
    <row r="81" spans="1:15">
      <c r="A81" s="6" t="s">
        <v>89</v>
      </c>
      <c r="B81" s="62">
        <v>13</v>
      </c>
      <c r="C81" s="19" t="s">
        <v>90</v>
      </c>
      <c r="D81" s="18">
        <v>4743353.6716222204</v>
      </c>
      <c r="E81" s="18">
        <v>1275659.3625624436</v>
      </c>
      <c r="F81" s="18">
        <v>676715.45760000008</v>
      </c>
      <c r="G81" s="18">
        <v>6695728.4917846648</v>
      </c>
      <c r="I81" s="85">
        <v>1327.5549038965073</v>
      </c>
      <c r="J81" s="89">
        <v>357.02752940454621</v>
      </c>
      <c r="K81" s="85">
        <v>189.39699345088164</v>
      </c>
      <c r="L81" s="85">
        <v>1873.9794267519353</v>
      </c>
      <c r="N81" s="67"/>
      <c r="O81" s="2"/>
    </row>
    <row r="82" spans="1:15">
      <c r="A82" s="6" t="s">
        <v>61</v>
      </c>
      <c r="B82" s="62">
        <v>4</v>
      </c>
      <c r="C82" s="19" t="s">
        <v>62</v>
      </c>
      <c r="D82" s="18">
        <v>2699493.1234831456</v>
      </c>
      <c r="E82" s="18">
        <v>644863.34697916044</v>
      </c>
      <c r="F82" s="18">
        <v>359457.7745</v>
      </c>
      <c r="G82" s="18">
        <v>3703814.2449623058</v>
      </c>
      <c r="I82" s="85">
        <v>1244.0060476880856</v>
      </c>
      <c r="J82" s="85">
        <v>297.17204929915226</v>
      </c>
      <c r="K82" s="85">
        <v>165.64874400921659</v>
      </c>
      <c r="L82" s="85">
        <v>1706.8268409964542</v>
      </c>
      <c r="N82" s="67"/>
      <c r="O82" s="2"/>
    </row>
    <row r="83" spans="1:15">
      <c r="A83" s="6" t="s">
        <v>461</v>
      </c>
      <c r="B83" s="62">
        <v>15</v>
      </c>
      <c r="C83" s="19" t="s">
        <v>462</v>
      </c>
      <c r="D83" s="18">
        <v>2047129.8455728157</v>
      </c>
      <c r="E83" s="18">
        <v>571343.70822949044</v>
      </c>
      <c r="F83" s="18">
        <v>277629.37729999999</v>
      </c>
      <c r="G83" s="18">
        <v>2896102.9311023061</v>
      </c>
      <c r="I83" s="85">
        <v>1649.5808586404639</v>
      </c>
      <c r="J83" s="89">
        <v>460.38977294882386</v>
      </c>
      <c r="K83" s="89">
        <v>223.71424439967768</v>
      </c>
      <c r="L83" s="89">
        <v>2333.6848759889654</v>
      </c>
      <c r="N83" s="67"/>
      <c r="O83" s="2"/>
    </row>
    <row r="84" spans="1:15">
      <c r="A84" s="6" t="s">
        <v>505</v>
      </c>
      <c r="B84" s="62">
        <v>14</v>
      </c>
      <c r="C84" s="19" t="s">
        <v>506</v>
      </c>
      <c r="D84" s="18">
        <v>17187316.208833333</v>
      </c>
      <c r="E84" s="18">
        <v>3442018.0289264475</v>
      </c>
      <c r="F84" s="18">
        <v>1944383.3406000005</v>
      </c>
      <c r="G84" s="18">
        <v>22573717.578359779</v>
      </c>
      <c r="I84" s="85">
        <v>1373.0081649491399</v>
      </c>
      <c r="J84" s="85">
        <v>274.96549200562771</v>
      </c>
      <c r="K84" s="85">
        <v>155.32699637322258</v>
      </c>
      <c r="L84" s="85">
        <v>1803.3006533279899</v>
      </c>
      <c r="N84" s="67"/>
      <c r="O84" s="2"/>
    </row>
    <row r="85" spans="1:15">
      <c r="A85" s="6" t="s">
        <v>521</v>
      </c>
      <c r="B85" s="62">
        <v>14</v>
      </c>
      <c r="C85" s="19" t="s">
        <v>522</v>
      </c>
      <c r="D85" s="18">
        <v>21670333.097428571</v>
      </c>
      <c r="E85" s="18">
        <v>3094719.9472210361</v>
      </c>
      <c r="F85" s="18">
        <v>2522165.0407499997</v>
      </c>
      <c r="G85" s="18">
        <v>27287218.085399609</v>
      </c>
      <c r="I85" s="85">
        <v>1439.8892423540578</v>
      </c>
      <c r="J85" s="85">
        <v>205.62923237349077</v>
      </c>
      <c r="K85" s="85">
        <v>167.58571699335545</v>
      </c>
      <c r="L85" s="85">
        <v>1813.1041917209043</v>
      </c>
      <c r="N85" s="67"/>
      <c r="O85" s="2"/>
    </row>
    <row r="86" spans="1:15">
      <c r="A86" s="6" t="s">
        <v>391</v>
      </c>
      <c r="B86" s="62">
        <v>1</v>
      </c>
      <c r="C86" s="19" t="s">
        <v>392</v>
      </c>
      <c r="D86" s="18">
        <v>34698337.887531914</v>
      </c>
      <c r="E86" s="18">
        <v>1222386.205160341</v>
      </c>
      <c r="F86" s="18">
        <v>3310087.1252999995</v>
      </c>
      <c r="G86" s="18">
        <v>39230811.217992254</v>
      </c>
      <c r="I86" s="89">
        <v>3384.2131949216732</v>
      </c>
      <c r="J86" s="85">
        <v>119.22229641669179</v>
      </c>
      <c r="K86" s="89">
        <v>322.84083929581578</v>
      </c>
      <c r="L86" s="89">
        <v>3826.2763306341808</v>
      </c>
      <c r="N86" s="67"/>
      <c r="O86" s="2"/>
    </row>
    <row r="87" spans="1:15">
      <c r="A87" s="6" t="s">
        <v>273</v>
      </c>
      <c r="B87" s="62">
        <v>16</v>
      </c>
      <c r="C87" s="19" t="s">
        <v>274</v>
      </c>
      <c r="D87" s="18">
        <v>5911931.8975757575</v>
      </c>
      <c r="E87" s="18">
        <v>815320.28884336958</v>
      </c>
      <c r="F87" s="18">
        <v>637692.09035000007</v>
      </c>
      <c r="G87" s="18">
        <v>7364944.2767691277</v>
      </c>
      <c r="I87" s="85">
        <v>1435.6318352539479</v>
      </c>
      <c r="J87" s="85">
        <v>197.98938534321749</v>
      </c>
      <c r="K87" s="85">
        <v>154.85480581593009</v>
      </c>
      <c r="L87" s="85">
        <v>1788.4760264130955</v>
      </c>
      <c r="N87" s="67"/>
      <c r="O87" s="2"/>
    </row>
    <row r="88" spans="1:15">
      <c r="A88" s="6" t="s">
        <v>451</v>
      </c>
      <c r="B88" s="62">
        <v>11</v>
      </c>
      <c r="C88" s="19" t="s">
        <v>452</v>
      </c>
      <c r="D88" s="18">
        <v>2690558.2997303368</v>
      </c>
      <c r="E88" s="18">
        <v>3415356.7801055252</v>
      </c>
      <c r="F88" s="18">
        <v>317312.24165000004</v>
      </c>
      <c r="G88" s="18">
        <v>6423227.3214858621</v>
      </c>
      <c r="I88" s="85">
        <v>1355.444987269691</v>
      </c>
      <c r="J88" s="89">
        <v>1720.5827607584511</v>
      </c>
      <c r="K88" s="85">
        <v>159.85503357682623</v>
      </c>
      <c r="L88" s="89">
        <v>3235.8827816049684</v>
      </c>
      <c r="N88" s="67"/>
      <c r="O88" s="2"/>
    </row>
    <row r="89" spans="1:15">
      <c r="A89" s="6" t="s">
        <v>185</v>
      </c>
      <c r="B89" s="62">
        <v>19</v>
      </c>
      <c r="C89" s="19" t="s">
        <v>186</v>
      </c>
      <c r="D89" s="18">
        <v>31526075.098375</v>
      </c>
      <c r="E89" s="18">
        <v>6381149.4294990143</v>
      </c>
      <c r="F89" s="18">
        <v>3672606.7821500008</v>
      </c>
      <c r="G89" s="18">
        <v>41579831.310024016</v>
      </c>
      <c r="I89" s="85">
        <v>1624.887903225183</v>
      </c>
      <c r="J89" s="89">
        <v>328.89132200283552</v>
      </c>
      <c r="K89" s="85">
        <v>189.29011350118549</v>
      </c>
      <c r="L89" s="85">
        <v>2143.069338729204</v>
      </c>
      <c r="N89" s="67"/>
      <c r="O89" s="2"/>
    </row>
    <row r="90" spans="1:15">
      <c r="A90" s="6" t="s">
        <v>543</v>
      </c>
      <c r="B90" s="62">
        <v>19</v>
      </c>
      <c r="C90" s="19" t="s">
        <v>544</v>
      </c>
      <c r="D90" s="18">
        <v>10520227.139280898</v>
      </c>
      <c r="E90" s="18">
        <v>1736672.5741223339</v>
      </c>
      <c r="F90" s="18">
        <v>1392803.3885499998</v>
      </c>
      <c r="G90" s="18">
        <v>13649703.101953233</v>
      </c>
      <c r="I90" s="85">
        <v>1512.8310525281706</v>
      </c>
      <c r="J90" s="85">
        <v>249.73721226953322</v>
      </c>
      <c r="K90" s="85">
        <v>200.28809153724472</v>
      </c>
      <c r="L90" s="85">
        <v>1962.8563563349487</v>
      </c>
      <c r="N90" s="67"/>
      <c r="O90" s="2"/>
    </row>
    <row r="91" spans="1:15">
      <c r="A91" s="6" t="s">
        <v>85</v>
      </c>
      <c r="B91" s="62">
        <v>19</v>
      </c>
      <c r="C91" s="19" t="s">
        <v>86</v>
      </c>
      <c r="D91" s="18">
        <v>14049794.667395348</v>
      </c>
      <c r="E91" s="18">
        <v>1493555.1572483019</v>
      </c>
      <c r="F91" s="18">
        <v>1088403.8215500002</v>
      </c>
      <c r="G91" s="18">
        <v>16631753.64619365</v>
      </c>
      <c r="I91" s="89">
        <v>1847.6847274323181</v>
      </c>
      <c r="J91" s="85">
        <v>196.41703803896658</v>
      </c>
      <c r="K91" s="85">
        <v>143.1356945752236</v>
      </c>
      <c r="L91" s="85">
        <v>2187.2374600465082</v>
      </c>
      <c r="N91" s="67"/>
      <c r="O91" s="2"/>
    </row>
    <row r="92" spans="1:15">
      <c r="A92" s="6" t="s">
        <v>139</v>
      </c>
      <c r="B92" s="62">
        <v>2</v>
      </c>
      <c r="C92" s="19" t="s">
        <v>140</v>
      </c>
      <c r="D92" s="18">
        <v>9923956.2503661979</v>
      </c>
      <c r="E92" s="18">
        <v>1127158.6486142371</v>
      </c>
      <c r="F92" s="18">
        <v>2194359.0451500001</v>
      </c>
      <c r="G92" s="18">
        <v>13245473.944130436</v>
      </c>
      <c r="I92" s="85">
        <v>1557.6763852403387</v>
      </c>
      <c r="J92" s="85">
        <v>176.92020854092561</v>
      </c>
      <c r="K92" s="89">
        <v>344.42929605242506</v>
      </c>
      <c r="L92" s="85">
        <v>2079.0258898336897</v>
      </c>
      <c r="N92" s="67"/>
      <c r="O92" s="2"/>
    </row>
    <row r="93" spans="1:15">
      <c r="A93" s="6" t="s">
        <v>115</v>
      </c>
      <c r="B93" s="62">
        <v>17</v>
      </c>
      <c r="C93" s="19" t="s">
        <v>116</v>
      </c>
      <c r="D93" s="18">
        <v>35953640.936696626</v>
      </c>
      <c r="E93" s="18">
        <v>4103176.1688492373</v>
      </c>
      <c r="F93" s="18">
        <v>2848125.4536499996</v>
      </c>
      <c r="G93" s="18">
        <v>42904942.559195861</v>
      </c>
      <c r="I93" s="89">
        <v>1829.0502587727847</v>
      </c>
      <c r="J93" s="85">
        <v>208.73867674870209</v>
      </c>
      <c r="K93" s="85">
        <v>144.89115600803783</v>
      </c>
      <c r="L93" s="85">
        <v>2182.6800915295244</v>
      </c>
      <c r="N93" s="67"/>
      <c r="O93" s="2"/>
    </row>
    <row r="94" spans="1:15">
      <c r="A94" s="6" t="s">
        <v>385</v>
      </c>
      <c r="B94" s="62">
        <v>1</v>
      </c>
      <c r="C94" s="19" t="s">
        <v>386</v>
      </c>
      <c r="D94" s="18">
        <v>73571495.345771432</v>
      </c>
      <c r="E94" s="18">
        <v>6003644.3949327031</v>
      </c>
      <c r="F94" s="18">
        <v>6489715.2302000001</v>
      </c>
      <c r="G94" s="18">
        <v>86064854.970904142</v>
      </c>
      <c r="I94" s="89">
        <v>1912.8856593892888</v>
      </c>
      <c r="J94" s="85">
        <v>156.09693962540504</v>
      </c>
      <c r="K94" s="85">
        <v>168.73495827461585</v>
      </c>
      <c r="L94" s="85">
        <v>2237.7175572893098</v>
      </c>
      <c r="N94" s="67"/>
      <c r="O94" s="2"/>
    </row>
    <row r="95" spans="1:15">
      <c r="A95" s="6" t="s">
        <v>309</v>
      </c>
      <c r="B95" s="62">
        <v>13</v>
      </c>
      <c r="C95" s="19" t="s">
        <v>310</v>
      </c>
      <c r="D95" s="18">
        <v>13392969.220857143</v>
      </c>
      <c r="E95" s="18">
        <v>2589282.1066883449</v>
      </c>
      <c r="F95" s="18">
        <v>1602701.0379499998</v>
      </c>
      <c r="G95" s="18">
        <v>17584952.365495488</v>
      </c>
      <c r="I95" s="85">
        <v>1467.2402739764618</v>
      </c>
      <c r="J95" s="85">
        <v>283.66368390538395</v>
      </c>
      <c r="K95" s="85">
        <v>175.58074473597719</v>
      </c>
      <c r="L95" s="85">
        <v>1926.4847026178229</v>
      </c>
      <c r="N95" s="67"/>
      <c r="O95" s="2"/>
    </row>
    <row r="96" spans="1:15">
      <c r="A96" s="6" t="s">
        <v>373</v>
      </c>
      <c r="B96" s="62">
        <v>6</v>
      </c>
      <c r="C96" s="19" t="s">
        <v>374</v>
      </c>
      <c r="D96" s="18">
        <v>2182917.5602553193</v>
      </c>
      <c r="E96" s="18">
        <v>665254.09489727661</v>
      </c>
      <c r="F96" s="18">
        <v>311988.48259999993</v>
      </c>
      <c r="G96" s="18">
        <v>3160160.1377525958</v>
      </c>
      <c r="I96" s="85">
        <v>1281.8071404904988</v>
      </c>
      <c r="J96" s="89">
        <v>390.63657950515363</v>
      </c>
      <c r="K96" s="85">
        <v>183.19934386376977</v>
      </c>
      <c r="L96" s="85">
        <v>1855.643063859422</v>
      </c>
      <c r="N96" s="67"/>
      <c r="O96" s="2"/>
    </row>
    <row r="97" spans="1:15">
      <c r="A97" s="6" t="s">
        <v>357</v>
      </c>
      <c r="B97" s="62">
        <v>13</v>
      </c>
      <c r="C97" s="19" t="s">
        <v>358</v>
      </c>
      <c r="D97" s="18">
        <v>1733942.3939157897</v>
      </c>
      <c r="E97" s="18">
        <v>520605.31625961751</v>
      </c>
      <c r="F97" s="18">
        <v>217528.4785</v>
      </c>
      <c r="G97" s="18">
        <v>2472076.1886754073</v>
      </c>
      <c r="I97" s="85">
        <v>1162.1597814448992</v>
      </c>
      <c r="J97" s="89">
        <v>348.93117711770611</v>
      </c>
      <c r="K97" s="85">
        <v>145.79656735924934</v>
      </c>
      <c r="L97" s="85">
        <v>1656.8875259218548</v>
      </c>
      <c r="N97" s="67"/>
      <c r="O97" s="2"/>
    </row>
    <row r="98" spans="1:15">
      <c r="A98" s="6" t="s">
        <v>477</v>
      </c>
      <c r="B98" s="62">
        <v>1</v>
      </c>
      <c r="C98" s="19" t="s">
        <v>478</v>
      </c>
      <c r="D98" s="18">
        <v>93578537.236563399</v>
      </c>
      <c r="E98" s="18">
        <v>4532489.8852960467</v>
      </c>
      <c r="F98" s="18">
        <v>8966951.0063999984</v>
      </c>
      <c r="G98" s="18">
        <v>107077978.12825945</v>
      </c>
      <c r="I98" s="89">
        <v>2247.5930644064706</v>
      </c>
      <c r="J98" s="85">
        <v>108.86249274158872</v>
      </c>
      <c r="K98" s="89">
        <v>215.37050573796083</v>
      </c>
      <c r="L98" s="89">
        <v>2571.8260628860203</v>
      </c>
      <c r="N98" s="67"/>
      <c r="O98" s="2"/>
    </row>
    <row r="99" spans="1:15">
      <c r="A99" s="6" t="s">
        <v>513</v>
      </c>
      <c r="B99" s="62">
        <v>12</v>
      </c>
      <c r="C99" s="19" t="s">
        <v>514</v>
      </c>
      <c r="D99" s="18">
        <v>12141712.257358024</v>
      </c>
      <c r="E99" s="18">
        <v>2285663.5448280438</v>
      </c>
      <c r="F99" s="18">
        <v>1669506.94585</v>
      </c>
      <c r="G99" s="18">
        <v>16096882.748036068</v>
      </c>
      <c r="I99" s="85">
        <v>1269.2569786073618</v>
      </c>
      <c r="J99" s="85">
        <v>238.93618490780304</v>
      </c>
      <c r="K99" s="85">
        <v>174.52508319569307</v>
      </c>
      <c r="L99" s="85">
        <v>1682.718246710858</v>
      </c>
      <c r="N99" s="67"/>
      <c r="O99" s="2"/>
    </row>
    <row r="100" spans="1:15">
      <c r="A100" s="6" t="s">
        <v>539</v>
      </c>
      <c r="B100" s="62">
        <v>19</v>
      </c>
      <c r="C100" s="19" t="s">
        <v>540</v>
      </c>
      <c r="D100" s="18">
        <v>12289184.320684932</v>
      </c>
      <c r="E100" s="18">
        <v>6064697.3997743428</v>
      </c>
      <c r="F100" s="18">
        <v>4447936.6361500006</v>
      </c>
      <c r="G100" s="18">
        <v>22801818.356609277</v>
      </c>
      <c r="I100" s="85">
        <v>1797.4527308300326</v>
      </c>
      <c r="J100" s="89">
        <v>887.04071958086047</v>
      </c>
      <c r="K100" s="89">
        <v>650.56847098873789</v>
      </c>
      <c r="L100" s="89">
        <v>3335.061921399631</v>
      </c>
      <c r="N100" s="67"/>
      <c r="O100" s="2"/>
    </row>
    <row r="101" spans="1:15">
      <c r="A101" s="6" t="s">
        <v>193</v>
      </c>
      <c r="B101" s="62">
        <v>11</v>
      </c>
      <c r="C101" s="19" t="s">
        <v>194</v>
      </c>
      <c r="D101" s="18">
        <v>9516574.0460631568</v>
      </c>
      <c r="E101" s="18">
        <v>1840046.8120643143</v>
      </c>
      <c r="F101" s="18">
        <v>971179.36870000022</v>
      </c>
      <c r="G101" s="18">
        <v>12327800.226827471</v>
      </c>
      <c r="I101" s="85">
        <v>1294.0677245122595</v>
      </c>
      <c r="J101" s="85">
        <v>250.2103361523408</v>
      </c>
      <c r="K101" s="85">
        <v>132.06137730486813</v>
      </c>
      <c r="L101" s="85">
        <v>1676.3394379694685</v>
      </c>
      <c r="N101" s="67"/>
      <c r="O101" s="2"/>
    </row>
    <row r="102" spans="1:15">
      <c r="A102" s="6" t="s">
        <v>99</v>
      </c>
      <c r="B102" s="62">
        <v>13</v>
      </c>
      <c r="C102" s="19" t="s">
        <v>100</v>
      </c>
      <c r="D102" s="18">
        <v>1165156.0813932582</v>
      </c>
      <c r="E102" s="18">
        <v>546695.21940585121</v>
      </c>
      <c r="F102" s="18">
        <v>260213.22734999994</v>
      </c>
      <c r="G102" s="18">
        <v>1972064.5281491093</v>
      </c>
      <c r="I102" s="85">
        <v>1152.4788144344789</v>
      </c>
      <c r="J102" s="89">
        <v>540.74700237967477</v>
      </c>
      <c r="K102" s="89">
        <v>257.3820250741839</v>
      </c>
      <c r="L102" s="85">
        <v>1950.6078418883376</v>
      </c>
      <c r="N102" s="67"/>
      <c r="O102" s="2"/>
    </row>
    <row r="103" spans="1:15">
      <c r="A103" s="6" t="s">
        <v>313</v>
      </c>
      <c r="B103" s="62">
        <v>4</v>
      </c>
      <c r="C103" s="19" t="s">
        <v>314</v>
      </c>
      <c r="D103" s="18">
        <v>10052503.231239133</v>
      </c>
      <c r="E103" s="18">
        <v>1103388.8093497634</v>
      </c>
      <c r="F103" s="18">
        <v>1103114.4331999999</v>
      </c>
      <c r="G103" s="18">
        <v>12259006.473788897</v>
      </c>
      <c r="I103" s="85">
        <v>1507.5739698918915</v>
      </c>
      <c r="J103" s="85">
        <v>165.47522635719307</v>
      </c>
      <c r="K103" s="85">
        <v>165.43407816436709</v>
      </c>
      <c r="L103" s="85">
        <v>1838.4832744134519</v>
      </c>
      <c r="N103" s="67"/>
      <c r="O103" s="2"/>
    </row>
    <row r="104" spans="1:15">
      <c r="A104" s="6" t="s">
        <v>409</v>
      </c>
      <c r="B104" s="62">
        <v>16</v>
      </c>
      <c r="C104" s="19" t="s">
        <v>410</v>
      </c>
      <c r="D104" s="18">
        <v>79196696.607543483</v>
      </c>
      <c r="E104" s="18">
        <v>16509812.166584803</v>
      </c>
      <c r="F104" s="18">
        <v>7883104.4799499996</v>
      </c>
      <c r="G104" s="18">
        <v>103589613.25407828</v>
      </c>
      <c r="I104" s="85">
        <v>1637.4118015908261</v>
      </c>
      <c r="J104" s="89">
        <v>341.34455654857243</v>
      </c>
      <c r="K104" s="85">
        <v>162.98518576612153</v>
      </c>
      <c r="L104" s="85">
        <v>2141.7415439055198</v>
      </c>
      <c r="N104" s="67"/>
      <c r="O104" s="2"/>
    </row>
    <row r="105" spans="1:15">
      <c r="A105" s="6" t="s">
        <v>419</v>
      </c>
      <c r="B105" s="62">
        <v>19</v>
      </c>
      <c r="C105" s="19" t="s">
        <v>420</v>
      </c>
      <c r="D105" s="18">
        <v>6259808.2281428576</v>
      </c>
      <c r="E105" s="18">
        <v>1200658.8015445888</v>
      </c>
      <c r="F105" s="18">
        <v>2440294.4763000007</v>
      </c>
      <c r="G105" s="18">
        <v>9900761.5059874468</v>
      </c>
      <c r="I105" s="85">
        <v>1570.0547349242181</v>
      </c>
      <c r="J105" s="85">
        <v>301.14341648973885</v>
      </c>
      <c r="K105" s="89">
        <v>612.06282325056452</v>
      </c>
      <c r="L105" s="89">
        <v>2483.2609746645212</v>
      </c>
      <c r="N105" s="67"/>
      <c r="O105" s="2"/>
    </row>
    <row r="106" spans="1:15">
      <c r="A106" s="6" t="s">
        <v>229</v>
      </c>
      <c r="B106" s="62">
        <v>13</v>
      </c>
      <c r="C106" s="19" t="s">
        <v>230</v>
      </c>
      <c r="D106" s="18">
        <v>3234097.8622244895</v>
      </c>
      <c r="E106" s="18">
        <v>785794.08827571571</v>
      </c>
      <c r="F106" s="18">
        <v>464475.72005</v>
      </c>
      <c r="G106" s="18">
        <v>4484367.6705502048</v>
      </c>
      <c r="I106" s="85">
        <v>1324.906948883445</v>
      </c>
      <c r="J106" s="89">
        <v>321.91482518464386</v>
      </c>
      <c r="K106" s="85">
        <v>190.28091767718149</v>
      </c>
      <c r="L106" s="85">
        <v>1837.1026917452702</v>
      </c>
      <c r="N106" s="67"/>
      <c r="O106" s="2"/>
    </row>
    <row r="107" spans="1:15">
      <c r="A107" s="6" t="s">
        <v>351</v>
      </c>
      <c r="B107" s="62">
        <v>12</v>
      </c>
      <c r="C107" s="19" t="s">
        <v>352</v>
      </c>
      <c r="D107" s="18">
        <v>25495634.374659084</v>
      </c>
      <c r="E107" s="18">
        <v>2783321.3591522127</v>
      </c>
      <c r="F107" s="18">
        <v>1790854.9201500001</v>
      </c>
      <c r="G107" s="18">
        <v>30069810.653961297</v>
      </c>
      <c r="I107" s="85">
        <v>1691.7015708751301</v>
      </c>
      <c r="J107" s="85">
        <v>184.68060242533426</v>
      </c>
      <c r="K107" s="85">
        <v>118.82787606330039</v>
      </c>
      <c r="L107" s="85">
        <v>1995.2100493637647</v>
      </c>
      <c r="N107" s="67"/>
      <c r="O107" s="2"/>
    </row>
    <row r="108" spans="1:15">
      <c r="A108" s="6" t="s">
        <v>239</v>
      </c>
      <c r="B108" s="62">
        <v>15</v>
      </c>
      <c r="C108" s="19" t="s">
        <v>240</v>
      </c>
      <c r="D108" s="18">
        <v>2700327.1473043482</v>
      </c>
      <c r="E108" s="18">
        <v>466732.92522123363</v>
      </c>
      <c r="F108" s="18">
        <v>433353.92260000005</v>
      </c>
      <c r="G108" s="18">
        <v>3600413.995125582</v>
      </c>
      <c r="I108" s="85">
        <v>1359.681343053549</v>
      </c>
      <c r="J108" s="85">
        <v>235.01154341451846</v>
      </c>
      <c r="K108" s="89">
        <v>218.2043920443102</v>
      </c>
      <c r="L108" s="85">
        <v>1812.8972785123776</v>
      </c>
      <c r="N108" s="67"/>
      <c r="O108" s="2"/>
    </row>
    <row r="109" spans="1:15">
      <c r="A109" s="6" t="s">
        <v>333</v>
      </c>
      <c r="B109" s="62">
        <v>2</v>
      </c>
      <c r="C109" s="19" t="s">
        <v>334</v>
      </c>
      <c r="D109" s="18">
        <v>3122704.796162162</v>
      </c>
      <c r="E109" s="18">
        <v>1198966.2167986725</v>
      </c>
      <c r="F109" s="18">
        <v>347959.47125</v>
      </c>
      <c r="G109" s="18">
        <v>4669630.4842108348</v>
      </c>
      <c r="I109" s="85">
        <v>1428.5017365792141</v>
      </c>
      <c r="J109" s="89">
        <v>548.47493906618138</v>
      </c>
      <c r="K109" s="85">
        <v>159.17633634492222</v>
      </c>
      <c r="L109" s="85">
        <v>2136.1530119903177</v>
      </c>
      <c r="N109" s="67"/>
      <c r="O109" s="2"/>
    </row>
    <row r="110" spans="1:15">
      <c r="A110" s="6" t="s">
        <v>167</v>
      </c>
      <c r="B110" s="62">
        <v>8</v>
      </c>
      <c r="C110" s="19" t="s">
        <v>168</v>
      </c>
      <c r="D110" s="18">
        <v>87705657.336893618</v>
      </c>
      <c r="E110" s="18">
        <v>9186923.636806367</v>
      </c>
      <c r="F110" s="18">
        <v>7961745.1334499996</v>
      </c>
      <c r="G110" s="18">
        <v>104854326.10714999</v>
      </c>
      <c r="I110" s="85">
        <v>1746.7766846622908</v>
      </c>
      <c r="J110" s="85">
        <v>182.96999874141341</v>
      </c>
      <c r="K110" s="85">
        <v>158.56891323341964</v>
      </c>
      <c r="L110" s="85">
        <v>2088.3155966371237</v>
      </c>
      <c r="N110" s="67"/>
      <c r="O110" s="2"/>
    </row>
    <row r="111" spans="1:15">
      <c r="A111" s="6" t="s">
        <v>163</v>
      </c>
      <c r="B111" s="62">
        <v>8</v>
      </c>
      <c r="C111" s="19" t="s">
        <v>164</v>
      </c>
      <c r="D111" s="18">
        <v>134435006.68292132</v>
      </c>
      <c r="E111" s="18">
        <v>18399855.121795051</v>
      </c>
      <c r="F111" s="18">
        <v>12132845.007449999</v>
      </c>
      <c r="G111" s="18">
        <v>164967706.81216639</v>
      </c>
      <c r="I111" s="85">
        <v>1715.0384849708025</v>
      </c>
      <c r="J111" s="85">
        <v>234.73394639087402</v>
      </c>
      <c r="K111" s="85">
        <v>154.78331599328962</v>
      </c>
      <c r="L111" s="85">
        <v>2104.5557473549666</v>
      </c>
      <c r="N111" s="67"/>
      <c r="O111" s="2"/>
    </row>
    <row r="112" spans="1:15">
      <c r="A112" s="6" t="s">
        <v>235</v>
      </c>
      <c r="B112" s="62">
        <v>15</v>
      </c>
      <c r="C112" s="19" t="s">
        <v>236</v>
      </c>
      <c r="D112" s="18">
        <v>9347209.4472359549</v>
      </c>
      <c r="E112" s="18">
        <v>1369448.3650897059</v>
      </c>
      <c r="F112" s="18">
        <v>1430928.61555</v>
      </c>
      <c r="G112" s="18">
        <v>12147586.42787566</v>
      </c>
      <c r="I112" s="85">
        <v>1527.072283488965</v>
      </c>
      <c r="J112" s="85">
        <v>223.72951561668125</v>
      </c>
      <c r="K112" s="89">
        <v>233.77366697435059</v>
      </c>
      <c r="L112" s="85">
        <v>1984.5754660799969</v>
      </c>
      <c r="N112" s="67"/>
      <c r="O112" s="2"/>
    </row>
    <row r="113" spans="1:15">
      <c r="A113" s="6" t="s">
        <v>369</v>
      </c>
      <c r="B113" s="62">
        <v>15</v>
      </c>
      <c r="C113" s="19" t="s">
        <v>370</v>
      </c>
      <c r="D113" s="18">
        <v>9572727.0602921322</v>
      </c>
      <c r="E113" s="18">
        <v>1904245.2571894773</v>
      </c>
      <c r="F113" s="18">
        <v>1061176.5339000002</v>
      </c>
      <c r="G113" s="18">
        <v>12538148.851381609</v>
      </c>
      <c r="I113" s="85">
        <v>1509.4177010867443</v>
      </c>
      <c r="J113" s="85">
        <v>300.25942245182551</v>
      </c>
      <c r="K113" s="85">
        <v>167.32521821192054</v>
      </c>
      <c r="L113" s="85">
        <v>1977.0023417504904</v>
      </c>
      <c r="N113" s="67"/>
      <c r="O113" s="2"/>
    </row>
    <row r="114" spans="1:15">
      <c r="A114" s="6" t="s">
        <v>169</v>
      </c>
      <c r="B114" s="62">
        <v>18</v>
      </c>
      <c r="C114" s="19" t="s">
        <v>170</v>
      </c>
      <c r="D114" s="18">
        <v>10260753.260148937</v>
      </c>
      <c r="E114" s="18">
        <v>3113035.5447662543</v>
      </c>
      <c r="F114" s="18">
        <v>1246101.2174499996</v>
      </c>
      <c r="G114" s="18">
        <v>14619890.022365192</v>
      </c>
      <c r="I114" s="85">
        <v>1371.2085073030785</v>
      </c>
      <c r="J114" s="89">
        <v>416.01437187842498</v>
      </c>
      <c r="K114" s="85">
        <v>166.52428403715084</v>
      </c>
      <c r="L114" s="85">
        <v>1953.7471632186546</v>
      </c>
      <c r="N114" s="67"/>
      <c r="O114" s="2"/>
    </row>
    <row r="115" spans="1:15">
      <c r="A115" s="6" t="s">
        <v>441</v>
      </c>
      <c r="B115" s="62">
        <v>6</v>
      </c>
      <c r="C115" s="19" t="s">
        <v>442</v>
      </c>
      <c r="D115" s="18">
        <v>2834061.8051428576</v>
      </c>
      <c r="E115" s="18">
        <v>842508.01232385263</v>
      </c>
      <c r="F115" s="18">
        <v>882678.16370000015</v>
      </c>
      <c r="G115" s="18">
        <v>4559247.9811667101</v>
      </c>
      <c r="I115" s="85">
        <v>1390.6093253890372</v>
      </c>
      <c r="J115" s="89">
        <v>413.39941723447134</v>
      </c>
      <c r="K115" s="89">
        <v>433.10999200196278</v>
      </c>
      <c r="L115" s="85">
        <v>2237.118734625471</v>
      </c>
      <c r="N115" s="67"/>
      <c r="O115" s="2"/>
    </row>
    <row r="116" spans="1:15">
      <c r="A116" s="6" t="s">
        <v>529</v>
      </c>
      <c r="B116" s="62">
        <v>11</v>
      </c>
      <c r="C116" s="19" t="s">
        <v>530</v>
      </c>
      <c r="D116" s="18">
        <v>215101007.18856794</v>
      </c>
      <c r="E116" s="18">
        <v>24981976.822517555</v>
      </c>
      <c r="F116" s="18">
        <v>23199430.594500002</v>
      </c>
      <c r="G116" s="18">
        <v>263282414.60558549</v>
      </c>
      <c r="I116" s="85">
        <v>1711.688182870211</v>
      </c>
      <c r="J116" s="85">
        <v>198.79662615598139</v>
      </c>
      <c r="K116" s="85">
        <v>184.61183291025418</v>
      </c>
      <c r="L116" s="85">
        <v>2095.0966419364463</v>
      </c>
      <c r="N116" s="67"/>
      <c r="O116" s="2"/>
    </row>
    <row r="117" spans="1:15">
      <c r="A117" s="6" t="s">
        <v>67</v>
      </c>
      <c r="B117" s="62">
        <v>14</v>
      </c>
      <c r="C117" s="19" t="s">
        <v>68</v>
      </c>
      <c r="D117" s="18">
        <v>4679664.2245476209</v>
      </c>
      <c r="E117" s="18">
        <v>647390.0678070843</v>
      </c>
      <c r="F117" s="18">
        <v>653915.20695000014</v>
      </c>
      <c r="G117" s="18">
        <v>5980969.4993047053</v>
      </c>
      <c r="I117" s="85">
        <v>1403.1976685300212</v>
      </c>
      <c r="J117" s="85">
        <v>194.11996036194432</v>
      </c>
      <c r="K117" s="85">
        <v>196.07652382308851</v>
      </c>
      <c r="L117" s="85">
        <v>1793.3941527150541</v>
      </c>
      <c r="N117" s="67"/>
      <c r="O117" s="2"/>
    </row>
    <row r="118" spans="1:15">
      <c r="A118" s="6" t="s">
        <v>181</v>
      </c>
      <c r="B118" s="62">
        <v>14</v>
      </c>
      <c r="C118" s="19" t="s">
        <v>182</v>
      </c>
      <c r="D118" s="18">
        <v>27932684.305190478</v>
      </c>
      <c r="E118" s="18">
        <v>3424515.651492042</v>
      </c>
      <c r="F118" s="18">
        <v>2684613.5584500004</v>
      </c>
      <c r="G118" s="18">
        <v>34041813.515132517</v>
      </c>
      <c r="I118" s="85">
        <v>1431.7845253570392</v>
      </c>
      <c r="J118" s="85">
        <v>175.5351710232222</v>
      </c>
      <c r="K118" s="85">
        <v>137.60897834076582</v>
      </c>
      <c r="L118" s="85">
        <v>1744.9286747210269</v>
      </c>
      <c r="N118" s="67"/>
      <c r="O118" s="2"/>
    </row>
    <row r="119" spans="1:15">
      <c r="A119" s="6" t="s">
        <v>379</v>
      </c>
      <c r="B119" s="62">
        <v>2</v>
      </c>
      <c r="C119" s="19" t="s">
        <v>380</v>
      </c>
      <c r="D119" s="18">
        <v>1924683.8451320753</v>
      </c>
      <c r="E119" s="18">
        <v>241818.12389417118</v>
      </c>
      <c r="F119" s="18">
        <v>1050560.8065000002</v>
      </c>
      <c r="G119" s="18">
        <v>3217062.775526247</v>
      </c>
      <c r="I119" s="89">
        <v>1984.210149620696</v>
      </c>
      <c r="J119" s="85">
        <v>249.29703494244453</v>
      </c>
      <c r="K119" s="89">
        <v>1083.0523778350516</v>
      </c>
      <c r="L119" s="89">
        <v>3316.5595623981926</v>
      </c>
      <c r="N119" s="67"/>
      <c r="O119" s="2"/>
    </row>
    <row r="120" spans="1:15">
      <c r="A120" s="6" t="s">
        <v>447</v>
      </c>
      <c r="B120" s="62">
        <v>17</v>
      </c>
      <c r="C120" s="19" t="s">
        <v>448</v>
      </c>
      <c r="D120" s="18">
        <v>21781391.108674422</v>
      </c>
      <c r="E120" s="18">
        <v>4367299.4777172934</v>
      </c>
      <c r="F120" s="18">
        <v>4522118.0105499998</v>
      </c>
      <c r="G120" s="18">
        <v>30670808.596941717</v>
      </c>
      <c r="I120" s="85">
        <v>1464.1967671870409</v>
      </c>
      <c r="J120" s="85">
        <v>293.58022840261452</v>
      </c>
      <c r="K120" s="89">
        <v>303.9874973480774</v>
      </c>
      <c r="L120" s="85">
        <v>2061.7644929377329</v>
      </c>
      <c r="N120" s="67"/>
      <c r="O120" s="2"/>
    </row>
    <row r="121" spans="1:15">
      <c r="A121" s="6" t="s">
        <v>25</v>
      </c>
      <c r="B121" s="62">
        <v>13</v>
      </c>
      <c r="C121" s="19" t="s">
        <v>26</v>
      </c>
      <c r="D121" s="18">
        <v>1381413.7275151515</v>
      </c>
      <c r="E121" s="18">
        <v>692132.54803445213</v>
      </c>
      <c r="F121" s="18">
        <v>194475.50485000003</v>
      </c>
      <c r="G121" s="18">
        <v>2268021.7803996038</v>
      </c>
      <c r="I121" s="85">
        <v>1196.0292013118194</v>
      </c>
      <c r="J121" s="89">
        <v>599.24895933718801</v>
      </c>
      <c r="K121" s="85">
        <v>168.37706047619051</v>
      </c>
      <c r="L121" s="85">
        <v>1963.6552211251981</v>
      </c>
      <c r="N121" s="67"/>
      <c r="O121" s="2"/>
    </row>
    <row r="122" spans="1:15">
      <c r="A122" s="6" t="s">
        <v>175</v>
      </c>
      <c r="B122" s="62">
        <v>7</v>
      </c>
      <c r="C122" s="19" t="s">
        <v>176</v>
      </c>
      <c r="D122" s="18">
        <v>6313028.5297659561</v>
      </c>
      <c r="E122" s="18">
        <v>1530513.1420425337</v>
      </c>
      <c r="F122" s="18">
        <v>585342.20595000009</v>
      </c>
      <c r="G122" s="18">
        <v>8428883.8777584899</v>
      </c>
      <c r="I122" s="85">
        <v>1542.3964157747266</v>
      </c>
      <c r="J122" s="89">
        <v>373.9343127394414</v>
      </c>
      <c r="K122" s="85">
        <v>143.01055605912535</v>
      </c>
      <c r="L122" s="85">
        <v>2059.3412845732933</v>
      </c>
      <c r="N122" s="67"/>
      <c r="O122" s="2"/>
    </row>
    <row r="123" spans="1:15">
      <c r="A123" s="6" t="s">
        <v>145</v>
      </c>
      <c r="B123" s="62">
        <v>17</v>
      </c>
      <c r="C123" s="19" t="s">
        <v>146</v>
      </c>
      <c r="D123" s="18">
        <v>2814598.821894737</v>
      </c>
      <c r="E123" s="18">
        <v>629145.62031772535</v>
      </c>
      <c r="F123" s="18">
        <v>363294.55209999997</v>
      </c>
      <c r="G123" s="18">
        <v>3807038.9943124624</v>
      </c>
      <c r="I123" s="85">
        <v>1186.0930560028389</v>
      </c>
      <c r="J123" s="85">
        <v>265.12668365685857</v>
      </c>
      <c r="K123" s="85">
        <v>153.09504934681837</v>
      </c>
      <c r="L123" s="85">
        <v>1604.3147890065159</v>
      </c>
      <c r="N123" s="67"/>
      <c r="O123" s="2"/>
    </row>
    <row r="124" spans="1:15">
      <c r="A124" s="6" t="s">
        <v>227</v>
      </c>
      <c r="B124" s="62">
        <v>7</v>
      </c>
      <c r="C124" s="19" t="s">
        <v>228</v>
      </c>
      <c r="D124" s="18">
        <v>201424348.50713581</v>
      </c>
      <c r="E124" s="18">
        <v>26857541.098898429</v>
      </c>
      <c r="F124" s="18">
        <v>20948539.542050004</v>
      </c>
      <c r="G124" s="18">
        <v>249230429.14808425</v>
      </c>
      <c r="I124" s="85">
        <v>1660.0406183368289</v>
      </c>
      <c r="J124" s="85">
        <v>221.34667165743696</v>
      </c>
      <c r="K124" s="85">
        <v>172.64758105153419</v>
      </c>
      <c r="L124" s="85">
        <v>2054.0348710458002</v>
      </c>
      <c r="N124" s="67"/>
      <c r="O124" s="2"/>
    </row>
    <row r="125" spans="1:15">
      <c r="A125" s="6" t="s">
        <v>21</v>
      </c>
      <c r="B125" s="62">
        <v>15</v>
      </c>
      <c r="C125" s="19" t="s">
        <v>22</v>
      </c>
      <c r="D125" s="18">
        <v>13383719.869541669</v>
      </c>
      <c r="E125" s="18">
        <v>932853.74543929682</v>
      </c>
      <c r="F125" s="18">
        <v>788794.10440000019</v>
      </c>
      <c r="G125" s="18">
        <v>15105367.719380965</v>
      </c>
      <c r="I125" s="85">
        <v>1748.1347791982328</v>
      </c>
      <c r="J125" s="85">
        <v>121.84610050147555</v>
      </c>
      <c r="K125" s="85">
        <v>103.02953296760712</v>
      </c>
      <c r="L125" s="85">
        <v>1973.0104126673152</v>
      </c>
      <c r="N125" s="67"/>
      <c r="O125" s="2"/>
    </row>
    <row r="126" spans="1:15">
      <c r="A126" s="6" t="s">
        <v>291</v>
      </c>
      <c r="B126" s="62">
        <v>2</v>
      </c>
      <c r="C126" s="19" t="s">
        <v>292</v>
      </c>
      <c r="D126" s="18">
        <v>12920259.679166665</v>
      </c>
      <c r="E126" s="18">
        <v>2078126.6977221253</v>
      </c>
      <c r="F126" s="18">
        <v>1472031.1677500003</v>
      </c>
      <c r="G126" s="18">
        <v>16470417.544638792</v>
      </c>
      <c r="I126" s="85">
        <v>1523.7952210362855</v>
      </c>
      <c r="J126" s="85">
        <v>245.09101282251743</v>
      </c>
      <c r="K126" s="85">
        <v>173.60905386838073</v>
      </c>
      <c r="L126" s="85">
        <v>1942.4952877271839</v>
      </c>
      <c r="N126" s="67"/>
      <c r="O126" s="2"/>
    </row>
    <row r="127" spans="1:15">
      <c r="A127" s="6" t="s">
        <v>15</v>
      </c>
      <c r="B127" s="62">
        <v>1</v>
      </c>
      <c r="C127" s="19" t="s">
        <v>16</v>
      </c>
      <c r="D127" s="18">
        <v>3622247.2020449433</v>
      </c>
      <c r="E127" s="18">
        <v>451582.61131682631</v>
      </c>
      <c r="F127" s="18">
        <v>378442.73469999997</v>
      </c>
      <c r="G127" s="18">
        <v>4452272.5480617695</v>
      </c>
      <c r="I127" s="85">
        <v>1491.2503919493386</v>
      </c>
      <c r="J127" s="85">
        <v>185.9129729587593</v>
      </c>
      <c r="K127" s="85">
        <v>155.80186689995881</v>
      </c>
      <c r="L127" s="85">
        <v>1832.9652318080566</v>
      </c>
      <c r="N127" s="67"/>
      <c r="O127" s="2"/>
    </row>
    <row r="128" spans="1:15">
      <c r="A128" s="6" t="s">
        <v>79</v>
      </c>
      <c r="B128" s="62">
        <v>11</v>
      </c>
      <c r="C128" s="19" t="s">
        <v>80</v>
      </c>
      <c r="D128" s="18">
        <v>12617549.075936172</v>
      </c>
      <c r="E128" s="18">
        <v>1788986.0996152605</v>
      </c>
      <c r="F128" s="18">
        <v>1225436.0797999999</v>
      </c>
      <c r="G128" s="18">
        <v>15631971.255351434</v>
      </c>
      <c r="I128" s="85">
        <v>1423.2993881484683</v>
      </c>
      <c r="J128" s="85">
        <v>201.80328252851217</v>
      </c>
      <c r="K128" s="85">
        <v>138.23306032712915</v>
      </c>
      <c r="L128" s="85">
        <v>1763.3357310041099</v>
      </c>
      <c r="N128" s="67"/>
      <c r="O128" s="2"/>
    </row>
    <row r="129" spans="1:15">
      <c r="A129" s="6" t="s">
        <v>393</v>
      </c>
      <c r="B129" s="62">
        <v>14</v>
      </c>
      <c r="C129" s="19" t="s">
        <v>394</v>
      </c>
      <c r="D129" s="18">
        <v>3547528.8348085107</v>
      </c>
      <c r="E129" s="18">
        <v>490137.00314327539</v>
      </c>
      <c r="F129" s="18">
        <v>596123.94855000009</v>
      </c>
      <c r="G129" s="18">
        <v>4633789.7865017857</v>
      </c>
      <c r="I129" s="85">
        <v>1286.2686130560228</v>
      </c>
      <c r="J129" s="85">
        <v>177.71464943556032</v>
      </c>
      <c r="K129" s="89">
        <v>216.14356365119656</v>
      </c>
      <c r="L129" s="85">
        <v>1680.1268261427795</v>
      </c>
      <c r="N129" s="67"/>
      <c r="O129" s="2"/>
    </row>
    <row r="130" spans="1:15">
      <c r="A130" s="6" t="s">
        <v>421</v>
      </c>
      <c r="B130" s="62">
        <v>9</v>
      </c>
      <c r="C130" s="19" t="s">
        <v>422</v>
      </c>
      <c r="D130" s="18">
        <v>120319179.43171084</v>
      </c>
      <c r="E130" s="18">
        <v>23909660.386682998</v>
      </c>
      <c r="F130" s="18">
        <v>12254139.193349998</v>
      </c>
      <c r="G130" s="18">
        <v>156482979.01174381</v>
      </c>
      <c r="I130" s="85">
        <v>1640.8577936055046</v>
      </c>
      <c r="J130" s="89">
        <v>326.06898395792814</v>
      </c>
      <c r="K130" s="85">
        <v>167.11633086516559</v>
      </c>
      <c r="L130" s="85">
        <v>2134.0431084285983</v>
      </c>
      <c r="N130" s="67"/>
      <c r="O130" s="2"/>
    </row>
    <row r="131" spans="1:15">
      <c r="A131" s="6" t="s">
        <v>281</v>
      </c>
      <c r="B131" s="62">
        <v>14</v>
      </c>
      <c r="C131" s="19" t="s">
        <v>282</v>
      </c>
      <c r="D131" s="18">
        <v>21817702.199595504</v>
      </c>
      <c r="E131" s="18">
        <v>2731273.6631393433</v>
      </c>
      <c r="F131" s="18">
        <v>1827467.65955</v>
      </c>
      <c r="G131" s="18">
        <v>26376443.522284847</v>
      </c>
      <c r="I131" s="85">
        <v>1555.2967065579915</v>
      </c>
      <c r="J131" s="85">
        <v>194.70157279293863</v>
      </c>
      <c r="K131" s="85">
        <v>130.27285853649843</v>
      </c>
      <c r="L131" s="85">
        <v>1880.2711378874285</v>
      </c>
      <c r="N131" s="67"/>
      <c r="O131" s="2"/>
    </row>
    <row r="132" spans="1:15">
      <c r="A132" s="6" t="s">
        <v>223</v>
      </c>
      <c r="B132" s="62">
        <v>13</v>
      </c>
      <c r="C132" s="19" t="s">
        <v>224</v>
      </c>
      <c r="D132" s="18">
        <v>29851101.46278787</v>
      </c>
      <c r="E132" s="18">
        <v>2455341.053919524</v>
      </c>
      <c r="F132" s="18">
        <v>2806747.54385</v>
      </c>
      <c r="G132" s="18">
        <v>35113190.060557395</v>
      </c>
      <c r="I132" s="85">
        <v>1581.2639825610695</v>
      </c>
      <c r="J132" s="85">
        <v>130.06362188364889</v>
      </c>
      <c r="K132" s="85">
        <v>148.67822565155208</v>
      </c>
      <c r="L132" s="85">
        <v>1860.0058300962705</v>
      </c>
      <c r="N132" s="67"/>
      <c r="O132" s="2"/>
    </row>
    <row r="133" spans="1:15">
      <c r="A133" s="6" t="s">
        <v>53</v>
      </c>
      <c r="B133" s="62">
        <v>9</v>
      </c>
      <c r="C133" s="19" t="s">
        <v>54</v>
      </c>
      <c r="D133" s="18">
        <v>4504179.4953737371</v>
      </c>
      <c r="E133" s="18">
        <v>348527.83355027391</v>
      </c>
      <c r="F133" s="18">
        <v>477295.92550000013</v>
      </c>
      <c r="G133" s="18">
        <v>5330003.2544240113</v>
      </c>
      <c r="I133" s="85">
        <v>1580.9685838447656</v>
      </c>
      <c r="J133" s="85">
        <v>122.33339190953805</v>
      </c>
      <c r="K133" s="85">
        <v>167.53103738153743</v>
      </c>
      <c r="L133" s="85">
        <v>1870.8330131358412</v>
      </c>
      <c r="N133" s="67"/>
      <c r="O133" s="2"/>
    </row>
    <row r="134" spans="1:15">
      <c r="A134" s="6" t="s">
        <v>399</v>
      </c>
      <c r="B134" s="62">
        <v>6</v>
      </c>
      <c r="C134" s="19" t="s">
        <v>400</v>
      </c>
      <c r="D134" s="18">
        <v>48801478.885404758</v>
      </c>
      <c r="E134" s="18">
        <v>3593805.5894249724</v>
      </c>
      <c r="F134" s="18">
        <v>4216484.1066500014</v>
      </c>
      <c r="G134" s="18">
        <v>56611768.581479736</v>
      </c>
      <c r="I134" s="89">
        <v>1963.5261481212183</v>
      </c>
      <c r="J134" s="85">
        <v>144.59666811881277</v>
      </c>
      <c r="K134" s="85">
        <v>169.65012097247933</v>
      </c>
      <c r="L134" s="85">
        <v>2277.7729372125104</v>
      </c>
      <c r="N134" s="67"/>
      <c r="O134" s="2"/>
    </row>
    <row r="135" spans="1:15">
      <c r="A135" s="6" t="s">
        <v>127</v>
      </c>
      <c r="B135" s="62">
        <v>11</v>
      </c>
      <c r="C135" s="19" t="s">
        <v>128</v>
      </c>
      <c r="D135" s="18">
        <v>14157231.102857141</v>
      </c>
      <c r="E135" s="18">
        <v>2203125.0108067761</v>
      </c>
      <c r="F135" s="18">
        <v>1741157.2063499999</v>
      </c>
      <c r="G135" s="18">
        <v>18101513.320013918</v>
      </c>
      <c r="I135" s="85">
        <v>1578.1107014666304</v>
      </c>
      <c r="J135" s="85">
        <v>245.58299083789723</v>
      </c>
      <c r="K135" s="85">
        <v>194.08730424144463</v>
      </c>
      <c r="L135" s="85">
        <v>2017.7809965459724</v>
      </c>
      <c r="N135" s="67"/>
      <c r="O135" s="2"/>
    </row>
    <row r="136" spans="1:15">
      <c r="A136" s="6" t="s">
        <v>57</v>
      </c>
      <c r="B136" s="62">
        <v>16</v>
      </c>
      <c r="C136" s="19" t="s">
        <v>58</v>
      </c>
      <c r="D136" s="18">
        <v>878475.25308510649</v>
      </c>
      <c r="E136" s="18">
        <v>377922.99645223736</v>
      </c>
      <c r="F136" s="18">
        <v>413244.87665000005</v>
      </c>
      <c r="G136" s="18">
        <v>1669643.1261873438</v>
      </c>
      <c r="I136" s="85">
        <v>1321.0154181730925</v>
      </c>
      <c r="J136" s="89">
        <v>568.30525782291329</v>
      </c>
      <c r="K136" s="89">
        <v>621.42086714285722</v>
      </c>
      <c r="L136" s="89">
        <v>2510.7415431388631</v>
      </c>
      <c r="N136" s="67"/>
      <c r="O136" s="2"/>
    </row>
    <row r="137" spans="1:15">
      <c r="A137" s="6" t="s">
        <v>129</v>
      </c>
      <c r="B137" s="62">
        <v>12</v>
      </c>
      <c r="C137" s="19" t="s">
        <v>130</v>
      </c>
      <c r="D137" s="18">
        <v>14043095.932666667</v>
      </c>
      <c r="E137" s="18">
        <v>4987539.7210686244</v>
      </c>
      <c r="F137" s="18">
        <v>1958972.8237499997</v>
      </c>
      <c r="G137" s="18">
        <v>20989608.477485292</v>
      </c>
      <c r="I137" s="85">
        <v>1397.4620293229841</v>
      </c>
      <c r="J137" s="89">
        <v>496.32199433462279</v>
      </c>
      <c r="K137" s="85">
        <v>194.94206625037316</v>
      </c>
      <c r="L137" s="85">
        <v>2088.7260899079802</v>
      </c>
      <c r="N137" s="67"/>
      <c r="O137" s="2"/>
    </row>
    <row r="138" spans="1:15">
      <c r="A138" s="6" t="s">
        <v>257</v>
      </c>
      <c r="B138" s="62">
        <v>2</v>
      </c>
      <c r="C138" s="19" t="s">
        <v>258</v>
      </c>
      <c r="D138" s="18">
        <v>40610358.419323944</v>
      </c>
      <c r="E138" s="18">
        <v>3412775.7135062921</v>
      </c>
      <c r="F138" s="18">
        <v>3187120.3627500003</v>
      </c>
      <c r="G138" s="18">
        <v>47210254.495580234</v>
      </c>
      <c r="I138" s="89">
        <v>1965.0807325715641</v>
      </c>
      <c r="J138" s="85">
        <v>165.13963580307231</v>
      </c>
      <c r="K138" s="85">
        <v>154.22047627746059</v>
      </c>
      <c r="L138" s="85">
        <v>2284.440844652097</v>
      </c>
      <c r="N138" s="67"/>
      <c r="O138" s="2"/>
    </row>
    <row r="139" spans="1:15">
      <c r="A139" s="6" t="s">
        <v>157</v>
      </c>
      <c r="B139" s="62">
        <v>17</v>
      </c>
      <c r="C139" s="19" t="s">
        <v>158</v>
      </c>
      <c r="D139" s="18">
        <v>16039832.719382977</v>
      </c>
      <c r="E139" s="18">
        <v>906229.68056716537</v>
      </c>
      <c r="F139" s="18">
        <v>1095057.5652000003</v>
      </c>
      <c r="G139" s="18">
        <v>18041119.965150144</v>
      </c>
      <c r="I139" s="85">
        <v>1574.075831146514</v>
      </c>
      <c r="J139" s="85">
        <v>88.93323656203782</v>
      </c>
      <c r="K139" s="85">
        <v>107.46394162904812</v>
      </c>
      <c r="L139" s="85">
        <v>1770.4730093375999</v>
      </c>
      <c r="N139" s="67"/>
      <c r="O139" s="2"/>
    </row>
    <row r="140" spans="1:15">
      <c r="A140" s="6" t="s">
        <v>311</v>
      </c>
      <c r="B140" s="62">
        <v>12</v>
      </c>
      <c r="C140" s="19" t="s">
        <v>312</v>
      </c>
      <c r="D140" s="18">
        <v>18178662.639115792</v>
      </c>
      <c r="E140" s="18">
        <v>1317113.5660876157</v>
      </c>
      <c r="F140" s="18">
        <v>1748469.2015500003</v>
      </c>
      <c r="G140" s="18">
        <v>21244245.406753406</v>
      </c>
      <c r="I140" s="85">
        <v>1525.9517031071764</v>
      </c>
      <c r="J140" s="85">
        <v>110.56103131768788</v>
      </c>
      <c r="K140" s="85">
        <v>146.76984819524893</v>
      </c>
      <c r="L140" s="85">
        <v>1783.2825826201131</v>
      </c>
      <c r="N140" s="67"/>
      <c r="O140" s="2"/>
    </row>
    <row r="141" spans="1:15">
      <c r="A141" s="6" t="s">
        <v>59</v>
      </c>
      <c r="B141" s="62">
        <v>1</v>
      </c>
      <c r="C141" s="19" t="s">
        <v>60</v>
      </c>
      <c r="D141" s="18">
        <v>84385988.396227852</v>
      </c>
      <c r="E141" s="18">
        <v>6571755.0660762303</v>
      </c>
      <c r="F141" s="18">
        <v>8847006.1253499985</v>
      </c>
      <c r="G141" s="18">
        <v>99804749.587654084</v>
      </c>
      <c r="I141" s="89">
        <v>1847.0459517199172</v>
      </c>
      <c r="J141" s="85">
        <v>143.84299836006369</v>
      </c>
      <c r="K141" s="85">
        <v>193.6438401591262</v>
      </c>
      <c r="L141" s="85">
        <v>2184.5327902391073</v>
      </c>
      <c r="N141" s="67"/>
      <c r="O141" s="2"/>
    </row>
    <row r="142" spans="1:15">
      <c r="A142" s="6" t="s">
        <v>305</v>
      </c>
      <c r="B142" s="62">
        <v>2</v>
      </c>
      <c r="C142" s="19" t="s">
        <v>306</v>
      </c>
      <c r="D142" s="18">
        <v>22375822.476738095</v>
      </c>
      <c r="E142" s="18">
        <v>3220076.3345817821</v>
      </c>
      <c r="F142" s="18">
        <v>2697844.9793000002</v>
      </c>
      <c r="G142" s="18">
        <v>28293743.790619876</v>
      </c>
      <c r="I142" s="85">
        <v>1462.9501455860147</v>
      </c>
      <c r="J142" s="85">
        <v>210.53130660881217</v>
      </c>
      <c r="K142" s="85">
        <v>176.38738014383787</v>
      </c>
      <c r="L142" s="85">
        <v>1849.8688323386648</v>
      </c>
      <c r="N142" s="67"/>
      <c r="O142" s="2"/>
    </row>
    <row r="143" spans="1:15">
      <c r="A143" s="6" t="s">
        <v>201</v>
      </c>
      <c r="B143" s="62">
        <v>5</v>
      </c>
      <c r="C143" s="19" t="s">
        <v>202</v>
      </c>
      <c r="D143" s="18">
        <v>12670935.460022472</v>
      </c>
      <c r="E143" s="18">
        <v>1432731.6917828512</v>
      </c>
      <c r="F143" s="18">
        <v>1499747.10305</v>
      </c>
      <c r="G143" s="18">
        <v>15603414.254855324</v>
      </c>
      <c r="I143" s="85">
        <v>1654.8172208466074</v>
      </c>
      <c r="J143" s="85">
        <v>187.11397306815348</v>
      </c>
      <c r="K143" s="85">
        <v>195.86614902050411</v>
      </c>
      <c r="L143" s="85">
        <v>2037.7973429352649</v>
      </c>
      <c r="N143" s="67"/>
      <c r="O143" s="2"/>
    </row>
    <row r="144" spans="1:15">
      <c r="A144" s="6" t="s">
        <v>445</v>
      </c>
      <c r="B144" s="62">
        <v>1</v>
      </c>
      <c r="C144" s="19" t="s">
        <v>446</v>
      </c>
      <c r="D144" s="18">
        <v>24433350.435684215</v>
      </c>
      <c r="E144" s="18">
        <v>9934321.7225759644</v>
      </c>
      <c r="F144" s="18">
        <v>3667159.8620000007</v>
      </c>
      <c r="G144" s="18">
        <v>38034832.020260185</v>
      </c>
      <c r="I144" s="85">
        <v>1702.4352310259346</v>
      </c>
      <c r="J144" s="89">
        <v>692.19075547491389</v>
      </c>
      <c r="K144" s="89">
        <v>255.51559796544041</v>
      </c>
      <c r="L144" s="89">
        <v>2650.1415844662893</v>
      </c>
      <c r="N144" s="67"/>
      <c r="O144" s="2"/>
    </row>
    <row r="145" spans="1:15">
      <c r="A145" s="6" t="s">
        <v>471</v>
      </c>
      <c r="B145" s="62">
        <v>13</v>
      </c>
      <c r="C145" s="19" t="s">
        <v>472</v>
      </c>
      <c r="D145" s="18">
        <v>1131087.3579687499</v>
      </c>
      <c r="E145" s="18">
        <v>247438.442000093</v>
      </c>
      <c r="F145" s="18">
        <v>262243.22375</v>
      </c>
      <c r="G145" s="18">
        <v>1640769.0237188428</v>
      </c>
      <c r="I145" s="85">
        <v>1590.8401659194794</v>
      </c>
      <c r="J145" s="89">
        <v>348.0146863573741</v>
      </c>
      <c r="K145" s="89">
        <v>368.83716420534461</v>
      </c>
      <c r="L145" s="85">
        <v>2307.6920164821981</v>
      </c>
      <c r="N145" s="67"/>
      <c r="O145" s="2"/>
    </row>
    <row r="146" spans="1:15">
      <c r="A146" s="6" t="s">
        <v>321</v>
      </c>
      <c r="B146" s="62">
        <v>17</v>
      </c>
      <c r="C146" s="19" t="s">
        <v>322</v>
      </c>
      <c r="D146" s="18">
        <v>2778757.6276404494</v>
      </c>
      <c r="E146" s="18">
        <v>172368.69738520947</v>
      </c>
      <c r="F146" s="18">
        <v>184449.20299999998</v>
      </c>
      <c r="G146" s="18">
        <v>3135575.5280256588</v>
      </c>
      <c r="I146" s="85">
        <v>1383.8434400599847</v>
      </c>
      <c r="J146" s="85">
        <v>85.840984753590376</v>
      </c>
      <c r="K146" s="85">
        <v>91.857172808764929</v>
      </c>
      <c r="L146" s="85">
        <v>1561.5415976223401</v>
      </c>
      <c r="N146" s="67"/>
      <c r="O146" s="2"/>
    </row>
    <row r="147" spans="1:15">
      <c r="A147" s="6" t="s">
        <v>503</v>
      </c>
      <c r="B147" s="62">
        <v>15</v>
      </c>
      <c r="C147" s="19" t="s">
        <v>504</v>
      </c>
      <c r="D147" s="18">
        <v>8757971.837855421</v>
      </c>
      <c r="E147" s="18">
        <v>501080.70407174691</v>
      </c>
      <c r="F147" s="18">
        <v>847465.74335000012</v>
      </c>
      <c r="G147" s="18">
        <v>10106518.285277169</v>
      </c>
      <c r="I147" s="85">
        <v>1488.4384496695141</v>
      </c>
      <c r="J147" s="85">
        <v>85.159874927217359</v>
      </c>
      <c r="K147" s="85">
        <v>144.02884829197828</v>
      </c>
      <c r="L147" s="85">
        <v>1717.62717288871</v>
      </c>
      <c r="N147" s="67"/>
      <c r="O147" s="2"/>
    </row>
    <row r="148" spans="1:15">
      <c r="A148" s="6" t="s">
        <v>315</v>
      </c>
      <c r="B148" s="62">
        <v>9</v>
      </c>
      <c r="C148" s="19" t="s">
        <v>316</v>
      </c>
      <c r="D148" s="18">
        <v>6383372.988022727</v>
      </c>
      <c r="E148" s="18">
        <v>1412812.0001390791</v>
      </c>
      <c r="F148" s="18">
        <v>1034589.0930500003</v>
      </c>
      <c r="G148" s="18">
        <v>8830774.0812118053</v>
      </c>
      <c r="I148" s="85">
        <v>1464.7482762787349</v>
      </c>
      <c r="J148" s="89">
        <v>324.1881597382008</v>
      </c>
      <c r="K148" s="89">
        <v>237.39997545892618</v>
      </c>
      <c r="L148" s="85">
        <v>2026.3364114758617</v>
      </c>
      <c r="N148" s="67"/>
      <c r="O148" s="2"/>
    </row>
    <row r="149" spans="1:15">
      <c r="A149" s="6" t="s">
        <v>363</v>
      </c>
      <c r="B149" s="62">
        <v>15</v>
      </c>
      <c r="C149" s="19" t="s">
        <v>364</v>
      </c>
      <c r="D149" s="18">
        <v>8806857.5075730328</v>
      </c>
      <c r="E149" s="18">
        <v>1051815.923759914</v>
      </c>
      <c r="F149" s="18">
        <v>975588.3175</v>
      </c>
      <c r="G149" s="18">
        <v>10834261.748832947</v>
      </c>
      <c r="I149" s="85">
        <v>1626.3818111861556</v>
      </c>
      <c r="J149" s="85">
        <v>194.2411678226988</v>
      </c>
      <c r="K149" s="85">
        <v>180.16404755309327</v>
      </c>
      <c r="L149" s="85">
        <v>2000.7870265619476</v>
      </c>
      <c r="N149" s="67"/>
      <c r="O149" s="2"/>
    </row>
    <row r="150" spans="1:15">
      <c r="A150" s="6" t="s">
        <v>37</v>
      </c>
      <c r="B150" s="62">
        <v>2</v>
      </c>
      <c r="C150" s="19" t="s">
        <v>38</v>
      </c>
      <c r="D150" s="18">
        <v>2826860.4483294119</v>
      </c>
      <c r="E150" s="18">
        <v>222623.5192518183</v>
      </c>
      <c r="F150" s="18">
        <v>240269.02175000001</v>
      </c>
      <c r="G150" s="18">
        <v>3289752.9893312301</v>
      </c>
      <c r="I150" s="85">
        <v>1480.0316483400063</v>
      </c>
      <c r="J150" s="85">
        <v>116.55681636220854</v>
      </c>
      <c r="K150" s="85">
        <v>125.79529934554975</v>
      </c>
      <c r="L150" s="85">
        <v>1722.3837640477643</v>
      </c>
      <c r="N150" s="67"/>
      <c r="O150" s="2"/>
    </row>
    <row r="151" spans="1:15">
      <c r="A151" s="6" t="s">
        <v>479</v>
      </c>
      <c r="B151" s="62">
        <v>2</v>
      </c>
      <c r="C151" s="19" t="s">
        <v>480</v>
      </c>
      <c r="D151" s="18">
        <v>19099998.678864196</v>
      </c>
      <c r="E151" s="18">
        <v>1356225.7171459259</v>
      </c>
      <c r="F151" s="18">
        <v>1480623.5645999999</v>
      </c>
      <c r="G151" s="18">
        <v>21936847.960610121</v>
      </c>
      <c r="I151" s="89">
        <v>1991.2425645187861</v>
      </c>
      <c r="J151" s="85">
        <v>141.39133831796559</v>
      </c>
      <c r="K151" s="85">
        <v>154.36025485821517</v>
      </c>
      <c r="L151" s="85">
        <v>2286.9941576949668</v>
      </c>
      <c r="N151" s="67"/>
      <c r="O151" s="2"/>
    </row>
    <row r="152" spans="1:15">
      <c r="A152" s="6" t="s">
        <v>415</v>
      </c>
      <c r="B152" s="62">
        <v>17</v>
      </c>
      <c r="C152" s="19" t="s">
        <v>416</v>
      </c>
      <c r="D152" s="18">
        <v>1144853.61146</v>
      </c>
      <c r="E152" s="18">
        <v>139862.77538272925</v>
      </c>
      <c r="F152" s="18">
        <v>112555.85884999999</v>
      </c>
      <c r="G152" s="18">
        <v>1397272.2456927293</v>
      </c>
      <c r="I152" s="85">
        <v>1081.0704546364495</v>
      </c>
      <c r="J152" s="85">
        <v>132.07060942656207</v>
      </c>
      <c r="K152" s="85">
        <v>106.28504140698772</v>
      </c>
      <c r="L152" s="85">
        <v>1319.4261054699994</v>
      </c>
      <c r="N152" s="67"/>
      <c r="O152" s="2"/>
    </row>
    <row r="153" spans="1:15">
      <c r="A153" s="6" t="s">
        <v>435</v>
      </c>
      <c r="B153" s="62">
        <v>4</v>
      </c>
      <c r="C153" s="19" t="s">
        <v>436</v>
      </c>
      <c r="D153" s="18">
        <v>3986393.3319775285</v>
      </c>
      <c r="E153" s="18">
        <v>1947604.9593211901</v>
      </c>
      <c r="F153" s="18">
        <v>697086.19010000001</v>
      </c>
      <c r="G153" s="18">
        <v>6631084.4813987194</v>
      </c>
      <c r="I153" s="85">
        <v>1372.724976576284</v>
      </c>
      <c r="J153" s="89">
        <v>670.66286478002417</v>
      </c>
      <c r="K153" s="89">
        <v>240.04345389118458</v>
      </c>
      <c r="L153" s="85">
        <v>2283.4312952474929</v>
      </c>
      <c r="N153" s="67"/>
      <c r="O153" s="2"/>
    </row>
    <row r="154" spans="1:15">
      <c r="A154" s="6" t="s">
        <v>55</v>
      </c>
      <c r="B154" s="62">
        <v>8</v>
      </c>
      <c r="C154" s="19" t="s">
        <v>56</v>
      </c>
      <c r="D154" s="18">
        <v>2126659.5556631582</v>
      </c>
      <c r="E154" s="18">
        <v>579726.36468500039</v>
      </c>
      <c r="F154" s="18">
        <v>295635.36009999999</v>
      </c>
      <c r="G154" s="18">
        <v>3002021.2804481587</v>
      </c>
      <c r="I154" s="85">
        <v>1248.7724930494176</v>
      </c>
      <c r="J154" s="89">
        <v>340.41477667938955</v>
      </c>
      <c r="K154" s="85">
        <v>173.59680569583088</v>
      </c>
      <c r="L154" s="85">
        <v>1762.7840754246381</v>
      </c>
      <c r="N154" s="67"/>
      <c r="O154" s="2"/>
    </row>
    <row r="155" spans="1:15">
      <c r="A155" s="6" t="s">
        <v>341</v>
      </c>
      <c r="B155" s="62">
        <v>10</v>
      </c>
      <c r="C155" s="19" t="s">
        <v>342</v>
      </c>
      <c r="D155" s="18">
        <v>85233573.372999996</v>
      </c>
      <c r="E155" s="18">
        <v>13725280.00510009</v>
      </c>
      <c r="F155" s="18">
        <v>10099739.414150001</v>
      </c>
      <c r="G155" s="18">
        <v>109058592.79225008</v>
      </c>
      <c r="I155" s="85">
        <v>1642.5818726729619</v>
      </c>
      <c r="J155" s="85">
        <v>264.50722692426461</v>
      </c>
      <c r="K155" s="85">
        <v>194.63749111871269</v>
      </c>
      <c r="L155" s="85">
        <v>2101.726590715939</v>
      </c>
      <c r="N155" s="67"/>
      <c r="O155" s="2"/>
    </row>
    <row r="156" spans="1:15">
      <c r="A156" s="6" t="s">
        <v>255</v>
      </c>
      <c r="B156" s="62">
        <v>17</v>
      </c>
      <c r="C156" s="19" t="s">
        <v>256</v>
      </c>
      <c r="D156" s="18">
        <v>12874601.969851065</v>
      </c>
      <c r="E156" s="18">
        <v>845770.9038302392</v>
      </c>
      <c r="F156" s="18">
        <v>1127668.87115</v>
      </c>
      <c r="G156" s="18">
        <v>14848041.744831305</v>
      </c>
      <c r="I156" s="85">
        <v>1471.5512595554994</v>
      </c>
      <c r="J156" s="85">
        <v>96.670579932591068</v>
      </c>
      <c r="K156" s="85">
        <v>128.89117283689563</v>
      </c>
      <c r="L156" s="85">
        <v>1697.1130123249864</v>
      </c>
      <c r="N156" s="67"/>
      <c r="O156" s="2"/>
    </row>
    <row r="157" spans="1:15">
      <c r="A157" s="6" t="s">
        <v>27</v>
      </c>
      <c r="B157" s="62">
        <v>13</v>
      </c>
      <c r="C157" s="19" t="s">
        <v>28</v>
      </c>
      <c r="D157" s="18">
        <v>1822747.036367347</v>
      </c>
      <c r="E157" s="18">
        <v>1052362.420545747</v>
      </c>
      <c r="F157" s="18">
        <v>282130.53450000007</v>
      </c>
      <c r="G157" s="18">
        <v>3157239.9914130941</v>
      </c>
      <c r="I157" s="85">
        <v>1308.5046922952959</v>
      </c>
      <c r="J157" s="89">
        <v>755.46476708237401</v>
      </c>
      <c r="K157" s="85">
        <v>202.5344827709979</v>
      </c>
      <c r="L157" s="85">
        <v>2266.5039421486676</v>
      </c>
      <c r="N157" s="67"/>
      <c r="O157" s="2"/>
    </row>
    <row r="158" spans="1:15">
      <c r="A158" s="6" t="s">
        <v>565</v>
      </c>
      <c r="B158" s="62">
        <v>19</v>
      </c>
      <c r="C158" s="19" t="s">
        <v>566</v>
      </c>
      <c r="D158" s="18">
        <v>3737618.8939101119</v>
      </c>
      <c r="E158" s="18">
        <v>959929.02322848479</v>
      </c>
      <c r="F158" s="18">
        <v>738260.65375000006</v>
      </c>
      <c r="G158" s="18">
        <v>5435808.5708885975</v>
      </c>
      <c r="I158" s="85">
        <v>1615.9182420709519</v>
      </c>
      <c r="J158" s="89">
        <v>415.01470956700598</v>
      </c>
      <c r="K158" s="89">
        <v>319.17883862948554</v>
      </c>
      <c r="L158" s="89">
        <v>2350.1117902674437</v>
      </c>
      <c r="N158" s="67"/>
      <c r="O158" s="2"/>
    </row>
    <row r="159" spans="1:15">
      <c r="A159" s="6" t="s">
        <v>371</v>
      </c>
      <c r="B159" s="62">
        <v>15</v>
      </c>
      <c r="C159" s="19" t="s">
        <v>372</v>
      </c>
      <c r="D159" s="18">
        <v>36738115.075123593</v>
      </c>
      <c r="E159" s="18">
        <v>2656983.172528204</v>
      </c>
      <c r="F159" s="18">
        <v>3060006.7476500003</v>
      </c>
      <c r="G159" s="18">
        <v>42455104.995301798</v>
      </c>
      <c r="I159" s="89">
        <v>1861.2886348730162</v>
      </c>
      <c r="J159" s="85">
        <v>134.61258346986543</v>
      </c>
      <c r="K159" s="85">
        <v>155.03124671445943</v>
      </c>
      <c r="L159" s="85">
        <v>2150.9324650573412</v>
      </c>
      <c r="N159" s="67"/>
      <c r="O159" s="2"/>
    </row>
    <row r="160" spans="1:15">
      <c r="A160" s="6" t="s">
        <v>331</v>
      </c>
      <c r="B160" s="62">
        <v>13</v>
      </c>
      <c r="C160" s="19" t="s">
        <v>332</v>
      </c>
      <c r="D160" s="18">
        <v>19746720.004869565</v>
      </c>
      <c r="E160" s="18">
        <v>2450511.6098013436</v>
      </c>
      <c r="F160" s="18">
        <v>1444884.8644500002</v>
      </c>
      <c r="G160" s="18">
        <v>23642116.47912091</v>
      </c>
      <c r="I160" s="89">
        <v>1860.4409275362318</v>
      </c>
      <c r="J160" s="85">
        <v>230.87541075950099</v>
      </c>
      <c r="K160" s="85">
        <v>136.13009840305259</v>
      </c>
      <c r="L160" s="85">
        <v>2227.4464366987854</v>
      </c>
      <c r="N160" s="67"/>
      <c r="O160" s="2"/>
    </row>
    <row r="161" spans="1:15">
      <c r="A161" s="6" t="s">
        <v>213</v>
      </c>
      <c r="B161" s="62">
        <v>2</v>
      </c>
      <c r="C161" s="19" t="s">
        <v>214</v>
      </c>
      <c r="D161" s="18">
        <v>12123388.254857142</v>
      </c>
      <c r="E161" s="18">
        <v>1348051.5053264252</v>
      </c>
      <c r="F161" s="18">
        <v>1077725.9942000001</v>
      </c>
      <c r="G161" s="18">
        <v>14549165.754383568</v>
      </c>
      <c r="I161" s="85">
        <v>1621.4241346605779</v>
      </c>
      <c r="J161" s="85">
        <v>180.29309954880637</v>
      </c>
      <c r="K161" s="85">
        <v>144.13882495653337</v>
      </c>
      <c r="L161" s="85">
        <v>1945.8560591659179</v>
      </c>
      <c r="N161" s="67"/>
      <c r="O161" s="2"/>
    </row>
    <row r="162" spans="1:15">
      <c r="A162" s="6" t="s">
        <v>13</v>
      </c>
      <c r="B162" s="62">
        <v>1</v>
      </c>
      <c r="C162" s="19" t="s">
        <v>14</v>
      </c>
      <c r="D162" s="18">
        <v>2596346.6388888885</v>
      </c>
      <c r="E162" s="18">
        <v>405602.87094724388</v>
      </c>
      <c r="F162" s="18">
        <v>231553.35175</v>
      </c>
      <c r="G162" s="18">
        <v>3233502.8615861326</v>
      </c>
      <c r="I162" s="85">
        <v>1548.2090869939705</v>
      </c>
      <c r="J162" s="85">
        <v>241.86217707050918</v>
      </c>
      <c r="K162" s="85">
        <v>138.07594022063208</v>
      </c>
      <c r="L162" s="85">
        <v>1928.1472042851119</v>
      </c>
      <c r="N162" s="67"/>
      <c r="O162" s="2"/>
    </row>
    <row r="163" spans="1:15">
      <c r="A163" s="6" t="s">
        <v>395</v>
      </c>
      <c r="B163" s="62">
        <v>1</v>
      </c>
      <c r="C163" s="19" t="s">
        <v>396</v>
      </c>
      <c r="D163" s="18">
        <v>37748136.468289144</v>
      </c>
      <c r="E163" s="18">
        <v>3482117.8786245114</v>
      </c>
      <c r="F163" s="18">
        <v>4156250.7651499999</v>
      </c>
      <c r="G163" s="18">
        <v>45386505.112063661</v>
      </c>
      <c r="I163" s="85">
        <v>1803.1975001571197</v>
      </c>
      <c r="J163" s="85">
        <v>166.33791337654111</v>
      </c>
      <c r="K163" s="85">
        <v>198.54068812219356</v>
      </c>
      <c r="L163" s="85">
        <v>2168.0761016558545</v>
      </c>
      <c r="N163" s="67"/>
      <c r="O163" s="2"/>
    </row>
    <row r="164" spans="1:15">
      <c r="A164" s="6" t="s">
        <v>519</v>
      </c>
      <c r="B164" s="62">
        <v>6</v>
      </c>
      <c r="C164" s="19" t="s">
        <v>520</v>
      </c>
      <c r="D164" s="18">
        <v>14272620.265353533</v>
      </c>
      <c r="E164" s="18">
        <v>4890708.2491929512</v>
      </c>
      <c r="F164" s="18">
        <v>1579161.4350000001</v>
      </c>
      <c r="G164" s="18">
        <v>20742489.949546482</v>
      </c>
      <c r="I164" s="85">
        <v>1539.6569865537792</v>
      </c>
      <c r="J164" s="89">
        <v>527.58449290107353</v>
      </c>
      <c r="K164" s="85">
        <v>170.35182686084144</v>
      </c>
      <c r="L164" s="85">
        <v>2237.593306315694</v>
      </c>
      <c r="N164" s="67"/>
      <c r="O164" s="2"/>
    </row>
    <row r="165" spans="1:15">
      <c r="A165" s="6" t="s">
        <v>131</v>
      </c>
      <c r="B165" s="62">
        <v>10</v>
      </c>
      <c r="C165" s="19" t="s">
        <v>132</v>
      </c>
      <c r="D165" s="18">
        <v>10077804.018941177</v>
      </c>
      <c r="E165" s="18">
        <v>2815169.4112914726</v>
      </c>
      <c r="F165" s="18">
        <v>2159381.5559999999</v>
      </c>
      <c r="G165" s="18">
        <v>15052354.98623265</v>
      </c>
      <c r="I165" s="85">
        <v>1428.0578176195518</v>
      </c>
      <c r="J165" s="89">
        <v>398.91872060244759</v>
      </c>
      <c r="K165" s="89">
        <v>305.99143488734586</v>
      </c>
      <c r="L165" s="85">
        <v>2132.9679731093452</v>
      </c>
      <c r="N165" s="67"/>
      <c r="O165" s="2"/>
    </row>
    <row r="166" spans="1:15">
      <c r="A166" s="6" t="s">
        <v>489</v>
      </c>
      <c r="B166" s="62">
        <v>2</v>
      </c>
      <c r="C166" s="19" t="s">
        <v>490</v>
      </c>
      <c r="D166" s="18">
        <v>42011118.455718748</v>
      </c>
      <c r="E166" s="18">
        <v>5814938.7151235053</v>
      </c>
      <c r="F166" s="18">
        <v>4438347.6713500004</v>
      </c>
      <c r="G166" s="18">
        <v>52264404.842192255</v>
      </c>
      <c r="I166" s="89">
        <v>2087.0941654189851</v>
      </c>
      <c r="J166" s="85">
        <v>288.88363630202718</v>
      </c>
      <c r="K166" s="89">
        <v>220.49518959461474</v>
      </c>
      <c r="L166" s="89">
        <v>2596.472991315627</v>
      </c>
      <c r="N166" s="67"/>
      <c r="O166" s="2"/>
    </row>
    <row r="167" spans="1:15">
      <c r="A167" s="6" t="s">
        <v>47</v>
      </c>
      <c r="B167" s="62">
        <v>4</v>
      </c>
      <c r="C167" s="19" t="s">
        <v>48</v>
      </c>
      <c r="D167" s="18">
        <v>7889953.796285714</v>
      </c>
      <c r="E167" s="18">
        <v>675678.82946353906</v>
      </c>
      <c r="F167" s="18">
        <v>621611.9156999999</v>
      </c>
      <c r="G167" s="18">
        <v>9187244.5414492525</v>
      </c>
      <c r="I167" s="85">
        <v>1597.4800154455788</v>
      </c>
      <c r="J167" s="85">
        <v>136.80478426068822</v>
      </c>
      <c r="K167" s="85">
        <v>125.85784889653775</v>
      </c>
      <c r="L167" s="85">
        <v>1860.1426486028047</v>
      </c>
      <c r="N167" s="67"/>
      <c r="O167" s="2"/>
    </row>
    <row r="168" spans="1:15">
      <c r="A168" s="6" t="s">
        <v>535</v>
      </c>
      <c r="B168" s="62">
        <v>17</v>
      </c>
      <c r="C168" s="19" t="s">
        <v>536</v>
      </c>
      <c r="D168" s="18">
        <v>14034050.682101009</v>
      </c>
      <c r="E168" s="18">
        <v>1726692.0804827299</v>
      </c>
      <c r="F168" s="18">
        <v>1401838.8256999999</v>
      </c>
      <c r="G168" s="18">
        <v>17162581.58828374</v>
      </c>
      <c r="I168" s="85">
        <v>1352.2885606187135</v>
      </c>
      <c r="J168" s="85">
        <v>166.38004244389381</v>
      </c>
      <c r="K168" s="85">
        <v>135.07793656773944</v>
      </c>
      <c r="L168" s="85">
        <v>1653.7465396303469</v>
      </c>
      <c r="N168" s="67"/>
      <c r="O168" s="2"/>
    </row>
    <row r="169" spans="1:15">
      <c r="A169" s="6" t="s">
        <v>531</v>
      </c>
      <c r="B169" s="62">
        <v>6</v>
      </c>
      <c r="C169" s="19" t="s">
        <v>532</v>
      </c>
      <c r="D169" s="18">
        <v>66477036.06235715</v>
      </c>
      <c r="E169" s="18">
        <v>4856915.1905015605</v>
      </c>
      <c r="F169" s="18">
        <v>5642594.2232000008</v>
      </c>
      <c r="G169" s="18">
        <v>76976545.476058722</v>
      </c>
      <c r="I169" s="89">
        <v>1837.6005103482184</v>
      </c>
      <c r="J169" s="85">
        <v>134.2579387024978</v>
      </c>
      <c r="K169" s="85">
        <v>155.97617821760286</v>
      </c>
      <c r="L169" s="85">
        <v>2127.8346272683193</v>
      </c>
      <c r="N169" s="67"/>
      <c r="O169" s="2"/>
    </row>
    <row r="170" spans="1:15">
      <c r="A170" s="6" t="s">
        <v>293</v>
      </c>
      <c r="B170" s="62">
        <v>2</v>
      </c>
      <c r="C170" s="19" t="s">
        <v>294</v>
      </c>
      <c r="D170" s="18">
        <v>8143646.4757142877</v>
      </c>
      <c r="E170" s="18">
        <v>379104.12313329667</v>
      </c>
      <c r="F170" s="18">
        <v>537693.04700000002</v>
      </c>
      <c r="G170" s="18">
        <v>9060443.6458475851</v>
      </c>
      <c r="I170" s="85">
        <v>1747.9387155428822</v>
      </c>
      <c r="J170" s="85">
        <v>81.370277555976969</v>
      </c>
      <c r="K170" s="85">
        <v>115.40954003004937</v>
      </c>
      <c r="L170" s="85">
        <v>1944.7185331289086</v>
      </c>
      <c r="N170" s="67"/>
      <c r="O170" s="2"/>
    </row>
    <row r="171" spans="1:15">
      <c r="A171" s="6" t="s">
        <v>367</v>
      </c>
      <c r="B171" s="62">
        <v>12</v>
      </c>
      <c r="C171" s="19" t="s">
        <v>368</v>
      </c>
      <c r="D171" s="18">
        <v>11864627.16750562</v>
      </c>
      <c r="E171" s="18">
        <v>3298410.7583928979</v>
      </c>
      <c r="F171" s="18">
        <v>1298181.861</v>
      </c>
      <c r="G171" s="18">
        <v>16461219.786898518</v>
      </c>
      <c r="I171" s="85">
        <v>1321.2279696554142</v>
      </c>
      <c r="J171" s="89">
        <v>367.30632053373029</v>
      </c>
      <c r="K171" s="85">
        <v>144.56368162583519</v>
      </c>
      <c r="L171" s="85">
        <v>1833.0979718149797</v>
      </c>
      <c r="N171" s="67"/>
      <c r="O171" s="2"/>
    </row>
    <row r="172" spans="1:15">
      <c r="A172" s="6" t="s">
        <v>475</v>
      </c>
      <c r="B172" s="62">
        <v>1</v>
      </c>
      <c r="C172" s="19" t="s">
        <v>476</v>
      </c>
      <c r="D172" s="18">
        <v>92561447.934106678</v>
      </c>
      <c r="E172" s="18">
        <v>6403723.1254877243</v>
      </c>
      <c r="F172" s="18">
        <v>7451548.9287999999</v>
      </c>
      <c r="G172" s="18">
        <v>106416719.98839441</v>
      </c>
      <c r="I172" s="89">
        <v>2054.7293538915528</v>
      </c>
      <c r="J172" s="85">
        <v>142.15332812750231</v>
      </c>
      <c r="K172" s="85">
        <v>165.41353509145799</v>
      </c>
      <c r="L172" s="89">
        <v>2362.2962171105132</v>
      </c>
      <c r="N172" s="67"/>
      <c r="O172" s="2"/>
    </row>
    <row r="173" spans="1:15">
      <c r="A173" s="6" t="s">
        <v>547</v>
      </c>
      <c r="B173" s="62">
        <v>15</v>
      </c>
      <c r="C173" s="19" t="s">
        <v>548</v>
      </c>
      <c r="D173" s="18">
        <v>13572618.001738094</v>
      </c>
      <c r="E173" s="18">
        <v>3130419.5771328742</v>
      </c>
      <c r="F173" s="18">
        <v>2141884.2295499998</v>
      </c>
      <c r="G173" s="18">
        <v>18844921.808420967</v>
      </c>
      <c r="I173" s="85">
        <v>1420.6215199642133</v>
      </c>
      <c r="J173" s="89">
        <v>327.65538801893177</v>
      </c>
      <c r="K173" s="89">
        <v>224.18717077140462</v>
      </c>
      <c r="L173" s="85">
        <v>1972.4640787545497</v>
      </c>
      <c r="N173" s="67"/>
      <c r="O173" s="2"/>
    </row>
    <row r="174" spans="1:15">
      <c r="A174" s="6" t="s">
        <v>165</v>
      </c>
      <c r="B174" s="62">
        <v>7</v>
      </c>
      <c r="C174" s="19" t="s">
        <v>166</v>
      </c>
      <c r="D174" s="18">
        <v>24268657.296000004</v>
      </c>
      <c r="E174" s="18">
        <v>2470433.0891349614</v>
      </c>
      <c r="F174" s="18">
        <v>2341701.0542999995</v>
      </c>
      <c r="G174" s="18">
        <v>29080791.439434964</v>
      </c>
      <c r="I174" s="85">
        <v>1550.6138455050798</v>
      </c>
      <c r="J174" s="85">
        <v>157.845063518942</v>
      </c>
      <c r="K174" s="85">
        <v>149.61989996166375</v>
      </c>
      <c r="L174" s="85">
        <v>1858.0788089856856</v>
      </c>
      <c r="N174" s="67"/>
      <c r="O174" s="2"/>
    </row>
    <row r="175" spans="1:15">
      <c r="A175" s="6" t="s">
        <v>219</v>
      </c>
      <c r="B175" s="62">
        <v>2</v>
      </c>
      <c r="C175" s="19" t="s">
        <v>220</v>
      </c>
      <c r="D175" s="18">
        <v>1856668.602595238</v>
      </c>
      <c r="E175" s="18">
        <v>369168.14297085087</v>
      </c>
      <c r="F175" s="18">
        <v>269963.37205000001</v>
      </c>
      <c r="G175" s="18">
        <v>2495800.1176160886</v>
      </c>
      <c r="I175" s="85">
        <v>1423.8256154871458</v>
      </c>
      <c r="J175" s="85">
        <v>283.10440411875067</v>
      </c>
      <c r="K175" s="89">
        <v>207.02712580521472</v>
      </c>
      <c r="L175" s="85">
        <v>1913.9571454111108</v>
      </c>
      <c r="N175" s="67"/>
      <c r="O175" s="2"/>
    </row>
    <row r="176" spans="1:15">
      <c r="A176" s="6" t="s">
        <v>279</v>
      </c>
      <c r="B176" s="62">
        <v>6</v>
      </c>
      <c r="C176" s="19" t="s">
        <v>280</v>
      </c>
      <c r="D176" s="18">
        <v>13863336.110829787</v>
      </c>
      <c r="E176" s="18">
        <v>1655400.4395877661</v>
      </c>
      <c r="F176" s="18">
        <v>1600683.74615</v>
      </c>
      <c r="G176" s="18">
        <v>17119420.296567552</v>
      </c>
      <c r="I176" s="85">
        <v>1563.122799732753</v>
      </c>
      <c r="J176" s="85">
        <v>186.65017922965004</v>
      </c>
      <c r="K176" s="85">
        <v>180.48074711354155</v>
      </c>
      <c r="L176" s="85">
        <v>1930.2537260759445</v>
      </c>
      <c r="N176" s="67"/>
      <c r="O176" s="2"/>
    </row>
    <row r="177" spans="1:15">
      <c r="A177" s="6" t="s">
        <v>407</v>
      </c>
      <c r="B177" s="62">
        <v>17</v>
      </c>
      <c r="C177" s="19" t="s">
        <v>408</v>
      </c>
      <c r="D177" s="18">
        <v>9882753.6714399997</v>
      </c>
      <c r="E177" s="18">
        <v>1259944.3174357768</v>
      </c>
      <c r="F177" s="18">
        <v>1152871.5539999998</v>
      </c>
      <c r="G177" s="18">
        <v>12295569.542875776</v>
      </c>
      <c r="I177" s="85">
        <v>1429.7965381134259</v>
      </c>
      <c r="J177" s="85">
        <v>182.28361074012975</v>
      </c>
      <c r="K177" s="85">
        <v>166.79275954861109</v>
      </c>
      <c r="L177" s="85">
        <v>1778.8729084021668</v>
      </c>
      <c r="N177" s="67"/>
      <c r="O177" s="2"/>
    </row>
    <row r="178" spans="1:15">
      <c r="A178" s="6" t="s">
        <v>431</v>
      </c>
      <c r="B178" s="62">
        <v>17</v>
      </c>
      <c r="C178" s="19" t="s">
        <v>432</v>
      </c>
      <c r="D178" s="18">
        <v>381230158.12940741</v>
      </c>
      <c r="E178" s="18">
        <v>43829400.476849884</v>
      </c>
      <c r="F178" s="18">
        <v>36466832.097999997</v>
      </c>
      <c r="G178" s="18">
        <v>461526390.70425731</v>
      </c>
      <c r="I178" s="85">
        <v>1763.7133041998566</v>
      </c>
      <c r="J178" s="85">
        <v>202.77120025190553</v>
      </c>
      <c r="K178" s="85">
        <v>168.70920508716088</v>
      </c>
      <c r="L178" s="85">
        <v>2135.193709538923</v>
      </c>
      <c r="N178" s="67"/>
      <c r="O178" s="2"/>
    </row>
    <row r="179" spans="1:15">
      <c r="A179" s="6" t="s">
        <v>389</v>
      </c>
      <c r="B179" s="62">
        <v>12</v>
      </c>
      <c r="C179" s="19" t="s">
        <v>390</v>
      </c>
      <c r="D179" s="18">
        <v>8424293.6992134824</v>
      </c>
      <c r="E179" s="18">
        <v>1186200.5023794551</v>
      </c>
      <c r="F179" s="18">
        <v>875971.01815000013</v>
      </c>
      <c r="G179" s="18">
        <v>10486465.219742937</v>
      </c>
      <c r="I179" s="85">
        <v>1307.3081469915398</v>
      </c>
      <c r="J179" s="85">
        <v>184.0782902513121</v>
      </c>
      <c r="K179" s="85">
        <v>135.9359121896338</v>
      </c>
      <c r="L179" s="85">
        <v>1627.3223494324857</v>
      </c>
      <c r="N179" s="67"/>
      <c r="O179" s="2"/>
    </row>
    <row r="180" spans="1:15">
      <c r="A180" s="6" t="s">
        <v>91</v>
      </c>
      <c r="B180" s="62">
        <v>7</v>
      </c>
      <c r="C180" s="19" t="s">
        <v>92</v>
      </c>
      <c r="D180" s="18">
        <v>3681883.8707857137</v>
      </c>
      <c r="E180" s="18">
        <v>925180.9806215174</v>
      </c>
      <c r="F180" s="18">
        <v>900331.24804999994</v>
      </c>
      <c r="G180" s="18">
        <v>5507396.0994572304</v>
      </c>
      <c r="I180" s="85">
        <v>1375.8908336269483</v>
      </c>
      <c r="J180" s="89">
        <v>345.73280292283908</v>
      </c>
      <c r="K180" s="89">
        <v>336.44665472720476</v>
      </c>
      <c r="L180" s="85">
        <v>2058.0702912769921</v>
      </c>
      <c r="N180" s="67"/>
      <c r="O180" s="2"/>
    </row>
    <row r="181" spans="1:15">
      <c r="A181" s="6" t="s">
        <v>487</v>
      </c>
      <c r="B181" s="62">
        <v>2</v>
      </c>
      <c r="C181" s="19" t="s">
        <v>488</v>
      </c>
      <c r="D181" s="18">
        <v>20377602.225341465</v>
      </c>
      <c r="E181" s="18">
        <v>1487230.6681121557</v>
      </c>
      <c r="F181" s="18">
        <v>1454341.7379500007</v>
      </c>
      <c r="G181" s="18">
        <v>23319174.631403621</v>
      </c>
      <c r="I181" s="89">
        <v>1816.0237256342095</v>
      </c>
      <c r="J181" s="85">
        <v>132.53994012228463</v>
      </c>
      <c r="K181" s="85">
        <v>129.60892415560116</v>
      </c>
      <c r="L181" s="85">
        <v>2078.1725899120952</v>
      </c>
      <c r="N181" s="67"/>
      <c r="O181" s="2"/>
    </row>
    <row r="182" spans="1:15">
      <c r="A182" s="6" t="s">
        <v>41</v>
      </c>
      <c r="B182" s="62">
        <v>18</v>
      </c>
      <c r="C182" s="19" t="s">
        <v>42</v>
      </c>
      <c r="D182" s="18">
        <v>4098058.2289787228</v>
      </c>
      <c r="E182" s="18">
        <v>486936.32324351958</v>
      </c>
      <c r="F182" s="18">
        <v>535795.81925000006</v>
      </c>
      <c r="G182" s="18">
        <v>5120790.3714722423</v>
      </c>
      <c r="I182" s="85">
        <v>1370.5880364477334</v>
      </c>
      <c r="J182" s="85">
        <v>162.8549576065283</v>
      </c>
      <c r="K182" s="85">
        <v>179.19592617056858</v>
      </c>
      <c r="L182" s="85">
        <v>1712.6389202248301</v>
      </c>
      <c r="N182" s="67"/>
      <c r="O182" s="2"/>
    </row>
    <row r="183" spans="1:15">
      <c r="A183" s="6" t="s">
        <v>411</v>
      </c>
      <c r="B183" s="62">
        <v>2</v>
      </c>
      <c r="C183" s="19" t="s">
        <v>412</v>
      </c>
      <c r="D183" s="18">
        <v>28318425.656481009</v>
      </c>
      <c r="E183" s="18">
        <v>2378916.419170578</v>
      </c>
      <c r="F183" s="18">
        <v>4743763.6784000006</v>
      </c>
      <c r="G183" s="18">
        <v>35441105.754051588</v>
      </c>
      <c r="I183" s="89">
        <v>1904.6560167124703</v>
      </c>
      <c r="J183" s="85">
        <v>160.0024495003079</v>
      </c>
      <c r="K183" s="89">
        <v>319.05862781813295</v>
      </c>
      <c r="L183" s="89">
        <v>2383.7170940309111</v>
      </c>
      <c r="N183" s="67"/>
      <c r="O183" s="2"/>
    </row>
    <row r="184" spans="1:15">
      <c r="A184" s="6" t="s">
        <v>101</v>
      </c>
      <c r="B184" s="62">
        <v>9</v>
      </c>
      <c r="C184" s="19" t="s">
        <v>102</v>
      </c>
      <c r="D184" s="18">
        <v>5918591.3838315792</v>
      </c>
      <c r="E184" s="18">
        <v>1134295.2852472886</v>
      </c>
      <c r="F184" s="18">
        <v>800846.08890000009</v>
      </c>
      <c r="G184" s="18">
        <v>7853732.7579788677</v>
      </c>
      <c r="I184" s="85">
        <v>1376.4166008910649</v>
      </c>
      <c r="J184" s="85">
        <v>263.78960122029969</v>
      </c>
      <c r="K184" s="85">
        <v>186.24327648837212</v>
      </c>
      <c r="L184" s="85">
        <v>1826.4494785997367</v>
      </c>
      <c r="N184" s="67"/>
      <c r="O184" s="2"/>
    </row>
    <row r="185" spans="1:15">
      <c r="A185" s="6" t="s">
        <v>261</v>
      </c>
      <c r="B185" s="62">
        <v>6</v>
      </c>
      <c r="C185" s="19" t="s">
        <v>262</v>
      </c>
      <c r="D185" s="18">
        <v>8436333.0211702138</v>
      </c>
      <c r="E185" s="18">
        <v>2025858.5795512798</v>
      </c>
      <c r="F185" s="18">
        <v>1121944.6638499999</v>
      </c>
      <c r="G185" s="18">
        <v>11584136.264571493</v>
      </c>
      <c r="I185" s="85">
        <v>1390.0697019558763</v>
      </c>
      <c r="J185" s="89">
        <v>333.80434660591197</v>
      </c>
      <c r="K185" s="85">
        <v>184.86483174328552</v>
      </c>
      <c r="L185" s="85">
        <v>1908.738880305074</v>
      </c>
      <c r="N185" s="67"/>
      <c r="O185" s="2"/>
    </row>
    <row r="186" spans="1:15">
      <c r="A186" s="6" t="s">
        <v>345</v>
      </c>
      <c r="B186" s="62">
        <v>15</v>
      </c>
      <c r="C186" s="19" t="s">
        <v>346</v>
      </c>
      <c r="D186" s="18">
        <v>16704314.285784945</v>
      </c>
      <c r="E186" s="18">
        <v>2460585.4208508935</v>
      </c>
      <c r="F186" s="18">
        <v>1544032.7256</v>
      </c>
      <c r="G186" s="18">
        <v>20708932.432235841</v>
      </c>
      <c r="I186" s="85">
        <v>1488.0023415094374</v>
      </c>
      <c r="J186" s="85">
        <v>219.18630151887524</v>
      </c>
      <c r="K186" s="85">
        <v>137.54077370390166</v>
      </c>
      <c r="L186" s="85">
        <v>1844.7294167322145</v>
      </c>
      <c r="N186" s="67"/>
      <c r="O186" s="2"/>
    </row>
    <row r="187" spans="1:15">
      <c r="A187" s="6" t="s">
        <v>245</v>
      </c>
      <c r="B187" s="62">
        <v>19</v>
      </c>
      <c r="C187" s="19" t="s">
        <v>246</v>
      </c>
      <c r="D187" s="18">
        <v>1445180.9291428572</v>
      </c>
      <c r="E187" s="18">
        <v>329137.47686981602</v>
      </c>
      <c r="F187" s="18">
        <v>524324.59750000015</v>
      </c>
      <c r="G187" s="18">
        <v>2298643.0035126731</v>
      </c>
      <c r="I187" s="85">
        <v>1588.1109111459969</v>
      </c>
      <c r="J187" s="89">
        <v>361.68953502177584</v>
      </c>
      <c r="K187" s="89">
        <v>576.18087637362657</v>
      </c>
      <c r="L187" s="89">
        <v>2525.9813225413991</v>
      </c>
      <c r="N187" s="67"/>
      <c r="O187" s="2"/>
    </row>
    <row r="188" spans="1:15">
      <c r="A188" s="6" t="s">
        <v>579</v>
      </c>
      <c r="B188" s="62">
        <v>19</v>
      </c>
      <c r="C188" s="19" t="s">
        <v>580</v>
      </c>
      <c r="D188" s="18">
        <v>4599799.6870222222</v>
      </c>
      <c r="E188" s="18">
        <v>996610.09486561629</v>
      </c>
      <c r="F188" s="18">
        <v>665596.21990000003</v>
      </c>
      <c r="G188" s="18">
        <v>6262006.0017878385</v>
      </c>
      <c r="I188" s="85">
        <v>1441.4915973118841</v>
      </c>
      <c r="J188" s="85">
        <v>312.31905197919656</v>
      </c>
      <c r="K188" s="89">
        <v>208.5854653400188</v>
      </c>
      <c r="L188" s="85">
        <v>1962.3961146310994</v>
      </c>
      <c r="N188" s="67"/>
      <c r="O188" s="2"/>
    </row>
    <row r="189" spans="1:15">
      <c r="A189" s="6" t="s">
        <v>499</v>
      </c>
      <c r="B189" s="62">
        <v>16</v>
      </c>
      <c r="C189" s="19" t="s">
        <v>500</v>
      </c>
      <c r="D189" s="18">
        <v>3023697.8535483871</v>
      </c>
      <c r="E189" s="18">
        <v>692362.08741064102</v>
      </c>
      <c r="F189" s="18">
        <v>296039.62060000002</v>
      </c>
      <c r="G189" s="18">
        <v>4012099.561559028</v>
      </c>
      <c r="I189" s="85">
        <v>1165.6506760016912</v>
      </c>
      <c r="J189" s="85">
        <v>266.90905451451079</v>
      </c>
      <c r="K189" s="85">
        <v>114.12475736314573</v>
      </c>
      <c r="L189" s="85">
        <v>1546.6844878793477</v>
      </c>
      <c r="N189" s="67"/>
      <c r="O189" s="2"/>
    </row>
    <row r="190" spans="1:15">
      <c r="A190" s="6" t="s">
        <v>45</v>
      </c>
      <c r="B190" s="62">
        <v>13</v>
      </c>
      <c r="C190" s="19" t="s">
        <v>46</v>
      </c>
      <c r="D190" s="18">
        <v>5272870.0124848485</v>
      </c>
      <c r="E190" s="18">
        <v>652247.39988685783</v>
      </c>
      <c r="F190" s="18">
        <v>518825.96244999999</v>
      </c>
      <c r="G190" s="18">
        <v>6443943.3748217057</v>
      </c>
      <c r="I190" s="85">
        <v>1484.4791701815452</v>
      </c>
      <c r="J190" s="85">
        <v>183.62820942760638</v>
      </c>
      <c r="K190" s="85">
        <v>146.06586780686936</v>
      </c>
      <c r="L190" s="85">
        <v>1814.1732474160208</v>
      </c>
      <c r="N190" s="67"/>
      <c r="O190" s="2"/>
    </row>
    <row r="191" spans="1:15">
      <c r="A191" s="6" t="s">
        <v>557</v>
      </c>
      <c r="B191" s="62">
        <v>10</v>
      </c>
      <c r="C191" s="19" t="s">
        <v>558</v>
      </c>
      <c r="D191" s="18">
        <v>25773093.675702129</v>
      </c>
      <c r="E191" s="18">
        <v>3802412.9052105015</v>
      </c>
      <c r="F191" s="18">
        <v>2756909.4680499993</v>
      </c>
      <c r="G191" s="18">
        <v>32332416.04896263</v>
      </c>
      <c r="I191" s="85">
        <v>1500.3547372046878</v>
      </c>
      <c r="J191" s="85">
        <v>221.35364449938885</v>
      </c>
      <c r="K191" s="85">
        <v>160.49071300791707</v>
      </c>
      <c r="L191" s="85">
        <v>1882.1990947119939</v>
      </c>
      <c r="N191" s="67"/>
      <c r="O191" s="2"/>
    </row>
    <row r="192" spans="1:15">
      <c r="A192" s="6" t="s">
        <v>95</v>
      </c>
      <c r="B192" s="62">
        <v>11</v>
      </c>
      <c r="C192" s="19" t="s">
        <v>96</v>
      </c>
      <c r="D192" s="18">
        <v>4780246.7094285712</v>
      </c>
      <c r="E192" s="18">
        <v>1478319.9280762237</v>
      </c>
      <c r="F192" s="18">
        <v>684236.07180000003</v>
      </c>
      <c r="G192" s="18">
        <v>6942802.7093047947</v>
      </c>
      <c r="I192" s="85">
        <v>1201.0670124192391</v>
      </c>
      <c r="J192" s="89">
        <v>371.43716785834766</v>
      </c>
      <c r="K192" s="85">
        <v>171.91861100502513</v>
      </c>
      <c r="L192" s="85">
        <v>1744.4227912826118</v>
      </c>
      <c r="N192" s="67"/>
      <c r="O192" s="2"/>
    </row>
    <row r="193" spans="1:15">
      <c r="A193" s="6" t="s">
        <v>595</v>
      </c>
      <c r="B193" s="62">
        <v>15</v>
      </c>
      <c r="C193" s="19" t="s">
        <v>596</v>
      </c>
      <c r="D193" s="18">
        <v>32797240.23102222</v>
      </c>
      <c r="E193" s="18">
        <v>6631241.1607681066</v>
      </c>
      <c r="F193" s="18">
        <v>3389800.4804500006</v>
      </c>
      <c r="G193" s="18">
        <v>42818281.872240335</v>
      </c>
      <c r="I193" s="85">
        <v>1675.3800690142123</v>
      </c>
      <c r="J193" s="89">
        <v>338.74341851083506</v>
      </c>
      <c r="K193" s="85">
        <v>173.16103802870865</v>
      </c>
      <c r="L193" s="85">
        <v>2187.2845255537563</v>
      </c>
      <c r="N193" s="67"/>
      <c r="O193" s="2"/>
    </row>
    <row r="194" spans="1:15">
      <c r="A194" s="6" t="s">
        <v>271</v>
      </c>
      <c r="B194" s="62">
        <v>13</v>
      </c>
      <c r="C194" s="19" t="s">
        <v>272</v>
      </c>
      <c r="D194" s="18">
        <v>4712546.2566292128</v>
      </c>
      <c r="E194" s="18">
        <v>1555186.6585240129</v>
      </c>
      <c r="F194" s="18">
        <v>551392.70075000008</v>
      </c>
      <c r="G194" s="18">
        <v>6819125.6159032257</v>
      </c>
      <c r="I194" s="85">
        <v>1276.4209795853772</v>
      </c>
      <c r="J194" s="89">
        <v>421.23148930769582</v>
      </c>
      <c r="K194" s="85">
        <v>149.347968783857</v>
      </c>
      <c r="L194" s="85">
        <v>1847.00043767693</v>
      </c>
      <c r="N194" s="67"/>
      <c r="O194" s="2"/>
    </row>
    <row r="195" spans="1:15">
      <c r="A195" s="6" t="s">
        <v>485</v>
      </c>
      <c r="B195" s="62">
        <v>6</v>
      </c>
      <c r="C195" s="19" t="s">
        <v>486</v>
      </c>
      <c r="D195" s="18">
        <v>45832547.965215184</v>
      </c>
      <c r="E195" s="18">
        <v>6041659.2619637176</v>
      </c>
      <c r="F195" s="18">
        <v>3778346.17625</v>
      </c>
      <c r="G195" s="18">
        <v>55652553.403428905</v>
      </c>
      <c r="I195" s="89">
        <v>2178.1459920737184</v>
      </c>
      <c r="J195" s="85">
        <v>287.12381246857319</v>
      </c>
      <c r="K195" s="85">
        <v>179.56212224360803</v>
      </c>
      <c r="L195" s="89">
        <v>2644.8319267858997</v>
      </c>
      <c r="N195" s="67"/>
      <c r="O195" s="2"/>
    </row>
    <row r="196" spans="1:15">
      <c r="A196" s="6" t="s">
        <v>377</v>
      </c>
      <c r="B196" s="62">
        <v>12</v>
      </c>
      <c r="C196" s="19" t="s">
        <v>378</v>
      </c>
      <c r="D196" s="18">
        <v>4886342.4661999997</v>
      </c>
      <c r="E196" s="18">
        <v>1081382.5261180808</v>
      </c>
      <c r="F196" s="18">
        <v>569990.74470000004</v>
      </c>
      <c r="G196" s="18">
        <v>6537715.7370180804</v>
      </c>
      <c r="I196" s="85">
        <v>1221.8910893223306</v>
      </c>
      <c r="J196" s="85">
        <v>270.41323483822976</v>
      </c>
      <c r="K196" s="85">
        <v>142.53331950487623</v>
      </c>
      <c r="L196" s="85">
        <v>1634.8376436654364</v>
      </c>
      <c r="N196" s="67"/>
      <c r="O196" s="2"/>
    </row>
    <row r="197" spans="1:15">
      <c r="A197" s="6" t="s">
        <v>31</v>
      </c>
      <c r="B197" s="62">
        <v>4</v>
      </c>
      <c r="C197" s="19" t="s">
        <v>32</v>
      </c>
      <c r="D197" s="18">
        <v>2664456.8800366973</v>
      </c>
      <c r="E197" s="18">
        <v>462763.71745680779</v>
      </c>
      <c r="F197" s="18">
        <v>331289.82545</v>
      </c>
      <c r="G197" s="18">
        <v>3458510.422943505</v>
      </c>
      <c r="I197" s="85">
        <v>1379.8326670309152</v>
      </c>
      <c r="J197" s="85">
        <v>239.64977600041831</v>
      </c>
      <c r="K197" s="85">
        <v>171.56386610564473</v>
      </c>
      <c r="L197" s="85">
        <v>1791.0463091369782</v>
      </c>
      <c r="N197" s="67"/>
      <c r="O197" s="2"/>
    </row>
    <row r="198" spans="1:15">
      <c r="A198" s="6" t="s">
        <v>307</v>
      </c>
      <c r="B198" s="62">
        <v>4</v>
      </c>
      <c r="C198" s="19" t="s">
        <v>308</v>
      </c>
      <c r="D198" s="18">
        <v>137039129.91599998</v>
      </c>
      <c r="E198" s="18">
        <v>17532668.944996119</v>
      </c>
      <c r="F198" s="18">
        <v>15291581.08915</v>
      </c>
      <c r="G198" s="18">
        <v>169863379.95014611</v>
      </c>
      <c r="I198" s="85">
        <v>1645.0288688073942</v>
      </c>
      <c r="J198" s="85">
        <v>210.46358495883942</v>
      </c>
      <c r="K198" s="85">
        <v>183.56138394033971</v>
      </c>
      <c r="L198" s="85">
        <v>2039.0538377065736</v>
      </c>
      <c r="N198" s="67"/>
      <c r="O198" s="2"/>
    </row>
    <row r="199" spans="1:15">
      <c r="A199" s="6" t="s">
        <v>29</v>
      </c>
      <c r="B199" s="62">
        <v>1</v>
      </c>
      <c r="C199" s="19" t="s">
        <v>30</v>
      </c>
      <c r="D199" s="18">
        <v>9470497.9157215189</v>
      </c>
      <c r="E199" s="18">
        <v>433858.56034155295</v>
      </c>
      <c r="F199" s="18">
        <v>747772.4010999999</v>
      </c>
      <c r="G199" s="18">
        <v>10652128.877163073</v>
      </c>
      <c r="I199" s="89">
        <v>1908.9897028263492</v>
      </c>
      <c r="J199" s="85">
        <v>87.453852114806082</v>
      </c>
      <c r="K199" s="85">
        <v>150.73017558959884</v>
      </c>
      <c r="L199" s="85">
        <v>2147.1737305307547</v>
      </c>
      <c r="N199" s="67"/>
      <c r="O199" s="2"/>
    </row>
    <row r="200" spans="1:15">
      <c r="A200" s="6" t="s">
        <v>463</v>
      </c>
      <c r="B200" s="62">
        <v>1</v>
      </c>
      <c r="C200" s="19" t="s">
        <v>464</v>
      </c>
      <c r="D200" s="18">
        <v>103663966.80295776</v>
      </c>
      <c r="E200" s="18">
        <v>45170354.495950878</v>
      </c>
      <c r="F200" s="18">
        <v>9491712.1423499975</v>
      </c>
      <c r="G200" s="18">
        <v>158326033.44125864</v>
      </c>
      <c r="I200" s="89">
        <v>2003.671778474936</v>
      </c>
      <c r="J200" s="89">
        <v>873.07641525312397</v>
      </c>
      <c r="K200" s="85">
        <v>183.4608141629781</v>
      </c>
      <c r="L200" s="89">
        <v>3060.2090078910383</v>
      </c>
      <c r="N200" s="67"/>
      <c r="O200" s="2"/>
    </row>
    <row r="201" spans="1:15">
      <c r="A201" s="6" t="s">
        <v>211</v>
      </c>
      <c r="B201" s="62">
        <v>19</v>
      </c>
      <c r="C201" s="19" t="s">
        <v>212</v>
      </c>
      <c r="D201" s="18">
        <v>3722901.0088571422</v>
      </c>
      <c r="E201" s="18">
        <v>690865.07593384502</v>
      </c>
      <c r="F201" s="18">
        <v>711602.57010000001</v>
      </c>
      <c r="G201" s="18">
        <v>5125368.6548909871</v>
      </c>
      <c r="I201" s="85">
        <v>1293.5722754889305</v>
      </c>
      <c r="J201" s="85">
        <v>240.05040859410877</v>
      </c>
      <c r="K201" s="89">
        <v>247.25593123697013</v>
      </c>
      <c r="L201" s="85">
        <v>1780.8786153200094</v>
      </c>
      <c r="N201" s="67"/>
      <c r="O201" s="2"/>
    </row>
    <row r="202" spans="1:15">
      <c r="A202" s="6" t="s">
        <v>241</v>
      </c>
      <c r="B202" s="62">
        <v>17</v>
      </c>
      <c r="C202" s="19" t="s">
        <v>242</v>
      </c>
      <c r="D202" s="18">
        <v>8825695.2592421062</v>
      </c>
      <c r="E202" s="18">
        <v>2441418.3466321644</v>
      </c>
      <c r="F202" s="18">
        <v>1718772.6172500001</v>
      </c>
      <c r="G202" s="18">
        <v>12985886.223124269</v>
      </c>
      <c r="I202" s="85">
        <v>1208.3372479794778</v>
      </c>
      <c r="J202" s="89">
        <v>334.25771448961723</v>
      </c>
      <c r="K202" s="89">
        <v>235.31936161692227</v>
      </c>
      <c r="L202" s="85">
        <v>1777.9143240860171</v>
      </c>
      <c r="N202" s="67"/>
      <c r="O202" s="2"/>
    </row>
    <row r="203" spans="1:15">
      <c r="A203" s="6" t="s">
        <v>353</v>
      </c>
      <c r="B203" s="62">
        <v>1</v>
      </c>
      <c r="C203" s="19" t="s">
        <v>354</v>
      </c>
      <c r="D203" s="18">
        <v>2756043.008727273</v>
      </c>
      <c r="E203" s="18">
        <v>255361.48339627142</v>
      </c>
      <c r="F203" s="18">
        <v>223183.70185000001</v>
      </c>
      <c r="G203" s="18">
        <v>3234588.1939735441</v>
      </c>
      <c r="I203" s="85">
        <v>1581.2065454545457</v>
      </c>
      <c r="J203" s="85">
        <v>146.50687515563479</v>
      </c>
      <c r="K203" s="85">
        <v>128.045726821572</v>
      </c>
      <c r="L203" s="85">
        <v>1855.7591474317521</v>
      </c>
      <c r="N203" s="67"/>
      <c r="O203" s="2"/>
    </row>
    <row r="204" spans="1:15">
      <c r="A204" s="6" t="s">
        <v>275</v>
      </c>
      <c r="B204" s="62">
        <v>6</v>
      </c>
      <c r="C204" s="19" t="s">
        <v>276</v>
      </c>
      <c r="D204" s="18">
        <v>3263274.813361702</v>
      </c>
      <c r="E204" s="18">
        <v>498973.73281959532</v>
      </c>
      <c r="F204" s="18">
        <v>375783.17995000002</v>
      </c>
      <c r="G204" s="18">
        <v>4138031.7261312976</v>
      </c>
      <c r="I204" s="85">
        <v>1251.7356399546229</v>
      </c>
      <c r="J204" s="85">
        <v>191.39767273478915</v>
      </c>
      <c r="K204" s="85">
        <v>144.14391252397391</v>
      </c>
      <c r="L204" s="85">
        <v>1587.2772252133861</v>
      </c>
      <c r="N204" s="67"/>
      <c r="O204" s="2"/>
    </row>
    <row r="205" spans="1:15">
      <c r="A205" s="6" t="s">
        <v>133</v>
      </c>
      <c r="B205" s="62">
        <v>18</v>
      </c>
      <c r="C205" s="19" t="s">
        <v>134</v>
      </c>
      <c r="D205" s="18">
        <v>2930253.3239550563</v>
      </c>
      <c r="E205" s="18">
        <v>1067887.4342418145</v>
      </c>
      <c r="F205" s="18">
        <v>506320.27049999998</v>
      </c>
      <c r="G205" s="18">
        <v>4504461.0286968704</v>
      </c>
      <c r="I205" s="85">
        <v>1249.5749782324333</v>
      </c>
      <c r="J205" s="89">
        <v>455.38909775770344</v>
      </c>
      <c r="K205" s="89">
        <v>215.91482750533049</v>
      </c>
      <c r="L205" s="85">
        <v>1920.8789034954671</v>
      </c>
      <c r="N205" s="67"/>
      <c r="O205" s="2"/>
    </row>
    <row r="206" spans="1:15">
      <c r="A206" s="6" t="s">
        <v>465</v>
      </c>
      <c r="B206" s="62">
        <v>10</v>
      </c>
      <c r="C206" s="19" t="s">
        <v>466</v>
      </c>
      <c r="D206" s="18">
        <v>3352217.613727272</v>
      </c>
      <c r="E206" s="18">
        <v>1200181.4883557849</v>
      </c>
      <c r="F206" s="18">
        <v>1198906.3155499999</v>
      </c>
      <c r="G206" s="18">
        <v>5751305.4176330566</v>
      </c>
      <c r="I206" s="85">
        <v>1595.5343235255934</v>
      </c>
      <c r="J206" s="89">
        <v>571.24297399133025</v>
      </c>
      <c r="K206" s="89">
        <v>570.63603786292242</v>
      </c>
      <c r="L206" s="89">
        <v>2737.4133353798461</v>
      </c>
      <c r="N206" s="67"/>
      <c r="O206" s="2"/>
    </row>
    <row r="207" spans="1:15">
      <c r="A207" s="6" t="s">
        <v>217</v>
      </c>
      <c r="B207" s="62">
        <v>8</v>
      </c>
      <c r="C207" s="19" t="s">
        <v>218</v>
      </c>
      <c r="D207" s="18">
        <v>9105827.5459506158</v>
      </c>
      <c r="E207" s="18">
        <v>880974.09227192379</v>
      </c>
      <c r="F207" s="18">
        <v>887404.31179999991</v>
      </c>
      <c r="G207" s="18">
        <v>10874205.950022539</v>
      </c>
      <c r="I207" s="89">
        <v>1820.801348920339</v>
      </c>
      <c r="J207" s="85">
        <v>176.15958653707733</v>
      </c>
      <c r="K207" s="85">
        <v>177.44537328534292</v>
      </c>
      <c r="L207" s="85">
        <v>2174.4063087427594</v>
      </c>
      <c r="N207" s="67"/>
      <c r="O207" s="2"/>
    </row>
    <row r="208" spans="1:15">
      <c r="A208" s="6" t="s">
        <v>375</v>
      </c>
      <c r="B208" s="62">
        <v>17</v>
      </c>
      <c r="C208" s="19" t="s">
        <v>376</v>
      </c>
      <c r="D208" s="18">
        <v>4572387.74956962</v>
      </c>
      <c r="E208" s="18">
        <v>423709.84508746787</v>
      </c>
      <c r="F208" s="18">
        <v>801919.60575000022</v>
      </c>
      <c r="G208" s="18">
        <v>5798017.2004070878</v>
      </c>
      <c r="I208" s="85">
        <v>1536.4206147747379</v>
      </c>
      <c r="J208" s="85">
        <v>142.3756199890685</v>
      </c>
      <c r="K208" s="89">
        <v>269.46223311491946</v>
      </c>
      <c r="L208" s="85">
        <v>1948.2584678787257</v>
      </c>
      <c r="N208" s="67"/>
      <c r="O208" s="2"/>
    </row>
    <row r="209" spans="1:15">
      <c r="A209" s="6" t="s">
        <v>149</v>
      </c>
      <c r="B209" s="62">
        <v>17</v>
      </c>
      <c r="C209" s="19" t="s">
        <v>150</v>
      </c>
      <c r="D209" s="18">
        <v>6330254.6097142864</v>
      </c>
      <c r="E209" s="18">
        <v>957946.83272756357</v>
      </c>
      <c r="F209" s="18">
        <v>680602.07385000016</v>
      </c>
      <c r="G209" s="18">
        <v>7968803.5162918502</v>
      </c>
      <c r="I209" s="85">
        <v>1346.2897936440422</v>
      </c>
      <c r="J209" s="85">
        <v>203.73178067366302</v>
      </c>
      <c r="K209" s="85">
        <v>144.7473572628669</v>
      </c>
      <c r="L209" s="85">
        <v>1694.7689315805721</v>
      </c>
      <c r="N209" s="67"/>
      <c r="O209" s="2"/>
    </row>
    <row r="210" spans="1:15">
      <c r="A210" s="6" t="s">
        <v>587</v>
      </c>
      <c r="B210" s="62">
        <v>17</v>
      </c>
      <c r="C210" s="19" t="s">
        <v>588</v>
      </c>
      <c r="D210" s="18">
        <v>2079968.8204750002</v>
      </c>
      <c r="E210" s="18">
        <v>649495.78767634381</v>
      </c>
      <c r="F210" s="18">
        <v>313194.01484999998</v>
      </c>
      <c r="G210" s="18">
        <v>3042658.623001344</v>
      </c>
      <c r="I210" s="85">
        <v>1267.5008046770263</v>
      </c>
      <c r="J210" s="89">
        <v>395.79267987589509</v>
      </c>
      <c r="K210" s="85">
        <v>190.85558491773307</v>
      </c>
      <c r="L210" s="85">
        <v>1854.1490694706545</v>
      </c>
      <c r="N210" s="67"/>
      <c r="O210" s="2"/>
    </row>
    <row r="211" spans="1:15">
      <c r="A211" s="6" t="s">
        <v>135</v>
      </c>
      <c r="B211" s="62">
        <v>2</v>
      </c>
      <c r="C211" s="19" t="s">
        <v>136</v>
      </c>
      <c r="D211" s="18">
        <v>3164375.6580000003</v>
      </c>
      <c r="E211" s="18">
        <v>258184.42443162916</v>
      </c>
      <c r="F211" s="18">
        <v>330386.59480000002</v>
      </c>
      <c r="G211" s="18">
        <v>3752946.6772316294</v>
      </c>
      <c r="I211" s="85">
        <v>1648.9711610213653</v>
      </c>
      <c r="J211" s="85">
        <v>134.54112789558582</v>
      </c>
      <c r="K211" s="85">
        <v>172.1660212610735</v>
      </c>
      <c r="L211" s="85">
        <v>1955.6783101780247</v>
      </c>
      <c r="N211" s="67"/>
      <c r="O211" s="2"/>
    </row>
    <row r="212" spans="1:15">
      <c r="A212" s="6" t="s">
        <v>405</v>
      </c>
      <c r="B212" s="62">
        <v>6</v>
      </c>
      <c r="C212" s="19" t="s">
        <v>406</v>
      </c>
      <c r="D212" s="18">
        <v>9723713.6541123576</v>
      </c>
      <c r="E212" s="18">
        <v>1137768.945386484</v>
      </c>
      <c r="F212" s="18">
        <v>1551850.7015499996</v>
      </c>
      <c r="G212" s="18">
        <v>12413333.301048841</v>
      </c>
      <c r="I212" s="85">
        <v>1558.7870558051231</v>
      </c>
      <c r="J212" s="85">
        <v>182.39322625624945</v>
      </c>
      <c r="K212" s="89">
        <v>248.7737578630971</v>
      </c>
      <c r="L212" s="85">
        <v>1989.9540399244695</v>
      </c>
      <c r="N212" s="67"/>
      <c r="O212" s="2"/>
    </row>
    <row r="213" spans="1:15">
      <c r="A213" s="6" t="s">
        <v>301</v>
      </c>
      <c r="B213" s="62">
        <v>2</v>
      </c>
      <c r="C213" s="19" t="s">
        <v>302</v>
      </c>
      <c r="D213" s="18">
        <v>11517282.069860466</v>
      </c>
      <c r="E213" s="18">
        <v>2004683.7508668362</v>
      </c>
      <c r="F213" s="18">
        <v>1169832.2408000003</v>
      </c>
      <c r="G213" s="18">
        <v>14691798.061527302</v>
      </c>
      <c r="I213" s="85">
        <v>1437.6834439970623</v>
      </c>
      <c r="J213" s="85">
        <v>250.24138695129648</v>
      </c>
      <c r="K213" s="85">
        <v>146.02824126825618</v>
      </c>
      <c r="L213" s="85">
        <v>1833.9530722166151</v>
      </c>
      <c r="N213" s="67"/>
      <c r="O213" s="2"/>
    </row>
    <row r="214" spans="1:15">
      <c r="A214" s="6" t="s">
        <v>439</v>
      </c>
      <c r="B214" s="62">
        <v>17</v>
      </c>
      <c r="C214" s="19" t="s">
        <v>440</v>
      </c>
      <c r="D214" s="18">
        <v>38504776.570590906</v>
      </c>
      <c r="E214" s="18">
        <v>8633739.9971055184</v>
      </c>
      <c r="F214" s="18">
        <v>3575534.7097499999</v>
      </c>
      <c r="G214" s="18">
        <v>50714051.277446419</v>
      </c>
      <c r="I214" s="85">
        <v>1633.5656769161642</v>
      </c>
      <c r="J214" s="89">
        <v>366.28653842032662</v>
      </c>
      <c r="K214" s="85">
        <v>151.69210936107928</v>
      </c>
      <c r="L214" s="85">
        <v>2151.5443246975697</v>
      </c>
      <c r="N214" s="67"/>
      <c r="O214" s="2"/>
    </row>
    <row r="215" spans="1:15">
      <c r="A215" s="6" t="s">
        <v>259</v>
      </c>
      <c r="B215" s="62">
        <v>1</v>
      </c>
      <c r="C215" s="19" t="s">
        <v>260</v>
      </c>
      <c r="D215" s="18">
        <v>46207360.725849457</v>
      </c>
      <c r="E215" s="18">
        <v>3339921.6316861794</v>
      </c>
      <c r="F215" s="18">
        <v>5979720.6173</v>
      </c>
      <c r="G215" s="18">
        <v>55527002.974835634</v>
      </c>
      <c r="I215" s="85">
        <v>1709.1049240216548</v>
      </c>
      <c r="J215" s="85">
        <v>123.53608639170659</v>
      </c>
      <c r="K215" s="89">
        <v>221.17623233096612</v>
      </c>
      <c r="L215" s="85">
        <v>2053.8172427443274</v>
      </c>
      <c r="N215" s="67"/>
      <c r="O215" s="2"/>
    </row>
    <row r="216" spans="1:15">
      <c r="A216" s="6" t="s">
        <v>585</v>
      </c>
      <c r="B216" s="62">
        <v>2</v>
      </c>
      <c r="C216" s="19" t="s">
        <v>586</v>
      </c>
      <c r="D216" s="18">
        <v>47830435.356052637</v>
      </c>
      <c r="E216" s="18">
        <v>5011703.2096371232</v>
      </c>
      <c r="F216" s="18">
        <v>4574059.1025999999</v>
      </c>
      <c r="G216" s="18">
        <v>57416197.668289758</v>
      </c>
      <c r="I216" s="89">
        <v>1858.3586664096913</v>
      </c>
      <c r="J216" s="85">
        <v>194.71999415794247</v>
      </c>
      <c r="K216" s="85">
        <v>177.71618239956484</v>
      </c>
      <c r="L216" s="85">
        <v>2230.7948429671987</v>
      </c>
      <c r="N216" s="67"/>
      <c r="O216" s="2"/>
    </row>
    <row r="217" spans="1:15">
      <c r="A217" s="6" t="s">
        <v>583</v>
      </c>
      <c r="B217" s="62">
        <v>10</v>
      </c>
      <c r="C217" s="19" t="s">
        <v>584</v>
      </c>
      <c r="D217" s="18">
        <v>4289524.6334255328</v>
      </c>
      <c r="E217" s="18">
        <v>1120042.7491833959</v>
      </c>
      <c r="F217" s="18">
        <v>809415.28625</v>
      </c>
      <c r="G217" s="18">
        <v>6218982.6688589286</v>
      </c>
      <c r="I217" s="85">
        <v>1321.480170494619</v>
      </c>
      <c r="J217" s="89">
        <v>345.05321909531602</v>
      </c>
      <c r="K217" s="89">
        <v>249.35775916512631</v>
      </c>
      <c r="L217" s="85">
        <v>1915.8911487550613</v>
      </c>
      <c r="N217" s="67"/>
      <c r="O217" s="2"/>
    </row>
    <row r="218" spans="1:15">
      <c r="A218" s="6" t="s">
        <v>299</v>
      </c>
      <c r="B218" s="62">
        <v>19</v>
      </c>
      <c r="C218" s="19" t="s">
        <v>300</v>
      </c>
      <c r="D218" s="18">
        <v>4353145.7875308637</v>
      </c>
      <c r="E218" s="18">
        <v>609485.14370158094</v>
      </c>
      <c r="F218" s="18">
        <v>631073.38465000002</v>
      </c>
      <c r="G218" s="18">
        <v>5593704.3158824453</v>
      </c>
      <c r="I218" s="85">
        <v>1219.3685679358161</v>
      </c>
      <c r="J218" s="85">
        <v>170.72412988839801</v>
      </c>
      <c r="K218" s="85">
        <v>176.7712562044818</v>
      </c>
      <c r="L218" s="85">
        <v>1566.8639540286961</v>
      </c>
      <c r="N218" s="67"/>
      <c r="O218" s="2"/>
    </row>
    <row r="219" spans="1:15">
      <c r="A219" s="6" t="s">
        <v>449</v>
      </c>
      <c r="B219" s="62">
        <v>4</v>
      </c>
      <c r="C219" s="19" t="s">
        <v>450</v>
      </c>
      <c r="D219" s="18">
        <v>71025962.344177201</v>
      </c>
      <c r="E219" s="18">
        <v>14609975.531323824</v>
      </c>
      <c r="F219" s="18">
        <v>6177719.8340499997</v>
      </c>
      <c r="G219" s="18">
        <v>91813657.709551021</v>
      </c>
      <c r="I219" s="89">
        <v>1822.6740490704476</v>
      </c>
      <c r="J219" s="89">
        <v>374.92238583770848</v>
      </c>
      <c r="K219" s="85">
        <v>158.53315115094435</v>
      </c>
      <c r="L219" s="89">
        <v>2356.1295860591003</v>
      </c>
      <c r="N219" s="67"/>
      <c r="O219" s="2"/>
    </row>
    <row r="220" spans="1:15">
      <c r="A220" s="6" t="s">
        <v>151</v>
      </c>
      <c r="B220" s="62">
        <v>11</v>
      </c>
      <c r="C220" s="19" t="s">
        <v>152</v>
      </c>
      <c r="D220" s="18">
        <v>3985830.3750909083</v>
      </c>
      <c r="E220" s="18">
        <v>734851.18458749377</v>
      </c>
      <c r="F220" s="18">
        <v>613662.91250000009</v>
      </c>
      <c r="G220" s="18">
        <v>5334344.4721784014</v>
      </c>
      <c r="I220" s="85">
        <v>1358.0341993495429</v>
      </c>
      <c r="J220" s="85">
        <v>250.37519066013417</v>
      </c>
      <c r="K220" s="89">
        <v>209.0844676320273</v>
      </c>
      <c r="L220" s="85">
        <v>1817.4938576417042</v>
      </c>
      <c r="N220" s="67"/>
      <c r="O220" s="2"/>
    </row>
    <row r="221" spans="1:15">
      <c r="A221" s="6" t="s">
        <v>105</v>
      </c>
      <c r="B221" s="62">
        <v>11</v>
      </c>
      <c r="C221" s="19" t="s">
        <v>106</v>
      </c>
      <c r="D221" s="18">
        <v>1568958.1246382978</v>
      </c>
      <c r="E221" s="18">
        <v>1322907.8264155251</v>
      </c>
      <c r="F221" s="18">
        <v>228537.68064999999</v>
      </c>
      <c r="G221" s="18">
        <v>3120403.6317038229</v>
      </c>
      <c r="I221" s="85">
        <v>1110.3737612443722</v>
      </c>
      <c r="J221" s="89">
        <v>936.24049994021584</v>
      </c>
      <c r="K221" s="85">
        <v>161.73933520877566</v>
      </c>
      <c r="L221" s="85">
        <v>2208.3535963933637</v>
      </c>
      <c r="N221" s="67"/>
      <c r="O221" s="2"/>
    </row>
    <row r="222" spans="1:15">
      <c r="A222" s="6" t="s">
        <v>581</v>
      </c>
      <c r="B222" s="62">
        <v>9</v>
      </c>
      <c r="C222" s="19" t="s">
        <v>582</v>
      </c>
      <c r="D222" s="18">
        <v>4623588.5949882343</v>
      </c>
      <c r="E222" s="18">
        <v>900219.2885369102</v>
      </c>
      <c r="F222" s="18">
        <v>466205.60060000001</v>
      </c>
      <c r="G222" s="18">
        <v>5990013.4841251448</v>
      </c>
      <c r="I222" s="85">
        <v>1537.0972722700246</v>
      </c>
      <c r="J222" s="85">
        <v>299.27502943381324</v>
      </c>
      <c r="K222" s="85">
        <v>154.98856402925531</v>
      </c>
      <c r="L222" s="85">
        <v>1991.3608657330933</v>
      </c>
      <c r="N222" s="67"/>
      <c r="O222" s="2"/>
    </row>
    <row r="223" spans="1:15">
      <c r="A223" s="6" t="s">
        <v>177</v>
      </c>
      <c r="B223" s="62">
        <v>17</v>
      </c>
      <c r="C223" s="19" t="s">
        <v>178</v>
      </c>
      <c r="D223" s="18">
        <v>3338736.3497647066</v>
      </c>
      <c r="E223" s="18">
        <v>398252.60537763027</v>
      </c>
      <c r="F223" s="18">
        <v>359550.57410000003</v>
      </c>
      <c r="G223" s="18">
        <v>4096539.5292423368</v>
      </c>
      <c r="I223" s="85">
        <v>1306.2348786246896</v>
      </c>
      <c r="J223" s="85">
        <v>155.81087847325128</v>
      </c>
      <c r="K223" s="85">
        <v>140.66923869327076</v>
      </c>
      <c r="L223" s="85">
        <v>1602.7149957912115</v>
      </c>
      <c r="N223" s="67"/>
      <c r="O223" s="2"/>
    </row>
    <row r="224" spans="1:15">
      <c r="A224" s="6" t="s">
        <v>483</v>
      </c>
      <c r="B224" s="62">
        <v>5</v>
      </c>
      <c r="C224" s="19" t="s">
        <v>484</v>
      </c>
      <c r="D224" s="18">
        <v>50988798.182202533</v>
      </c>
      <c r="E224" s="18">
        <v>12226574.870944273</v>
      </c>
      <c r="F224" s="18">
        <v>4592667.4957500007</v>
      </c>
      <c r="G224" s="18">
        <v>67808040.548896804</v>
      </c>
      <c r="I224" s="85">
        <v>1780.1486639738341</v>
      </c>
      <c r="J224" s="89">
        <v>426.86083409364494</v>
      </c>
      <c r="K224" s="85">
        <v>160.34170637677619</v>
      </c>
      <c r="L224" s="89">
        <v>2367.3512044442555</v>
      </c>
      <c r="N224" s="67"/>
      <c r="O224" s="2"/>
    </row>
    <row r="225" spans="1:15">
      <c r="A225" s="6" t="s">
        <v>49</v>
      </c>
      <c r="B225" s="62">
        <v>18</v>
      </c>
      <c r="C225" s="19" t="s">
        <v>50</v>
      </c>
      <c r="D225" s="18">
        <v>1584018.2232473118</v>
      </c>
      <c r="E225" s="18">
        <v>414437.81293371803</v>
      </c>
      <c r="F225" s="18">
        <v>205932.23720000003</v>
      </c>
      <c r="G225" s="18">
        <v>2204388.2733810297</v>
      </c>
      <c r="I225" s="85">
        <v>1362.0105101008701</v>
      </c>
      <c r="J225" s="89">
        <v>356.35237569537236</v>
      </c>
      <c r="K225" s="85">
        <v>177.06985141874466</v>
      </c>
      <c r="L225" s="85">
        <v>1895.4327372149869</v>
      </c>
      <c r="N225" s="67"/>
      <c r="O225" s="2"/>
    </row>
    <row r="226" spans="1:15">
      <c r="A226" s="6" t="s">
        <v>329</v>
      </c>
      <c r="B226" s="62">
        <v>19</v>
      </c>
      <c r="C226" s="19" t="s">
        <v>330</v>
      </c>
      <c r="D226" s="18">
        <v>113712244.87386517</v>
      </c>
      <c r="E226" s="18">
        <v>12014999.632476898</v>
      </c>
      <c r="F226" s="18">
        <v>11195305.627349999</v>
      </c>
      <c r="G226" s="18">
        <v>136922550.13369206</v>
      </c>
      <c r="I226" s="85">
        <v>1730.2006158343504</v>
      </c>
      <c r="J226" s="85">
        <v>182.81548998017252</v>
      </c>
      <c r="K226" s="85">
        <v>170.34334967514681</v>
      </c>
      <c r="L226" s="85">
        <v>2083.3594554896695</v>
      </c>
      <c r="N226" s="67"/>
      <c r="O226" s="2"/>
    </row>
    <row r="227" spans="1:15">
      <c r="A227" s="6" t="s">
        <v>413</v>
      </c>
      <c r="B227" s="62">
        <v>9</v>
      </c>
      <c r="C227" s="19" t="s">
        <v>414</v>
      </c>
      <c r="D227" s="18">
        <v>7993701.2812558152</v>
      </c>
      <c r="E227" s="18">
        <v>1528598.3474487958</v>
      </c>
      <c r="F227" s="18">
        <v>1176783.0738000001</v>
      </c>
      <c r="G227" s="18">
        <v>10699082.702504611</v>
      </c>
      <c r="I227" s="85">
        <v>1688.9290685095743</v>
      </c>
      <c r="J227" s="89">
        <v>322.96605692981109</v>
      </c>
      <c r="K227" s="89">
        <v>248.63365176420876</v>
      </c>
      <c r="L227" s="85">
        <v>2260.528777203594</v>
      </c>
      <c r="N227" s="67"/>
      <c r="O227" s="2"/>
    </row>
    <row r="228" spans="1:15">
      <c r="A228" s="6" t="s">
        <v>575</v>
      </c>
      <c r="B228" s="62">
        <v>6</v>
      </c>
      <c r="C228" s="19" t="s">
        <v>576</v>
      </c>
      <c r="D228" s="18">
        <v>5702064.6719787233</v>
      </c>
      <c r="E228" s="18">
        <v>1565622.8343052878</v>
      </c>
      <c r="F228" s="18">
        <v>1041703.4240999999</v>
      </c>
      <c r="G228" s="18">
        <v>8309390.9303840119</v>
      </c>
      <c r="I228" s="85">
        <v>1411.7515899922564</v>
      </c>
      <c r="J228" s="89">
        <v>387.62635164775634</v>
      </c>
      <c r="K228" s="89">
        <v>257.91122161426097</v>
      </c>
      <c r="L228" s="85">
        <v>2057.2891632542737</v>
      </c>
      <c r="N228" s="67"/>
      <c r="O228" s="2"/>
    </row>
    <row r="229" spans="1:15">
      <c r="A229" s="6" t="s">
        <v>87</v>
      </c>
      <c r="B229" s="62">
        <v>2</v>
      </c>
      <c r="C229" s="19" t="s">
        <v>88</v>
      </c>
      <c r="D229" s="18">
        <v>12239906.340821916</v>
      </c>
      <c r="E229" s="18">
        <v>984094.12071784446</v>
      </c>
      <c r="F229" s="18">
        <v>846376.28299999994</v>
      </c>
      <c r="G229" s="18">
        <v>14070376.74453976</v>
      </c>
      <c r="I229" s="89">
        <v>1907.1215862919782</v>
      </c>
      <c r="J229" s="85">
        <v>153.33345601711505</v>
      </c>
      <c r="K229" s="85">
        <v>131.87539467123713</v>
      </c>
      <c r="L229" s="85">
        <v>2192.3304369803304</v>
      </c>
      <c r="N229" s="67"/>
      <c r="O229" s="2"/>
    </row>
    <row r="230" spans="1:15">
      <c r="A230" s="6" t="s">
        <v>17</v>
      </c>
      <c r="B230" s="62">
        <v>12</v>
      </c>
      <c r="C230" s="19" t="s">
        <v>18</v>
      </c>
      <c r="D230" s="18">
        <v>2198368.3025252526</v>
      </c>
      <c r="E230" s="18">
        <v>490668.66210338904</v>
      </c>
      <c r="F230" s="18">
        <v>390999.73810000008</v>
      </c>
      <c r="G230" s="18">
        <v>3080036.7027286417</v>
      </c>
      <c r="I230" s="85">
        <v>1168.7231805025267</v>
      </c>
      <c r="J230" s="85">
        <v>260.85521642923396</v>
      </c>
      <c r="K230" s="89">
        <v>207.86801600212658</v>
      </c>
      <c r="L230" s="85">
        <v>1637.4464129338871</v>
      </c>
      <c r="N230" s="67"/>
      <c r="O230" s="2"/>
    </row>
    <row r="231" spans="1:15">
      <c r="A231" s="6" t="s">
        <v>83</v>
      </c>
      <c r="B231" s="62">
        <v>13</v>
      </c>
      <c r="C231" s="19" t="s">
        <v>84</v>
      </c>
      <c r="D231" s="18">
        <v>11867099.491419353</v>
      </c>
      <c r="E231" s="18">
        <v>2027432.4616914412</v>
      </c>
      <c r="F231" s="18">
        <v>1621313.0686499998</v>
      </c>
      <c r="G231" s="18">
        <v>15515845.021760793</v>
      </c>
      <c r="I231" s="85">
        <v>1339.7041647572084</v>
      </c>
      <c r="J231" s="85">
        <v>228.8815152056267</v>
      </c>
      <c r="K231" s="85">
        <v>183.03376254797919</v>
      </c>
      <c r="L231" s="85">
        <v>1751.6194425108142</v>
      </c>
      <c r="N231" s="67"/>
      <c r="O231" s="2"/>
    </row>
    <row r="232" spans="1:15">
      <c r="A232" s="6" t="s">
        <v>495</v>
      </c>
      <c r="B232" s="62">
        <v>19</v>
      </c>
      <c r="C232" s="19" t="s">
        <v>496</v>
      </c>
      <c r="D232" s="18">
        <v>4642808.2374831466</v>
      </c>
      <c r="E232" s="18">
        <v>1008588.3319077992</v>
      </c>
      <c r="F232" s="18">
        <v>664020.4739000001</v>
      </c>
      <c r="G232" s="18">
        <v>6315417.0432909466</v>
      </c>
      <c r="I232" s="85">
        <v>1413.335840938553</v>
      </c>
      <c r="J232" s="85">
        <v>307.02841153966489</v>
      </c>
      <c r="K232" s="85">
        <v>202.13713056316593</v>
      </c>
      <c r="L232" s="85">
        <v>1922.5013830413841</v>
      </c>
      <c r="N232" s="67"/>
      <c r="O232" s="2"/>
    </row>
    <row r="233" spans="1:15">
      <c r="A233" s="6" t="s">
        <v>365</v>
      </c>
      <c r="B233" s="62">
        <v>2</v>
      </c>
      <c r="C233" s="19" t="s">
        <v>366</v>
      </c>
      <c r="D233" s="18">
        <v>82092012.876049384</v>
      </c>
      <c r="E233" s="18">
        <v>10183457.754853541</v>
      </c>
      <c r="F233" s="18">
        <v>8704860.55535</v>
      </c>
      <c r="G233" s="18">
        <v>100980331.18625294</v>
      </c>
      <c r="I233" s="85">
        <v>1613.7608192657633</v>
      </c>
      <c r="J233" s="85">
        <v>200.18592008754749</v>
      </c>
      <c r="K233" s="85">
        <v>171.11972784253982</v>
      </c>
      <c r="L233" s="85">
        <v>1985.0664671958509</v>
      </c>
      <c r="N233" s="67"/>
      <c r="O233" s="2"/>
    </row>
    <row r="234" spans="1:15">
      <c r="A234" s="6" t="s">
        <v>295</v>
      </c>
      <c r="B234" s="62">
        <v>6</v>
      </c>
      <c r="C234" s="19" t="s">
        <v>296</v>
      </c>
      <c r="D234" s="18">
        <v>35482245.058876403</v>
      </c>
      <c r="E234" s="18">
        <v>5540294.4939754875</v>
      </c>
      <c r="F234" s="18">
        <v>3815681.1065000002</v>
      </c>
      <c r="G234" s="18">
        <v>44838220.659351893</v>
      </c>
      <c r="I234" s="85">
        <v>1512.1993291372487</v>
      </c>
      <c r="J234" s="85">
        <v>236.11892660993382</v>
      </c>
      <c r="K234" s="85">
        <v>162.61852653000341</v>
      </c>
      <c r="L234" s="85">
        <v>1910.936782277186</v>
      </c>
      <c r="N234" s="67"/>
      <c r="O234" s="2"/>
    </row>
    <row r="235" spans="1:15">
      <c r="A235" s="6" t="s">
        <v>567</v>
      </c>
      <c r="B235" s="62">
        <v>2</v>
      </c>
      <c r="C235" s="19" t="s">
        <v>568</v>
      </c>
      <c r="D235" s="18">
        <v>4892319.5150227267</v>
      </c>
      <c r="E235" s="18">
        <v>506814.18294490199</v>
      </c>
      <c r="F235" s="18">
        <v>633591.80150000018</v>
      </c>
      <c r="G235" s="18">
        <v>6032725.499467629</v>
      </c>
      <c r="I235" s="85">
        <v>1650.0234452015941</v>
      </c>
      <c r="J235" s="85">
        <v>170.93227080772411</v>
      </c>
      <c r="K235" s="89">
        <v>213.690320910624</v>
      </c>
      <c r="L235" s="85">
        <v>2034.6460369199424</v>
      </c>
      <c r="N235" s="67"/>
      <c r="O235" s="2"/>
    </row>
    <row r="236" spans="1:15">
      <c r="A236" s="6" t="s">
        <v>533</v>
      </c>
      <c r="B236" s="62">
        <v>9</v>
      </c>
      <c r="C236" s="19" t="s">
        <v>534</v>
      </c>
      <c r="D236" s="18">
        <v>4521227.7707415726</v>
      </c>
      <c r="E236" s="18">
        <v>1025162.8983122822</v>
      </c>
      <c r="F236" s="18">
        <v>931555.16110000014</v>
      </c>
      <c r="G236" s="18">
        <v>6477945.8301538546</v>
      </c>
      <c r="I236" s="85">
        <v>1418.2019356152989</v>
      </c>
      <c r="J236" s="89">
        <v>321.56929056219639</v>
      </c>
      <c r="K236" s="89">
        <v>292.20676320577167</v>
      </c>
      <c r="L236" s="85">
        <v>2031.9779893832667</v>
      </c>
      <c r="N236" s="67"/>
      <c r="O236" s="2"/>
    </row>
    <row r="237" spans="1:15">
      <c r="A237" s="6" t="s">
        <v>525</v>
      </c>
      <c r="B237" s="62">
        <v>10</v>
      </c>
      <c r="C237" s="19" t="s">
        <v>526</v>
      </c>
      <c r="D237" s="18">
        <v>48615373.409591392</v>
      </c>
      <c r="E237" s="18">
        <v>9468242.1979933362</v>
      </c>
      <c r="F237" s="18">
        <v>6171997.9967499999</v>
      </c>
      <c r="G237" s="18">
        <v>64255613.604334727</v>
      </c>
      <c r="I237" s="85">
        <v>1545.3074828223582</v>
      </c>
      <c r="J237" s="85">
        <v>300.96129046386955</v>
      </c>
      <c r="K237" s="85">
        <v>196.18556887317229</v>
      </c>
      <c r="L237" s="85">
        <v>2042.4543421594001</v>
      </c>
      <c r="N237" s="67"/>
      <c r="O237" s="2"/>
    </row>
    <row r="238" spans="1:15">
      <c r="A238" s="6" t="s">
        <v>233</v>
      </c>
      <c r="B238" s="62">
        <v>19</v>
      </c>
      <c r="C238" s="19" t="s">
        <v>234</v>
      </c>
      <c r="D238" s="18">
        <v>1315008.5048571429</v>
      </c>
      <c r="E238" s="18">
        <v>833560.26710811432</v>
      </c>
      <c r="F238" s="18">
        <v>214598.04880000002</v>
      </c>
      <c r="G238" s="18">
        <v>2363166.8207652573</v>
      </c>
      <c r="I238" s="85">
        <v>1364.1167062833433</v>
      </c>
      <c r="J238" s="89">
        <v>864.68907376360403</v>
      </c>
      <c r="K238" s="89">
        <v>222.61208381742742</v>
      </c>
      <c r="L238" s="89">
        <v>2451.4178638643748</v>
      </c>
      <c r="N238" s="67"/>
      <c r="O238" s="2"/>
    </row>
    <row r="239" spans="1:15">
      <c r="A239" s="6" t="s">
        <v>403</v>
      </c>
      <c r="B239" s="62">
        <v>14</v>
      </c>
      <c r="C239" s="19" t="s">
        <v>404</v>
      </c>
      <c r="D239" s="18">
        <v>113219245.58354348</v>
      </c>
      <c r="E239" s="18">
        <v>15652941.13896459</v>
      </c>
      <c r="F239" s="18">
        <v>13084881.17495</v>
      </c>
      <c r="G239" s="18">
        <v>141957067.89745808</v>
      </c>
      <c r="I239" s="85">
        <v>1699.7079398829544</v>
      </c>
      <c r="J239" s="85">
        <v>234.99033401337002</v>
      </c>
      <c r="K239" s="85">
        <v>196.43724272192281</v>
      </c>
      <c r="L239" s="85">
        <v>2131.1355166182475</v>
      </c>
      <c r="N239" s="67"/>
      <c r="O239" s="2"/>
    </row>
    <row r="240" spans="1:15">
      <c r="A240" s="6" t="s">
        <v>541</v>
      </c>
      <c r="B240" s="62">
        <v>17</v>
      </c>
      <c r="C240" s="19" t="s">
        <v>542</v>
      </c>
      <c r="D240" s="18">
        <v>5809097.917458334</v>
      </c>
      <c r="E240" s="18">
        <v>1831150.5523161325</v>
      </c>
      <c r="F240" s="18">
        <v>578597.49619999994</v>
      </c>
      <c r="G240" s="18">
        <v>8218845.9659744659</v>
      </c>
      <c r="I240" s="85">
        <v>1262.0243140252735</v>
      </c>
      <c r="J240" s="89">
        <v>397.81676131134748</v>
      </c>
      <c r="K240" s="85">
        <v>125.70008607429935</v>
      </c>
      <c r="L240" s="85">
        <v>1785.5411614109203</v>
      </c>
      <c r="N240" s="67"/>
      <c r="O240" s="2"/>
    </row>
    <row r="241" spans="1:15">
      <c r="A241" s="6" t="s">
        <v>23</v>
      </c>
      <c r="B241" s="62">
        <v>4</v>
      </c>
      <c r="C241" s="19" t="s">
        <v>24</v>
      </c>
      <c r="D241" s="18">
        <v>1502811.4211914891</v>
      </c>
      <c r="E241" s="18">
        <v>558072.79265987605</v>
      </c>
      <c r="F241" s="18">
        <v>311192.01050000003</v>
      </c>
      <c r="G241" s="18">
        <v>2372076.2243513651</v>
      </c>
      <c r="I241" s="85">
        <v>1188.9330863856717</v>
      </c>
      <c r="J241" s="89">
        <v>441.51328533218043</v>
      </c>
      <c r="K241" s="89">
        <v>246.19621083860761</v>
      </c>
      <c r="L241" s="85">
        <v>1876.6425825564597</v>
      </c>
      <c r="N241" s="67"/>
      <c r="O241" s="2"/>
    </row>
    <row r="242" spans="1:15">
      <c r="A242" s="6" t="s">
        <v>297</v>
      </c>
      <c r="B242" s="62">
        <v>17</v>
      </c>
      <c r="C242" s="19" t="s">
        <v>298</v>
      </c>
      <c r="D242" s="18">
        <v>6537235.0500212768</v>
      </c>
      <c r="E242" s="18">
        <v>1046322.710402022</v>
      </c>
      <c r="F242" s="18">
        <v>676305.92209999985</v>
      </c>
      <c r="G242" s="18">
        <v>8259863.682523299</v>
      </c>
      <c r="I242" s="85">
        <v>1360.7899771068437</v>
      </c>
      <c r="J242" s="85">
        <v>217.80239600375145</v>
      </c>
      <c r="K242" s="85">
        <v>140.77975064529556</v>
      </c>
      <c r="L242" s="85">
        <v>1719.3721237558907</v>
      </c>
      <c r="N242" s="67"/>
      <c r="O242" s="2"/>
    </row>
    <row r="243" spans="1:15">
      <c r="A243" s="6" t="s">
        <v>267</v>
      </c>
      <c r="B243" s="62">
        <v>17</v>
      </c>
      <c r="C243" s="19" t="s">
        <v>268</v>
      </c>
      <c r="D243" s="18">
        <v>6227487.6423010752</v>
      </c>
      <c r="E243" s="18">
        <v>1333733.1822762107</v>
      </c>
      <c r="F243" s="18">
        <v>741360.44760000007</v>
      </c>
      <c r="G243" s="18">
        <v>8302581.2721772864</v>
      </c>
      <c r="I243" s="85">
        <v>1261.1356100245191</v>
      </c>
      <c r="J243" s="85">
        <v>270.09582468129014</v>
      </c>
      <c r="K243" s="85">
        <v>150.13374799513974</v>
      </c>
      <c r="L243" s="85">
        <v>1681.3651827009492</v>
      </c>
      <c r="N243" s="67"/>
      <c r="O243" s="2"/>
    </row>
    <row r="244" spans="1:15">
      <c r="A244" s="6" t="s">
        <v>551</v>
      </c>
      <c r="B244" s="62">
        <v>11</v>
      </c>
      <c r="C244" s="19" t="s">
        <v>552</v>
      </c>
      <c r="D244" s="18">
        <v>37395598.737595744</v>
      </c>
      <c r="E244" s="18">
        <v>6844932.1301678745</v>
      </c>
      <c r="F244" s="18">
        <v>3118456.2365000006</v>
      </c>
      <c r="G244" s="18">
        <v>47358987.104263619</v>
      </c>
      <c r="I244" s="85">
        <v>1758.220825501704</v>
      </c>
      <c r="J244" s="89">
        <v>321.82670225059354</v>
      </c>
      <c r="K244" s="85">
        <v>146.61978637923741</v>
      </c>
      <c r="L244" s="85">
        <v>2226.667314131535</v>
      </c>
      <c r="N244" s="67"/>
      <c r="O244" s="2"/>
    </row>
    <row r="245" spans="1:15">
      <c r="A245" s="6" t="s">
        <v>171</v>
      </c>
      <c r="B245" s="62">
        <v>19</v>
      </c>
      <c r="C245" s="19" t="s">
        <v>172</v>
      </c>
      <c r="D245" s="18">
        <v>4530852.9856808512</v>
      </c>
      <c r="E245" s="18">
        <v>259741.50228724096</v>
      </c>
      <c r="F245" s="18">
        <v>392892.89984999999</v>
      </c>
      <c r="G245" s="18">
        <v>5183487.3878180915</v>
      </c>
      <c r="H245" s="17"/>
      <c r="I245" s="85">
        <v>1630.9765967173689</v>
      </c>
      <c r="J245" s="85">
        <v>93.499460866537419</v>
      </c>
      <c r="K245" s="85">
        <v>141.43012953563715</v>
      </c>
      <c r="L245" s="85">
        <v>1865.9061871195433</v>
      </c>
      <c r="N245" s="67"/>
      <c r="O245" s="2"/>
    </row>
    <row r="246" spans="1:15">
      <c r="A246" s="6" t="s">
        <v>437</v>
      </c>
      <c r="B246" s="62">
        <v>1</v>
      </c>
      <c r="C246" s="19" t="s">
        <v>438</v>
      </c>
      <c r="D246" s="18">
        <v>49978312.870121211</v>
      </c>
      <c r="E246" s="18">
        <v>3843709.2557222978</v>
      </c>
      <c r="F246" s="18">
        <v>7126400.2899499992</v>
      </c>
      <c r="G246" s="18">
        <v>60948422.415793508</v>
      </c>
      <c r="I246" s="89">
        <v>2189.5344287269436</v>
      </c>
      <c r="J246" s="85">
        <v>168.39171364769552</v>
      </c>
      <c r="K246" s="89">
        <v>312.2053925326382</v>
      </c>
      <c r="L246" s="89">
        <v>2670.131534907277</v>
      </c>
      <c r="N246" s="67"/>
      <c r="O246" s="2"/>
    </row>
    <row r="247" spans="1:15">
      <c r="A247" s="6" t="s">
        <v>425</v>
      </c>
      <c r="B247" s="62">
        <v>1</v>
      </c>
      <c r="C247" s="19" t="s">
        <v>426</v>
      </c>
      <c r="D247" s="18">
        <v>13201935.616395349</v>
      </c>
      <c r="E247" s="18">
        <v>563675.23386734072</v>
      </c>
      <c r="F247" s="18">
        <v>1306038.0235500003</v>
      </c>
      <c r="G247" s="18">
        <v>15071648.87381269</v>
      </c>
      <c r="I247" s="89">
        <v>2135.5444219338965</v>
      </c>
      <c r="J247" s="85">
        <v>91.180076652756512</v>
      </c>
      <c r="K247" s="89">
        <v>211.26464308476227</v>
      </c>
      <c r="L247" s="89">
        <v>2437.9891416714154</v>
      </c>
      <c r="N247" s="67"/>
      <c r="O247" s="2"/>
    </row>
    <row r="248" spans="1:15">
      <c r="A248" s="6" t="s">
        <v>493</v>
      </c>
      <c r="B248" s="62">
        <v>19</v>
      </c>
      <c r="C248" s="19" t="s">
        <v>494</v>
      </c>
      <c r="D248" s="18">
        <v>13971220.200925</v>
      </c>
      <c r="E248" s="18">
        <v>6256530.4641996222</v>
      </c>
      <c r="F248" s="18">
        <v>2261138.7399499994</v>
      </c>
      <c r="G248" s="18">
        <v>22488889.405074619</v>
      </c>
      <c r="I248" s="85">
        <v>1719.1116280207948</v>
      </c>
      <c r="J248" s="89">
        <v>769.84501835851142</v>
      </c>
      <c r="K248" s="89">
        <v>278.22551248308099</v>
      </c>
      <c r="L248" s="89">
        <v>2767.182158862387</v>
      </c>
      <c r="N248" s="67"/>
      <c r="O248" s="2"/>
    </row>
    <row r="249" spans="1:15">
      <c r="A249" s="6" t="s">
        <v>111</v>
      </c>
      <c r="B249" s="62">
        <v>14</v>
      </c>
      <c r="C249" s="19" t="s">
        <v>112</v>
      </c>
      <c r="D249" s="18">
        <v>2191497.6857142854</v>
      </c>
      <c r="E249" s="18">
        <v>1044846.2573584515</v>
      </c>
      <c r="F249" s="18">
        <v>309982.38425</v>
      </c>
      <c r="G249" s="18">
        <v>3546326.3273227368</v>
      </c>
      <c r="I249" s="85">
        <v>1217.4987142857142</v>
      </c>
      <c r="J249" s="89">
        <v>580.47014297691749</v>
      </c>
      <c r="K249" s="85">
        <v>172.21243569444445</v>
      </c>
      <c r="L249" s="85">
        <v>1970.181292957076</v>
      </c>
      <c r="N249" s="67"/>
      <c r="O249" s="2"/>
    </row>
    <row r="250" spans="1:15">
      <c r="A250" s="6" t="s">
        <v>153</v>
      </c>
      <c r="B250" s="62">
        <v>2</v>
      </c>
      <c r="C250" s="19" t="s">
        <v>154</v>
      </c>
      <c r="D250" s="18">
        <v>12427969.69382927</v>
      </c>
      <c r="E250" s="18">
        <v>1489875.9127768499</v>
      </c>
      <c r="F250" s="18">
        <v>1321556.9948500001</v>
      </c>
      <c r="G250" s="18">
        <v>15239402.601456121</v>
      </c>
      <c r="I250" s="85">
        <v>1474.4299079166294</v>
      </c>
      <c r="J250" s="85">
        <v>176.75595121329337</v>
      </c>
      <c r="K250" s="85">
        <v>156.78692547751811</v>
      </c>
      <c r="L250" s="85">
        <v>1807.9727846074411</v>
      </c>
      <c r="N250" s="67"/>
      <c r="O250" s="2"/>
    </row>
    <row r="251" spans="1:15">
      <c r="A251" s="6" t="s">
        <v>141</v>
      </c>
      <c r="B251" s="62">
        <v>11</v>
      </c>
      <c r="C251" s="19" t="s">
        <v>142</v>
      </c>
      <c r="D251" s="18">
        <v>4724341.0088837212</v>
      </c>
      <c r="E251" s="18">
        <v>1856759.388124886</v>
      </c>
      <c r="F251" s="18">
        <v>578171.32405000005</v>
      </c>
      <c r="G251" s="18">
        <v>7159271.7210586071</v>
      </c>
      <c r="I251" s="85">
        <v>1323.3448204156082</v>
      </c>
      <c r="J251" s="89">
        <v>520.1006689425451</v>
      </c>
      <c r="K251" s="85">
        <v>161.9527518347339</v>
      </c>
      <c r="L251" s="85">
        <v>2005.3982411928871</v>
      </c>
      <c r="N251" s="67"/>
      <c r="O251" s="2"/>
    </row>
    <row r="252" spans="1:15">
      <c r="A252" s="6" t="s">
        <v>553</v>
      </c>
      <c r="B252" s="62">
        <v>18</v>
      </c>
      <c r="C252" s="19" t="s">
        <v>554</v>
      </c>
      <c r="D252" s="18">
        <v>16836983.981694117</v>
      </c>
      <c r="E252" s="18">
        <v>2704557.5322401579</v>
      </c>
      <c r="F252" s="18">
        <v>2628944.20175</v>
      </c>
      <c r="G252" s="18">
        <v>22170485.715684276</v>
      </c>
      <c r="I252" s="85">
        <v>1653.1157566709983</v>
      </c>
      <c r="J252" s="85">
        <v>265.54320395092373</v>
      </c>
      <c r="K252" s="89">
        <v>258.11921470299461</v>
      </c>
      <c r="L252" s="85">
        <v>2176.7781753249164</v>
      </c>
      <c r="N252" s="67"/>
      <c r="O252" s="2"/>
    </row>
    <row r="253" spans="1:15">
      <c r="A253" s="6" t="s">
        <v>243</v>
      </c>
      <c r="B253" s="62">
        <v>10</v>
      </c>
      <c r="C253" s="19" t="s">
        <v>244</v>
      </c>
      <c r="D253" s="18">
        <v>3063293.3125476185</v>
      </c>
      <c r="E253" s="18">
        <v>933605.29025043244</v>
      </c>
      <c r="F253" s="18">
        <v>671326.32620000001</v>
      </c>
      <c r="G253" s="18">
        <v>4668224.9289980512</v>
      </c>
      <c r="I253" s="85">
        <v>1297.455871472943</v>
      </c>
      <c r="J253" s="89">
        <v>395.42790777231363</v>
      </c>
      <c r="K253" s="89">
        <v>284.33982473528164</v>
      </c>
      <c r="L253" s="85">
        <v>1977.2236039805384</v>
      </c>
      <c r="N253" s="67"/>
      <c r="O253" s="2"/>
    </row>
    <row r="254" spans="1:15">
      <c r="A254" s="6" t="s">
        <v>265</v>
      </c>
      <c r="B254" s="62">
        <v>18</v>
      </c>
      <c r="C254" s="19" t="s">
        <v>266</v>
      </c>
      <c r="D254" s="18">
        <v>9532629.611393258</v>
      </c>
      <c r="E254" s="18">
        <v>2351214.734859454</v>
      </c>
      <c r="F254" s="18">
        <v>1069063.9904</v>
      </c>
      <c r="G254" s="18">
        <v>12952908.336652711</v>
      </c>
      <c r="I254" s="85">
        <v>1354.4514935199286</v>
      </c>
      <c r="J254" s="89">
        <v>334.07427321106195</v>
      </c>
      <c r="K254" s="85">
        <v>151.89883353225349</v>
      </c>
      <c r="L254" s="85">
        <v>1840.424600263244</v>
      </c>
      <c r="N254" s="67"/>
      <c r="O254" s="2"/>
    </row>
    <row r="255" spans="1:15">
      <c r="A255" s="6" t="s">
        <v>327</v>
      </c>
      <c r="B255" s="62">
        <v>11</v>
      </c>
      <c r="C255" s="19" t="s">
        <v>328</v>
      </c>
      <c r="D255" s="18">
        <v>9491308.3011428565</v>
      </c>
      <c r="E255" s="18">
        <v>2130040.316996567</v>
      </c>
      <c r="F255" s="18">
        <v>930083.51820000017</v>
      </c>
      <c r="G255" s="18">
        <v>12551432.136339424</v>
      </c>
      <c r="I255" s="85">
        <v>1431.1381636222643</v>
      </c>
      <c r="J255" s="89">
        <v>321.17616360020611</v>
      </c>
      <c r="K255" s="85">
        <v>140.24178501206276</v>
      </c>
      <c r="L255" s="85">
        <v>1892.5561122345332</v>
      </c>
      <c r="N255" s="67"/>
      <c r="O255" s="2"/>
    </row>
    <row r="256" spans="1:15">
      <c r="A256" s="6" t="s">
        <v>443</v>
      </c>
      <c r="B256" s="62">
        <v>7</v>
      </c>
      <c r="C256" s="19" t="s">
        <v>444</v>
      </c>
      <c r="D256" s="18">
        <v>4575637.5486249998</v>
      </c>
      <c r="E256" s="18">
        <v>1188151.7658460457</v>
      </c>
      <c r="F256" s="18">
        <v>1389515.7464000001</v>
      </c>
      <c r="G256" s="18">
        <v>7153305.060871046</v>
      </c>
      <c r="I256" s="85">
        <v>1334.7834155848891</v>
      </c>
      <c r="J256" s="89">
        <v>346.60203204377063</v>
      </c>
      <c r="K256" s="89">
        <v>405.34298319719954</v>
      </c>
      <c r="L256" s="85">
        <v>2086.7284308258595</v>
      </c>
      <c r="N256" s="67"/>
      <c r="O256" s="2"/>
    </row>
    <row r="257" spans="1:15">
      <c r="A257" s="6" t="s">
        <v>77</v>
      </c>
      <c r="B257" s="62">
        <v>4</v>
      </c>
      <c r="C257" s="19" t="s">
        <v>78</v>
      </c>
      <c r="D257" s="18">
        <v>10625842.088089887</v>
      </c>
      <c r="E257" s="18">
        <v>1292990.3005406456</v>
      </c>
      <c r="F257" s="18">
        <v>1457700.0256000001</v>
      </c>
      <c r="G257" s="18">
        <v>13376532.414230531</v>
      </c>
      <c r="I257" s="85">
        <v>1698.5041700910945</v>
      </c>
      <c r="J257" s="85">
        <v>206.68003525266073</v>
      </c>
      <c r="K257" s="89">
        <v>233.00831611253199</v>
      </c>
      <c r="L257" s="85">
        <v>2138.1925214562871</v>
      </c>
      <c r="N257" s="67"/>
      <c r="O257" s="2"/>
    </row>
    <row r="258" spans="1:15">
      <c r="A258" s="6" t="s">
        <v>361</v>
      </c>
      <c r="B258" s="62">
        <v>9</v>
      </c>
      <c r="C258" s="19" t="s">
        <v>362</v>
      </c>
      <c r="D258" s="18">
        <v>8309137.0077857133</v>
      </c>
      <c r="E258" s="18">
        <v>683108.82600027113</v>
      </c>
      <c r="F258" s="18">
        <v>1055530.8506</v>
      </c>
      <c r="G258" s="18">
        <v>10047776.684385985</v>
      </c>
      <c r="I258" s="89">
        <v>1807.9062244964564</v>
      </c>
      <c r="J258" s="85">
        <v>148.63116318543757</v>
      </c>
      <c r="K258" s="89">
        <v>229.66293529155789</v>
      </c>
      <c r="L258" s="85">
        <v>2186.2003229734519</v>
      </c>
      <c r="N258" s="67"/>
      <c r="O258" s="2"/>
    </row>
    <row r="259" spans="1:15">
      <c r="A259" s="6" t="s">
        <v>207</v>
      </c>
      <c r="B259" s="62">
        <v>17</v>
      </c>
      <c r="C259" s="19" t="s">
        <v>208</v>
      </c>
      <c r="D259" s="18">
        <v>4717980.8832658231</v>
      </c>
      <c r="E259" s="18">
        <v>1222816.1445682338</v>
      </c>
      <c r="F259" s="18">
        <v>621028.43779999984</v>
      </c>
      <c r="G259" s="18">
        <v>6561825.4656340564</v>
      </c>
      <c r="I259" s="85">
        <v>1290.1232932091395</v>
      </c>
      <c r="J259" s="89">
        <v>334.37685112612354</v>
      </c>
      <c r="K259" s="85">
        <v>169.81909701941478</v>
      </c>
      <c r="L259" s="85">
        <v>1794.3192413546776</v>
      </c>
      <c r="N259" s="67"/>
      <c r="O259" s="2"/>
    </row>
    <row r="260" spans="1:15">
      <c r="A260" s="6" t="s">
        <v>555</v>
      </c>
      <c r="B260" s="62">
        <v>2</v>
      </c>
      <c r="C260" s="19" t="s">
        <v>556</v>
      </c>
      <c r="D260" s="18">
        <v>2632240.5320579703</v>
      </c>
      <c r="E260" s="18">
        <v>276058.64135394199</v>
      </c>
      <c r="F260" s="18">
        <v>657416.78310000012</v>
      </c>
      <c r="G260" s="18">
        <v>3565715.9565119124</v>
      </c>
      <c r="I260" s="85">
        <v>1555.697713982252</v>
      </c>
      <c r="J260" s="85">
        <v>163.15522538649054</v>
      </c>
      <c r="K260" s="89">
        <v>388.54419804964544</v>
      </c>
      <c r="L260" s="85">
        <v>2107.397137418388</v>
      </c>
      <c r="N260" s="67"/>
      <c r="O260" s="2"/>
    </row>
    <row r="261" spans="1:15">
      <c r="A261" s="6" t="s">
        <v>161</v>
      </c>
      <c r="B261" s="62">
        <v>5</v>
      </c>
      <c r="C261" s="19" t="s">
        <v>162</v>
      </c>
      <c r="D261" s="18">
        <v>9645128.8796744198</v>
      </c>
      <c r="E261" s="18">
        <v>1101926.8365939432</v>
      </c>
      <c r="F261" s="18">
        <v>1128326.4510000001</v>
      </c>
      <c r="G261" s="18">
        <v>11875382.167268362</v>
      </c>
      <c r="I261" s="85">
        <v>1653.8286830717454</v>
      </c>
      <c r="J261" s="85">
        <v>188.94493082886544</v>
      </c>
      <c r="K261" s="85">
        <v>193.4716136831276</v>
      </c>
      <c r="L261" s="85">
        <v>2036.2452275837384</v>
      </c>
      <c r="N261" s="67"/>
      <c r="O261" s="2"/>
    </row>
    <row r="262" spans="1:15">
      <c r="A262" s="6" t="s">
        <v>569</v>
      </c>
      <c r="B262" s="63">
        <v>6</v>
      </c>
      <c r="C262" s="35" t="s">
        <v>570</v>
      </c>
      <c r="D262" s="18">
        <v>463582436.24618423</v>
      </c>
      <c r="E262" s="18">
        <v>82800123.101010323</v>
      </c>
      <c r="F262" s="18">
        <v>49283215.420599997</v>
      </c>
      <c r="G262" s="18">
        <v>595665774.76779461</v>
      </c>
      <c r="I262" s="85">
        <v>1781.7758330624347</v>
      </c>
      <c r="J262" s="85">
        <v>318.24169075643908</v>
      </c>
      <c r="K262" s="85">
        <v>189.41969183104004</v>
      </c>
      <c r="L262" s="85">
        <v>2289.4372156499139</v>
      </c>
      <c r="N262" s="67"/>
      <c r="O262" s="2"/>
    </row>
    <row r="263" spans="1:15">
      <c r="A263" s="6" t="s">
        <v>19</v>
      </c>
      <c r="B263" s="62">
        <v>11</v>
      </c>
      <c r="C263" s="19" t="s">
        <v>20</v>
      </c>
      <c r="D263" s="18">
        <v>1760197.2193131312</v>
      </c>
      <c r="E263" s="18">
        <v>490482.20605248166</v>
      </c>
      <c r="F263" s="18">
        <v>291020.13494999998</v>
      </c>
      <c r="G263" s="18">
        <v>2541699.5603156127</v>
      </c>
      <c r="I263" s="85">
        <v>1268.1536162198352</v>
      </c>
      <c r="J263" s="89">
        <v>353.37334730005881</v>
      </c>
      <c r="K263" s="89">
        <v>209.66868512247837</v>
      </c>
      <c r="L263" s="85">
        <v>1831.1956486423724</v>
      </c>
      <c r="N263" s="67"/>
      <c r="O263" s="2"/>
    </row>
    <row r="264" spans="1:15">
      <c r="A264" s="6" t="s">
        <v>517</v>
      </c>
      <c r="B264" s="62">
        <v>19</v>
      </c>
      <c r="C264" s="19" t="s">
        <v>518</v>
      </c>
      <c r="D264" s="18">
        <v>4199897.5256521739</v>
      </c>
      <c r="E264" s="18">
        <v>626338.76849097898</v>
      </c>
      <c r="F264" s="18">
        <v>532457.77700000012</v>
      </c>
      <c r="G264" s="18">
        <v>5358694.0711431531</v>
      </c>
      <c r="I264" s="85">
        <v>1486.1633141019724</v>
      </c>
      <c r="J264" s="85">
        <v>221.63438375476963</v>
      </c>
      <c r="K264" s="85">
        <v>188.41393382873324</v>
      </c>
      <c r="L264" s="85">
        <v>1896.2116316854754</v>
      </c>
      <c r="N264" s="67"/>
      <c r="O264" s="2"/>
    </row>
    <row r="265" spans="1:15">
      <c r="A265" s="6" t="s">
        <v>283</v>
      </c>
      <c r="B265" s="62">
        <v>14</v>
      </c>
      <c r="C265" s="19" t="s">
        <v>284</v>
      </c>
      <c r="D265" s="18">
        <v>6305204.5327916667</v>
      </c>
      <c r="E265" s="18">
        <v>825745.02340963203</v>
      </c>
      <c r="F265" s="18">
        <v>572392.60414999991</v>
      </c>
      <c r="G265" s="18">
        <v>7703342.1603512987</v>
      </c>
      <c r="I265" s="85">
        <v>1352.4677247515372</v>
      </c>
      <c r="J265" s="85">
        <v>177.12248464385073</v>
      </c>
      <c r="K265" s="85">
        <v>122.77833636851135</v>
      </c>
      <c r="L265" s="85">
        <v>1652.3685457638994</v>
      </c>
      <c r="N265" s="67"/>
      <c r="O265" s="2"/>
    </row>
    <row r="266" spans="1:15">
      <c r="A266" s="6" t="s">
        <v>113</v>
      </c>
      <c r="B266" s="62">
        <v>12</v>
      </c>
      <c r="C266" s="19" t="s">
        <v>114</v>
      </c>
      <c r="D266" s="18">
        <v>4976285.3505714284</v>
      </c>
      <c r="E266" s="18">
        <v>917227.90603593097</v>
      </c>
      <c r="F266" s="18">
        <v>568624.98595</v>
      </c>
      <c r="G266" s="18">
        <v>6462138.2425573589</v>
      </c>
      <c r="I266" s="85">
        <v>1251.5808225783271</v>
      </c>
      <c r="J266" s="85">
        <v>230.69112324847359</v>
      </c>
      <c r="K266" s="85">
        <v>143.01433248239437</v>
      </c>
      <c r="L266" s="85">
        <v>1625.2862783091948</v>
      </c>
      <c r="N266" s="67"/>
      <c r="O266" s="2"/>
    </row>
    <row r="267" spans="1:15">
      <c r="A267" s="6" t="s">
        <v>383</v>
      </c>
      <c r="B267" s="62">
        <v>16</v>
      </c>
      <c r="C267" s="19" t="s">
        <v>384</v>
      </c>
      <c r="D267" s="18">
        <v>3670292.4718383844</v>
      </c>
      <c r="E267" s="18">
        <v>682946.14622431179</v>
      </c>
      <c r="F267" s="18">
        <v>374628.04704999999</v>
      </c>
      <c r="G267" s="18">
        <v>4727866.6651126966</v>
      </c>
      <c r="I267" s="85">
        <v>1311.2870567482616</v>
      </c>
      <c r="J267" s="85">
        <v>243.99647953708887</v>
      </c>
      <c r="K267" s="85">
        <v>133.84353235083958</v>
      </c>
      <c r="L267" s="85">
        <v>1689.1270686361902</v>
      </c>
      <c r="N267" s="67"/>
      <c r="O267" s="2"/>
    </row>
    <row r="268" spans="1:15">
      <c r="A268" s="6" t="s">
        <v>143</v>
      </c>
      <c r="B268" s="62">
        <v>13</v>
      </c>
      <c r="C268" s="19" t="s">
        <v>144</v>
      </c>
      <c r="D268" s="18">
        <v>3443438.0439148932</v>
      </c>
      <c r="E268" s="18">
        <v>595157.34589518385</v>
      </c>
      <c r="F268" s="18">
        <v>413275.94480000006</v>
      </c>
      <c r="G268" s="18">
        <v>4451871.3346100766</v>
      </c>
      <c r="I268" s="85">
        <v>1465.9165789335432</v>
      </c>
      <c r="J268" s="85">
        <v>253.36626049177687</v>
      </c>
      <c r="K268" s="85">
        <v>175.9369709663687</v>
      </c>
      <c r="L268" s="85">
        <v>1895.2198103916887</v>
      </c>
      <c r="N268" s="67"/>
      <c r="O268" s="2"/>
    </row>
    <row r="269" spans="1:15">
      <c r="A269" s="6" t="s">
        <v>225</v>
      </c>
      <c r="B269" s="62">
        <v>19</v>
      </c>
      <c r="C269" s="19" t="s">
        <v>226</v>
      </c>
      <c r="D269" s="18">
        <v>35616797.653666668</v>
      </c>
      <c r="E269" s="18">
        <v>6080358.4566676691</v>
      </c>
      <c r="F269" s="18">
        <v>3621738.9290499995</v>
      </c>
      <c r="G269" s="18">
        <v>45318895.039384335</v>
      </c>
      <c r="I269" s="85">
        <v>1699.3557733511459</v>
      </c>
      <c r="J269" s="85">
        <v>290.1072788142406</v>
      </c>
      <c r="K269" s="85">
        <v>172.80113216517961</v>
      </c>
      <c r="L269" s="85">
        <v>2162.264184330566</v>
      </c>
      <c r="N269" s="67"/>
      <c r="O269" s="2"/>
    </row>
    <row r="270" spans="1:15">
      <c r="A270" s="6" t="s">
        <v>511</v>
      </c>
      <c r="B270" s="62">
        <v>2</v>
      </c>
      <c r="C270" s="19" t="s">
        <v>512</v>
      </c>
      <c r="D270" s="18">
        <v>349902163.77743661</v>
      </c>
      <c r="E270" s="18">
        <v>92957437.500791252</v>
      </c>
      <c r="F270" s="18">
        <v>40760967.880300008</v>
      </c>
      <c r="G270" s="18">
        <v>483620569.15852785</v>
      </c>
      <c r="I270" s="85">
        <v>1697.952491483293</v>
      </c>
      <c r="J270" s="89">
        <v>451.08984437937647</v>
      </c>
      <c r="K270" s="85">
        <v>197.79868241011684</v>
      </c>
      <c r="L270" s="89">
        <v>2346.8410182727862</v>
      </c>
      <c r="N270" s="67"/>
      <c r="O270" s="2"/>
    </row>
    <row r="271" spans="1:15">
      <c r="A271" s="6" t="s">
        <v>247</v>
      </c>
      <c r="B271" s="62">
        <v>11</v>
      </c>
      <c r="C271" s="19" t="s">
        <v>248</v>
      </c>
      <c r="D271" s="18">
        <v>2981464.377574468</v>
      </c>
      <c r="E271" s="18">
        <v>793008.84695502464</v>
      </c>
      <c r="F271" s="18">
        <v>519909.75934999995</v>
      </c>
      <c r="G271" s="18">
        <v>4294382.9838794926</v>
      </c>
      <c r="I271" s="85">
        <v>1290.1187267738935</v>
      </c>
      <c r="J271" s="89">
        <v>343.14532538079823</v>
      </c>
      <c r="K271" s="89">
        <v>224.9717695153613</v>
      </c>
      <c r="L271" s="85">
        <v>1858.2358216700532</v>
      </c>
      <c r="N271" s="67"/>
      <c r="O271" s="2"/>
    </row>
    <row r="272" spans="1:15">
      <c r="A272" s="6" t="s">
        <v>549</v>
      </c>
      <c r="B272" s="62">
        <v>1</v>
      </c>
      <c r="C272" s="19" t="s">
        <v>550</v>
      </c>
      <c r="D272" s="18">
        <v>91810156.887323946</v>
      </c>
      <c r="E272" s="18">
        <v>7006479.4046100602</v>
      </c>
      <c r="F272" s="18">
        <v>8766343.4986500014</v>
      </c>
      <c r="G272" s="18">
        <v>107582979.79058401</v>
      </c>
      <c r="I272" s="89">
        <v>2174.3080375920413</v>
      </c>
      <c r="J272" s="85">
        <v>165.93201668703517</v>
      </c>
      <c r="K272" s="89">
        <v>207.6102663978686</v>
      </c>
      <c r="L272" s="89">
        <v>2547.8503206769451</v>
      </c>
      <c r="N272" s="67"/>
      <c r="O272" s="2"/>
    </row>
    <row r="273" spans="1:15">
      <c r="A273" s="6" t="s">
        <v>303</v>
      </c>
      <c r="B273" s="62">
        <v>17</v>
      </c>
      <c r="C273" s="19" t="s">
        <v>304</v>
      </c>
      <c r="D273" s="18">
        <v>8824493.8515959587</v>
      </c>
      <c r="E273" s="18">
        <v>462897.07911929768</v>
      </c>
      <c r="F273" s="18">
        <v>511971.2058</v>
      </c>
      <c r="G273" s="18">
        <v>9799362.136515256</v>
      </c>
      <c r="I273" s="85">
        <v>1357.4056070752129</v>
      </c>
      <c r="J273" s="85">
        <v>71.203980790539561</v>
      </c>
      <c r="K273" s="85">
        <v>78.752685094600835</v>
      </c>
      <c r="L273" s="85">
        <v>1507.3622729603533</v>
      </c>
      <c r="N273" s="67"/>
      <c r="O273" s="2"/>
    </row>
    <row r="274" spans="1:15">
      <c r="A274" s="6" t="s">
        <v>337</v>
      </c>
      <c r="B274" s="62">
        <v>4</v>
      </c>
      <c r="C274" s="19" t="s">
        <v>338</v>
      </c>
      <c r="D274" s="18">
        <v>21230178.470744681</v>
      </c>
      <c r="E274" s="18">
        <v>1631323.2964388151</v>
      </c>
      <c r="F274" s="18">
        <v>1433300.2564000001</v>
      </c>
      <c r="G274" s="18">
        <v>24294802.023583498</v>
      </c>
      <c r="I274" s="85">
        <v>1714.6001026283864</v>
      </c>
      <c r="J274" s="85">
        <v>131.74957974792562</v>
      </c>
      <c r="K274" s="85">
        <v>115.75676436763044</v>
      </c>
      <c r="L274" s="85">
        <v>1962.1064467439426</v>
      </c>
      <c r="N274" s="67"/>
      <c r="O274" s="2"/>
    </row>
    <row r="275" spans="1:15">
      <c r="A275" s="6" t="s">
        <v>205</v>
      </c>
      <c r="B275" s="62">
        <v>6</v>
      </c>
      <c r="C275" s="19" t="s">
        <v>206</v>
      </c>
      <c r="D275" s="18">
        <v>6248005.4441747572</v>
      </c>
      <c r="E275" s="18">
        <v>880865.22196032014</v>
      </c>
      <c r="F275" s="18">
        <v>827758.11270000006</v>
      </c>
      <c r="G275" s="18">
        <v>7956628.7788350778</v>
      </c>
      <c r="I275" s="85">
        <v>1390.6088235421228</v>
      </c>
      <c r="J275" s="85">
        <v>196.05279812159361</v>
      </c>
      <c r="K275" s="85">
        <v>184.23283167148901</v>
      </c>
      <c r="L275" s="85">
        <v>1770.8944533352053</v>
      </c>
      <c r="N275" s="67"/>
      <c r="O275" s="2"/>
    </row>
    <row r="276" spans="1:15">
      <c r="A276" s="6" t="s">
        <v>263</v>
      </c>
      <c r="B276" s="62">
        <v>17</v>
      </c>
      <c r="C276" s="19" t="s">
        <v>264</v>
      </c>
      <c r="D276" s="18">
        <v>3234331.3278095233</v>
      </c>
      <c r="E276" s="18">
        <v>774937.44784273009</v>
      </c>
      <c r="F276" s="18">
        <v>602563.21805000002</v>
      </c>
      <c r="G276" s="18">
        <v>4611831.9937022533</v>
      </c>
      <c r="I276" s="85">
        <v>1311.5698815123776</v>
      </c>
      <c r="J276" s="85">
        <v>314.24876230443232</v>
      </c>
      <c r="K276" s="89">
        <v>244.34842581103001</v>
      </c>
      <c r="L276" s="85">
        <v>1870.16706962784</v>
      </c>
      <c r="N276" s="67"/>
      <c r="O276" s="2"/>
    </row>
    <row r="277" spans="1:15">
      <c r="A277" s="6" t="s">
        <v>187</v>
      </c>
      <c r="B277" s="62">
        <v>19</v>
      </c>
      <c r="C277" s="19" t="s">
        <v>188</v>
      </c>
      <c r="D277" s="18">
        <v>1763271.6099761906</v>
      </c>
      <c r="E277" s="18">
        <v>183177.07019236087</v>
      </c>
      <c r="F277" s="18">
        <v>338162.78895000007</v>
      </c>
      <c r="G277" s="18">
        <v>2284611.4691185514</v>
      </c>
      <c r="I277" s="85">
        <v>1550.8105628638439</v>
      </c>
      <c r="J277" s="85">
        <v>161.10560263180375</v>
      </c>
      <c r="K277" s="89">
        <v>297.41670092348289</v>
      </c>
      <c r="L277" s="85">
        <v>2009.3328664191304</v>
      </c>
      <c r="N277" s="67"/>
      <c r="O277" s="2"/>
    </row>
    <row r="278" spans="1:15">
      <c r="A278" s="6" t="s">
        <v>93</v>
      </c>
      <c r="B278" s="62">
        <v>13</v>
      </c>
      <c r="C278" s="19" t="s">
        <v>94</v>
      </c>
      <c r="D278" s="18">
        <v>5036145.7388478257</v>
      </c>
      <c r="E278" s="18">
        <v>504614.07305178902</v>
      </c>
      <c r="F278" s="18">
        <v>455555.83440000005</v>
      </c>
      <c r="G278" s="18">
        <v>5996315.6462996146</v>
      </c>
      <c r="I278" s="85">
        <v>1377.1248944073902</v>
      </c>
      <c r="J278" s="85">
        <v>137.98580067043724</v>
      </c>
      <c r="K278" s="85">
        <v>124.57091452009846</v>
      </c>
      <c r="L278" s="85">
        <v>1639.6816095979257</v>
      </c>
      <c r="N278" s="67"/>
      <c r="O278" s="2"/>
    </row>
    <row r="279" spans="1:15">
      <c r="A279" s="6" t="s">
        <v>397</v>
      </c>
      <c r="B279" s="62">
        <v>15</v>
      </c>
      <c r="C279" s="19" t="s">
        <v>398</v>
      </c>
      <c r="D279" s="18">
        <v>10972905.230813954</v>
      </c>
      <c r="E279" s="18">
        <v>2331814.7246538294</v>
      </c>
      <c r="F279" s="18">
        <v>2009759.9339999997</v>
      </c>
      <c r="G279" s="18">
        <v>15314479.889467783</v>
      </c>
      <c r="I279" s="85">
        <v>1475.0511131622468</v>
      </c>
      <c r="J279" s="85">
        <v>313.45808907834783</v>
      </c>
      <c r="K279" s="89">
        <v>270.16533593224892</v>
      </c>
      <c r="L279" s="85">
        <v>2058.6745381728438</v>
      </c>
      <c r="N279" s="67"/>
      <c r="O279" s="2"/>
    </row>
    <row r="280" spans="1:15">
      <c r="A280" s="6" t="s">
        <v>343</v>
      </c>
      <c r="B280" s="62">
        <v>2</v>
      </c>
      <c r="C280" s="19" t="s">
        <v>344</v>
      </c>
      <c r="D280" s="18">
        <v>24740903.734511629</v>
      </c>
      <c r="E280" s="18">
        <v>4819000.9704088597</v>
      </c>
      <c r="F280" s="18">
        <v>3500371.3642999995</v>
      </c>
      <c r="G280" s="18">
        <v>33060276.069220491</v>
      </c>
      <c r="I280" s="85">
        <v>1670.1028577367103</v>
      </c>
      <c r="J280" s="89">
        <v>325.30045702773458</v>
      </c>
      <c r="K280" s="89">
        <v>236.28806293371133</v>
      </c>
      <c r="L280" s="85">
        <v>2231.6913776981564</v>
      </c>
      <c r="N280" s="67"/>
      <c r="O280" s="2"/>
    </row>
    <row r="281" spans="1:15">
      <c r="A281" s="6" t="s">
        <v>195</v>
      </c>
      <c r="B281" s="62">
        <v>18</v>
      </c>
      <c r="C281" s="19" t="s">
        <v>196</v>
      </c>
      <c r="D281" s="18">
        <v>3362940.7998072286</v>
      </c>
      <c r="E281" s="18">
        <v>578972.49587706535</v>
      </c>
      <c r="F281" s="18">
        <v>782551.94330000004</v>
      </c>
      <c r="G281" s="18">
        <v>4724465.2389842942</v>
      </c>
      <c r="I281" s="85">
        <v>1302.9604028699064</v>
      </c>
      <c r="J281" s="85">
        <v>224.32099801513573</v>
      </c>
      <c r="K281" s="89">
        <v>303.19718841534291</v>
      </c>
      <c r="L281" s="85">
        <v>1830.4785893003852</v>
      </c>
      <c r="N281" s="67"/>
      <c r="O281" s="2"/>
    </row>
    <row r="282" spans="1:15">
      <c r="A282" s="6" t="s">
        <v>457</v>
      </c>
      <c r="B282" s="62">
        <v>15</v>
      </c>
      <c r="C282" s="19" t="s">
        <v>458</v>
      </c>
      <c r="D282" s="18">
        <v>124009998.4849762</v>
      </c>
      <c r="E282" s="18">
        <v>18875688.818482816</v>
      </c>
      <c r="F282" s="18">
        <v>13178988.459550001</v>
      </c>
      <c r="G282" s="18">
        <v>156064675.76300901</v>
      </c>
      <c r="I282" s="85">
        <v>1762.4820352890977</v>
      </c>
      <c r="J282" s="85">
        <v>268.26919484491145</v>
      </c>
      <c r="K282" s="85">
        <v>187.30530349980813</v>
      </c>
      <c r="L282" s="85">
        <v>2218.0565336338173</v>
      </c>
      <c r="N282" s="67"/>
      <c r="O282" s="2"/>
    </row>
    <row r="283" spans="1:15">
      <c r="A283" s="6" t="s">
        <v>509</v>
      </c>
      <c r="B283" s="62">
        <v>6</v>
      </c>
      <c r="C283" s="19" t="s">
        <v>510</v>
      </c>
      <c r="D283" s="18">
        <v>36231941.209932588</v>
      </c>
      <c r="E283" s="18">
        <v>4515535.2560303658</v>
      </c>
      <c r="F283" s="18">
        <v>2659817.4569999999</v>
      </c>
      <c r="G283" s="18">
        <v>43407293.922962956</v>
      </c>
      <c r="I283" s="85">
        <v>1737.9930546329251</v>
      </c>
      <c r="J283" s="85">
        <v>216.60360032764262</v>
      </c>
      <c r="K283" s="85">
        <v>127.58754050942581</v>
      </c>
      <c r="L283" s="85">
        <v>2082.1841954699935</v>
      </c>
      <c r="N283" s="67"/>
      <c r="O283" s="2"/>
    </row>
    <row r="284" spans="1:15">
      <c r="A284" s="6" t="s">
        <v>497</v>
      </c>
      <c r="B284" s="62">
        <v>1</v>
      </c>
      <c r="C284" s="19" t="s">
        <v>498</v>
      </c>
      <c r="D284" s="18">
        <v>471351010.98840624</v>
      </c>
      <c r="E284" s="18">
        <v>70945029.643697262</v>
      </c>
      <c r="F284" s="18">
        <v>58531908.7399</v>
      </c>
      <c r="G284" s="18">
        <v>600827949.37200344</v>
      </c>
      <c r="I284" s="89">
        <v>1875.8820665836463</v>
      </c>
      <c r="J284" s="85">
        <v>282.34692558054223</v>
      </c>
      <c r="K284" s="89">
        <v>232.94520509851992</v>
      </c>
      <c r="L284" s="89">
        <v>2391.1741972627083</v>
      </c>
      <c r="N284" s="67"/>
      <c r="O284" s="2"/>
    </row>
    <row r="285" spans="1:15">
      <c r="A285" s="6" t="s">
        <v>349</v>
      </c>
      <c r="B285" s="62">
        <v>11</v>
      </c>
      <c r="C285" s="19" t="s">
        <v>350</v>
      </c>
      <c r="D285" s="18">
        <v>31394489.013333332</v>
      </c>
      <c r="E285" s="18">
        <v>3562550.3352385503</v>
      </c>
      <c r="F285" s="18">
        <v>3290044.0929500004</v>
      </c>
      <c r="G285" s="18">
        <v>38247083.441521883</v>
      </c>
      <c r="I285" s="85">
        <v>1596.1405772196517</v>
      </c>
      <c r="J285" s="85">
        <v>181.1251377923916</v>
      </c>
      <c r="K285" s="85">
        <v>167.27053195129395</v>
      </c>
      <c r="L285" s="85">
        <v>1944.5362469633374</v>
      </c>
      <c r="N285" s="67"/>
      <c r="O285" s="2"/>
    </row>
    <row r="286" spans="1:15">
      <c r="A286" s="6" t="s">
        <v>35</v>
      </c>
      <c r="B286" s="62">
        <v>2</v>
      </c>
      <c r="C286" s="19" t="s">
        <v>36</v>
      </c>
      <c r="D286" s="18">
        <v>3232333.9496842106</v>
      </c>
      <c r="E286" s="18">
        <v>320748.56349984597</v>
      </c>
      <c r="F286" s="18">
        <v>413550.10249999998</v>
      </c>
      <c r="G286" s="18">
        <v>3966632.6156840567</v>
      </c>
      <c r="I286" s="85">
        <v>1439.1513578291231</v>
      </c>
      <c r="J286" s="85">
        <v>142.80879942112466</v>
      </c>
      <c r="K286" s="85">
        <v>184.12738312555655</v>
      </c>
      <c r="L286" s="85">
        <v>1766.0875403758043</v>
      </c>
      <c r="N286" s="67"/>
      <c r="O286" s="2"/>
    </row>
    <row r="287" spans="1:15">
      <c r="A287" s="6" t="s">
        <v>501</v>
      </c>
      <c r="B287" s="62">
        <v>11</v>
      </c>
      <c r="C287" s="19" t="s">
        <v>502</v>
      </c>
      <c r="D287" s="18">
        <v>2291375.482842105</v>
      </c>
      <c r="E287" s="18">
        <v>564992.22497667396</v>
      </c>
      <c r="F287" s="18">
        <v>335870.63579999999</v>
      </c>
      <c r="G287" s="18">
        <v>3192238.343618779</v>
      </c>
      <c r="I287" s="85">
        <v>1237.9122003468963</v>
      </c>
      <c r="J287" s="85">
        <v>305.23621014407018</v>
      </c>
      <c r="K287" s="85">
        <v>181.453611993517</v>
      </c>
      <c r="L287" s="85">
        <v>1724.6020224844835</v>
      </c>
      <c r="N287" s="67"/>
      <c r="O287" s="2"/>
    </row>
    <row r="288" spans="1:15">
      <c r="A288" s="6" t="s">
        <v>589</v>
      </c>
      <c r="B288" s="62">
        <v>6</v>
      </c>
      <c r="C288" s="19" t="s">
        <v>590</v>
      </c>
      <c r="D288" s="18">
        <v>8101123.2975483872</v>
      </c>
      <c r="E288" s="18">
        <v>538099.29155174817</v>
      </c>
      <c r="F288" s="18">
        <v>705447.49460000009</v>
      </c>
      <c r="G288" s="18">
        <v>9344670.0837001354</v>
      </c>
      <c r="I288" s="85">
        <v>1795.8597423073347</v>
      </c>
      <c r="J288" s="85">
        <v>119.28603226596059</v>
      </c>
      <c r="K288" s="85">
        <v>156.38383830636224</v>
      </c>
      <c r="L288" s="85">
        <v>2071.5296128796576</v>
      </c>
      <c r="N288" s="67"/>
      <c r="O288" s="2"/>
    </row>
    <row r="289" spans="1:15" s="17" customFormat="1">
      <c r="A289" s="6" t="s">
        <v>103</v>
      </c>
      <c r="B289" s="62">
        <v>16</v>
      </c>
      <c r="C289" s="19" t="s">
        <v>104</v>
      </c>
      <c r="D289" s="18">
        <v>4050510.1737551023</v>
      </c>
      <c r="E289" s="18">
        <v>650207.82454188948</v>
      </c>
      <c r="F289" s="18">
        <v>429247.73405000009</v>
      </c>
      <c r="G289" s="18">
        <v>5129965.732346992</v>
      </c>
      <c r="H289"/>
      <c r="I289" s="85">
        <v>1381.9550234578992</v>
      </c>
      <c r="J289" s="85">
        <v>221.83822058747509</v>
      </c>
      <c r="K289" s="85">
        <v>146.45094986352782</v>
      </c>
      <c r="L289" s="85">
        <v>1750.2441939089022</v>
      </c>
      <c r="N289" s="67"/>
      <c r="O289" s="2"/>
    </row>
    <row r="290" spans="1:15">
      <c r="A290" s="6" t="s">
        <v>423</v>
      </c>
      <c r="B290" s="62">
        <v>11</v>
      </c>
      <c r="C290" s="19" t="s">
        <v>424</v>
      </c>
      <c r="D290" s="18">
        <v>4780940.5351190474</v>
      </c>
      <c r="E290" s="18">
        <v>2487020.7056753179</v>
      </c>
      <c r="F290" s="18">
        <v>688596.5793000001</v>
      </c>
      <c r="G290" s="18">
        <v>7956557.8200943656</v>
      </c>
      <c r="I290" s="85">
        <v>1426.2949090450618</v>
      </c>
      <c r="J290" s="89">
        <v>741.95128450934305</v>
      </c>
      <c r="K290" s="85">
        <v>205.42857377684967</v>
      </c>
      <c r="L290" s="89">
        <v>2373.6747673312548</v>
      </c>
      <c r="N290" s="67"/>
      <c r="O290" s="2"/>
    </row>
    <row r="291" spans="1:15">
      <c r="A291" s="6" t="s">
        <v>51</v>
      </c>
      <c r="B291" s="62">
        <v>1</v>
      </c>
      <c r="C291" s="19" t="s">
        <v>52</v>
      </c>
      <c r="D291" s="18">
        <v>57280500.81666667</v>
      </c>
      <c r="E291" s="18">
        <v>3632985.6726974198</v>
      </c>
      <c r="F291" s="18">
        <v>4913339.8838999998</v>
      </c>
      <c r="G291" s="18">
        <v>65826826.373264089</v>
      </c>
      <c r="I291" s="89">
        <v>1988.9753400002317</v>
      </c>
      <c r="J291" s="85">
        <v>126.14971605602346</v>
      </c>
      <c r="K291" s="85">
        <v>170.60800319108301</v>
      </c>
      <c r="L291" s="85">
        <v>2285.7330592473381</v>
      </c>
      <c r="N291" s="67"/>
      <c r="O291" s="2"/>
    </row>
    <row r="292" spans="1:15">
      <c r="A292" s="6" t="s">
        <v>481</v>
      </c>
      <c r="B292" s="62">
        <v>13</v>
      </c>
      <c r="C292" s="19" t="s">
        <v>482</v>
      </c>
      <c r="D292" s="18">
        <v>7884220.8463571426</v>
      </c>
      <c r="E292" s="18">
        <v>2453420.1811803104</v>
      </c>
      <c r="F292" s="18">
        <v>1177307.9525000001</v>
      </c>
      <c r="G292" s="18">
        <v>11514948.980037455</v>
      </c>
      <c r="I292" s="85">
        <v>1367.8384535664716</v>
      </c>
      <c r="J292" s="89">
        <v>425.64541658228842</v>
      </c>
      <c r="K292" s="85">
        <v>204.2519001561416</v>
      </c>
      <c r="L292" s="85">
        <v>1997.735770304902</v>
      </c>
      <c r="N292" s="67"/>
      <c r="O292" s="2"/>
    </row>
    <row r="293" spans="1:15">
      <c r="A293" s="6" t="s">
        <v>325</v>
      </c>
      <c r="B293" s="62">
        <v>14</v>
      </c>
      <c r="C293" s="19" t="s">
        <v>326</v>
      </c>
      <c r="D293" s="18">
        <v>3802454.9874999998</v>
      </c>
      <c r="E293" s="18">
        <v>680208.47799459426</v>
      </c>
      <c r="F293" s="18">
        <v>407125.16045000008</v>
      </c>
      <c r="G293" s="18">
        <v>4889788.6259445939</v>
      </c>
      <c r="I293" s="85">
        <v>1458.5558064825468</v>
      </c>
      <c r="J293" s="85">
        <v>260.91617874744696</v>
      </c>
      <c r="K293" s="85">
        <v>156.16615283851172</v>
      </c>
      <c r="L293" s="85">
        <v>1875.6381380685054</v>
      </c>
      <c r="N293" s="67"/>
      <c r="O293" s="2"/>
    </row>
    <row r="294" spans="1:15">
      <c r="A294" s="6" t="s">
        <v>63</v>
      </c>
      <c r="B294" s="62">
        <v>8</v>
      </c>
      <c r="C294" s="19" t="s">
        <v>64</v>
      </c>
      <c r="D294" s="18">
        <v>4041552.3764646463</v>
      </c>
      <c r="E294" s="18">
        <v>717676.84823977575</v>
      </c>
      <c r="F294" s="18">
        <v>795834.5360000002</v>
      </c>
      <c r="G294" s="18">
        <v>5555063.7607044224</v>
      </c>
      <c r="I294" s="85">
        <v>1427.6059259853926</v>
      </c>
      <c r="J294" s="85">
        <v>253.50648118678055</v>
      </c>
      <c r="K294" s="89">
        <v>281.11428329212299</v>
      </c>
      <c r="L294" s="85">
        <v>1962.2266904642961</v>
      </c>
      <c r="N294" s="67"/>
      <c r="O294" s="2"/>
    </row>
    <row r="295" spans="1:15">
      <c r="A295" s="6" t="s">
        <v>289</v>
      </c>
      <c r="B295" s="62">
        <v>6</v>
      </c>
      <c r="C295" s="19" t="s">
        <v>290</v>
      </c>
      <c r="D295" s="18">
        <v>8627369.7461627927</v>
      </c>
      <c r="E295" s="18">
        <v>2318928.5199390114</v>
      </c>
      <c r="F295" s="18">
        <v>1334381.5007</v>
      </c>
      <c r="G295" s="18">
        <v>12280679.766801804</v>
      </c>
      <c r="I295" s="85">
        <v>1393.7592481684642</v>
      </c>
      <c r="J295" s="89">
        <v>374.62496283344291</v>
      </c>
      <c r="K295" s="89">
        <v>215.5705170759289</v>
      </c>
      <c r="L295" s="85">
        <v>1983.9547280778359</v>
      </c>
      <c r="N295" s="67"/>
      <c r="O295" s="2"/>
    </row>
    <row r="296" spans="1:15">
      <c r="A296" s="6" t="s">
        <v>189</v>
      </c>
      <c r="B296" s="62">
        <v>15</v>
      </c>
      <c r="C296" s="19" t="s">
        <v>190</v>
      </c>
      <c r="D296" s="18">
        <v>9425183.2547826078</v>
      </c>
      <c r="E296" s="18">
        <v>1459942.1189243747</v>
      </c>
      <c r="F296" s="18">
        <v>1252949.4948000002</v>
      </c>
      <c r="G296" s="18">
        <v>12138074.868506981</v>
      </c>
      <c r="I296" s="85">
        <v>1517.7428751662815</v>
      </c>
      <c r="J296" s="85">
        <v>235.09534926318432</v>
      </c>
      <c r="K296" s="85">
        <v>201.76320367149762</v>
      </c>
      <c r="L296" s="85">
        <v>1954.6014281009632</v>
      </c>
      <c r="N296" s="67"/>
      <c r="O296" s="2"/>
    </row>
    <row r="297" spans="1:15">
      <c r="A297" s="6" t="s">
        <v>571</v>
      </c>
      <c r="B297" s="62">
        <v>19</v>
      </c>
      <c r="C297" s="19" t="s">
        <v>572</v>
      </c>
      <c r="D297" s="18">
        <v>5276419.6608809521</v>
      </c>
      <c r="E297" s="18">
        <v>666417.16591089428</v>
      </c>
      <c r="F297" s="18">
        <v>665953.6797000001</v>
      </c>
      <c r="G297" s="18">
        <v>6608790.5064918464</v>
      </c>
      <c r="I297" s="85">
        <v>1418.011196151828</v>
      </c>
      <c r="J297" s="85">
        <v>179.09625528376625</v>
      </c>
      <c r="K297" s="85">
        <v>178.97169570008066</v>
      </c>
      <c r="L297" s="85">
        <v>1776.0791471356749</v>
      </c>
      <c r="N297" s="67"/>
      <c r="O297" s="2"/>
    </row>
    <row r="298" spans="1:15">
      <c r="A298" s="6" t="s">
        <v>179</v>
      </c>
      <c r="B298" s="62">
        <v>17</v>
      </c>
      <c r="C298" s="19" t="s">
        <v>180</v>
      </c>
      <c r="D298" s="18">
        <v>23281019.926330101</v>
      </c>
      <c r="E298" s="18">
        <v>3328047.0806550477</v>
      </c>
      <c r="F298" s="18">
        <v>2229644.1608500001</v>
      </c>
      <c r="G298" s="18">
        <v>28838711.16783515</v>
      </c>
      <c r="I298" s="85">
        <v>1511.1657747845061</v>
      </c>
      <c r="J298" s="85">
        <v>216.02278856647069</v>
      </c>
      <c r="K298" s="85">
        <v>144.72570172984553</v>
      </c>
      <c r="L298" s="85">
        <v>1871.9142650808224</v>
      </c>
      <c r="N298" s="67"/>
      <c r="O298" s="2"/>
    </row>
    <row r="299" spans="1:15">
      <c r="A299" s="6" t="s">
        <v>249</v>
      </c>
      <c r="B299" s="62">
        <v>6</v>
      </c>
      <c r="C299" s="19" t="s">
        <v>250</v>
      </c>
      <c r="D299" s="18">
        <v>61497651.820119038</v>
      </c>
      <c r="E299" s="18">
        <v>7753691.7494046874</v>
      </c>
      <c r="F299" s="18">
        <v>5249897.7715999996</v>
      </c>
      <c r="G299" s="18">
        <v>74501241.341123715</v>
      </c>
      <c r="I299" s="89">
        <v>1824.6395626667172</v>
      </c>
      <c r="J299" s="85">
        <v>230.05256792679467</v>
      </c>
      <c r="K299" s="85">
        <v>155.76482825777356</v>
      </c>
      <c r="L299" s="85">
        <v>2210.456958851285</v>
      </c>
      <c r="N299" s="67"/>
      <c r="O299" s="2"/>
    </row>
    <row r="300" spans="1:15">
      <c r="A300" s="6" t="s">
        <v>33</v>
      </c>
      <c r="B300" s="62">
        <v>5</v>
      </c>
      <c r="C300" s="19" t="s">
        <v>34</v>
      </c>
      <c r="D300" s="18">
        <v>3307063.2148387092</v>
      </c>
      <c r="E300" s="18">
        <v>287703.11670193111</v>
      </c>
      <c r="F300" s="18">
        <v>274631.84869999997</v>
      </c>
      <c r="G300" s="18">
        <v>3869398.1802406404</v>
      </c>
      <c r="I300" s="85">
        <v>1508.0087618963562</v>
      </c>
      <c r="J300" s="85">
        <v>131.19157168350711</v>
      </c>
      <c r="K300" s="85">
        <v>125.23112115823072</v>
      </c>
      <c r="L300" s="85">
        <v>1764.4314547380941</v>
      </c>
      <c r="N300" s="67"/>
      <c r="O300" s="2"/>
    </row>
    <row r="301" spans="1:15">
      <c r="A301" s="6" t="s">
        <v>355</v>
      </c>
      <c r="B301" s="62">
        <v>14</v>
      </c>
      <c r="C301" s="19" t="s">
        <v>356</v>
      </c>
      <c r="D301" s="18">
        <v>7360387.959943396</v>
      </c>
      <c r="E301" s="18">
        <v>1292672.6280550633</v>
      </c>
      <c r="F301" s="18">
        <v>1064402.1177999999</v>
      </c>
      <c r="G301" s="18">
        <v>9717462.7057984583</v>
      </c>
      <c r="I301" s="85">
        <v>1410.0360076519917</v>
      </c>
      <c r="J301" s="85">
        <v>247.63843449330716</v>
      </c>
      <c r="K301" s="85">
        <v>203.90845168582374</v>
      </c>
      <c r="L301" s="85">
        <v>1861.5828938311222</v>
      </c>
      <c r="N301" s="67"/>
      <c r="O301" s="2"/>
    </row>
    <row r="302" spans="1:15">
      <c r="A302" s="6" t="s">
        <v>221</v>
      </c>
      <c r="B302" s="62">
        <v>13</v>
      </c>
      <c r="C302" s="19" t="s">
        <v>222</v>
      </c>
      <c r="D302" s="18">
        <v>27446817.461340424</v>
      </c>
      <c r="E302" s="18">
        <v>4611431.0510407956</v>
      </c>
      <c r="F302" s="18">
        <v>3554230.5529</v>
      </c>
      <c r="G302" s="18">
        <v>35612479.06528122</v>
      </c>
      <c r="I302" s="85">
        <v>1547.1712210451196</v>
      </c>
      <c r="J302" s="85">
        <v>259.94538055472356</v>
      </c>
      <c r="K302" s="85">
        <v>200.35121493235627</v>
      </c>
      <c r="L302" s="85">
        <v>2007.4678165321995</v>
      </c>
      <c r="N302" s="67"/>
      <c r="O302" s="2"/>
    </row>
  </sheetData>
  <autoFilter ref="A10:L302" xr:uid="{797F3C4D-7867-4120-BA4E-9DA8AFDF1F50}">
    <sortState xmlns:xlrd2="http://schemas.microsoft.com/office/spreadsheetml/2017/richdata2" ref="A11:L302">
      <sortCondition ref="C10:C302"/>
    </sortState>
  </autoFilter>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EB20E-4BF9-4004-8B2B-12339973EE78}">
  <sheetPr>
    <tabColor theme="9"/>
  </sheetPr>
  <dimension ref="A1:U300"/>
  <sheetViews>
    <sheetView zoomScaleNormal="100" workbookViewId="0">
      <pane xSplit="2" ySplit="8" topLeftCell="I183" activePane="bottomRight" state="frozen"/>
      <selection pane="topRight" activeCell="D1" sqref="D1"/>
      <selection pane="bottomLeft" activeCell="A9" sqref="A9"/>
      <selection pane="bottomRight" activeCell="R8" sqref="R8"/>
    </sheetView>
  </sheetViews>
  <sheetFormatPr defaultRowHeight="12"/>
  <cols>
    <col min="2" max="2" width="21.28515625" bestFit="1" customWidth="1"/>
    <col min="3" max="3" width="15.7109375" bestFit="1" customWidth="1"/>
    <col min="4" max="4" width="14.85546875" bestFit="1" customWidth="1"/>
    <col min="5" max="5" width="21.42578125" bestFit="1" customWidth="1"/>
    <col min="6" max="6" width="28.28515625" bestFit="1" customWidth="1"/>
    <col min="7" max="7" width="13.42578125" bestFit="1" customWidth="1"/>
    <col min="8" max="8" width="13.7109375" bestFit="1" customWidth="1"/>
    <col min="9" max="9" width="25.7109375" bestFit="1" customWidth="1"/>
    <col min="10" max="10" width="25.7109375" customWidth="1"/>
    <col min="11" max="11" width="3.7109375" customWidth="1"/>
    <col min="12" max="12" width="19.7109375" bestFit="1" customWidth="1"/>
    <col min="13" max="13" width="21.7109375" bestFit="1" customWidth="1"/>
    <col min="14" max="14" width="28.7109375" bestFit="1" customWidth="1"/>
    <col min="15" max="15" width="13.7109375" bestFit="1" customWidth="1"/>
    <col min="16" max="16" width="14.140625" bestFit="1" customWidth="1"/>
    <col min="17" max="17" width="26.140625" bestFit="1" customWidth="1"/>
    <col min="18" max="18" width="26.140625" customWidth="1"/>
    <col min="20" max="20" width="10.42578125" bestFit="1" customWidth="1"/>
    <col min="21" max="21" width="10.42578125" customWidth="1"/>
  </cols>
  <sheetData>
    <row r="1" spans="1:21" ht="20.25">
      <c r="A1" s="8" t="s">
        <v>599</v>
      </c>
    </row>
    <row r="2" spans="1:21">
      <c r="A2" t="s">
        <v>600</v>
      </c>
      <c r="M2" s="3"/>
      <c r="N2" s="3"/>
      <c r="O2" s="3"/>
      <c r="P2" s="3"/>
      <c r="Q2" s="3"/>
      <c r="R2" s="3"/>
    </row>
    <row r="3" spans="1:21">
      <c r="J3" s="2"/>
      <c r="L3" s="1"/>
      <c r="M3" s="3"/>
      <c r="N3" s="3"/>
      <c r="O3" s="3"/>
      <c r="P3" s="3"/>
      <c r="Q3" s="3"/>
      <c r="R3" s="3"/>
    </row>
    <row r="4" spans="1:21">
      <c r="C4" s="1" t="s">
        <v>601</v>
      </c>
      <c r="L4" s="1" t="s">
        <v>602</v>
      </c>
      <c r="M4" s="3"/>
      <c r="N4" s="3"/>
      <c r="O4" s="3"/>
      <c r="P4" s="3"/>
      <c r="Q4" s="3"/>
      <c r="R4" s="3"/>
    </row>
    <row r="5" spans="1:21">
      <c r="C5" s="2"/>
      <c r="D5" s="2"/>
      <c r="L5" s="1"/>
      <c r="M5" s="3"/>
      <c r="N5" s="3"/>
      <c r="O5" s="3"/>
      <c r="P5" s="3"/>
      <c r="Q5" s="3"/>
      <c r="R5" s="3"/>
    </row>
    <row r="6" spans="1:21">
      <c r="C6" s="6" t="s">
        <v>603</v>
      </c>
      <c r="D6" s="6" t="s">
        <v>604</v>
      </c>
      <c r="E6" s="6" t="s">
        <v>605</v>
      </c>
      <c r="F6" s="6" t="s">
        <v>606</v>
      </c>
      <c r="G6" s="6" t="s">
        <v>607</v>
      </c>
      <c r="H6" s="6" t="s">
        <v>608</v>
      </c>
      <c r="I6" s="6" t="s">
        <v>609</v>
      </c>
      <c r="J6" s="6" t="s">
        <v>610</v>
      </c>
      <c r="K6" s="6"/>
      <c r="L6" s="6" t="s">
        <v>611</v>
      </c>
      <c r="M6" s="6" t="s">
        <v>605</v>
      </c>
      <c r="N6" s="6" t="s">
        <v>612</v>
      </c>
      <c r="O6" s="6" t="s">
        <v>607</v>
      </c>
      <c r="P6" s="6" t="s">
        <v>608</v>
      </c>
      <c r="Q6" s="6" t="s">
        <v>609</v>
      </c>
      <c r="R6" s="6" t="s">
        <v>613</v>
      </c>
    </row>
    <row r="7" spans="1:21">
      <c r="A7" s="1"/>
      <c r="B7" s="1"/>
      <c r="L7" s="10">
        <v>1.1200000000000001</v>
      </c>
      <c r="M7" s="10">
        <v>0.51</v>
      </c>
      <c r="N7" s="10">
        <v>1.21</v>
      </c>
      <c r="O7" s="10">
        <v>1.1200000000000001</v>
      </c>
      <c r="P7" s="10">
        <v>0.14000000000000001</v>
      </c>
      <c r="Q7" s="10">
        <v>4.34</v>
      </c>
      <c r="R7" s="10">
        <v>1.1200000000000001</v>
      </c>
      <c r="T7" s="2"/>
      <c r="U7" s="2"/>
    </row>
    <row r="8" spans="1:21">
      <c r="B8" s="11" t="s">
        <v>12</v>
      </c>
      <c r="C8" s="13">
        <f t="shared" ref="C8:J8" si="0">SUM(C9:C300)</f>
        <v>60112319.30400005</v>
      </c>
      <c r="D8" s="13">
        <f t="shared" si="0"/>
        <v>47084165.637999959</v>
      </c>
      <c r="E8" s="13">
        <f t="shared" si="0"/>
        <v>128161602.42699999</v>
      </c>
      <c r="F8" s="13">
        <f t="shared" si="0"/>
        <v>8221944.246000004</v>
      </c>
      <c r="G8" s="13">
        <f t="shared" si="0"/>
        <v>778213.36399999994</v>
      </c>
      <c r="H8" s="13">
        <f t="shared" si="0"/>
        <v>2568043.6219999995</v>
      </c>
      <c r="I8" s="13">
        <f t="shared" si="0"/>
        <v>567823.21100000013</v>
      </c>
      <c r="J8" s="13">
        <f t="shared" si="0"/>
        <v>2209392.8289999999</v>
      </c>
      <c r="K8" s="12"/>
      <c r="L8" s="13">
        <f t="shared" ref="L8:R8" si="1">SUM(L9:L300)</f>
        <v>600300.31567519996</v>
      </c>
      <c r="M8" s="13">
        <f t="shared" si="1"/>
        <v>326812.08618885011</v>
      </c>
      <c r="N8" s="13">
        <f t="shared" si="1"/>
        <v>49742.762688300027</v>
      </c>
      <c r="O8" s="13">
        <f t="shared" si="1"/>
        <v>4357.9948383999999</v>
      </c>
      <c r="P8" s="13">
        <f t="shared" si="1"/>
        <v>1797.6305353999987</v>
      </c>
      <c r="Q8" s="13">
        <f t="shared" si="1"/>
        <v>12321.763678699992</v>
      </c>
      <c r="R8" s="13">
        <f t="shared" si="1"/>
        <v>12372.599842400003</v>
      </c>
      <c r="S8" s="12"/>
      <c r="T8" s="14">
        <f>SUM(L8:Q8)</f>
        <v>995332.55360485008</v>
      </c>
    </row>
    <row r="9" spans="1:21">
      <c r="A9">
        <v>5</v>
      </c>
      <c r="B9" t="s">
        <v>614</v>
      </c>
      <c r="C9" s="4">
        <v>85345.168000000005</v>
      </c>
      <c r="D9" s="4">
        <v>29707.133999999998</v>
      </c>
      <c r="E9" s="4">
        <v>196297.42800000001</v>
      </c>
      <c r="F9" s="4">
        <v>17450.034</v>
      </c>
      <c r="G9" s="4">
        <v>0</v>
      </c>
      <c r="H9" s="4">
        <v>5373.5479999999998</v>
      </c>
      <c r="I9" s="4">
        <v>1279.8230000000001</v>
      </c>
      <c r="J9" s="4">
        <v>0</v>
      </c>
      <c r="K9" s="5"/>
      <c r="L9" s="4">
        <f t="shared" ref="L9:L72" si="2">0.5*(C9+D9)*($L$7/100)</f>
        <v>644.2928912000001</v>
      </c>
      <c r="M9" s="4">
        <f>0.5*E9*($M$7/100)</f>
        <v>500.55844140000005</v>
      </c>
      <c r="N9" s="4">
        <f>0.5*F9*($N$7/100)</f>
        <v>105.5727057</v>
      </c>
      <c r="O9" s="4">
        <f>0.5*G9*($O$7/100)</f>
        <v>0</v>
      </c>
      <c r="P9" s="4">
        <f>0.5*H9*($P$7/100)</f>
        <v>3.7614836000000005</v>
      </c>
      <c r="Q9" s="4">
        <f>0.5*I9*($Q$7/100)</f>
        <v>27.772159100000003</v>
      </c>
      <c r="R9" s="4">
        <f>0.5*J9*($R$7/100)</f>
        <v>0</v>
      </c>
      <c r="T9" s="2">
        <f>SUM(L9:Q9)</f>
        <v>1281.9576810000001</v>
      </c>
      <c r="U9" s="2"/>
    </row>
    <row r="10" spans="1:21">
      <c r="A10">
        <v>9</v>
      </c>
      <c r="B10" t="s">
        <v>615</v>
      </c>
      <c r="C10" s="4">
        <v>9318.6720000000005</v>
      </c>
      <c r="D10" s="4">
        <v>4104.92</v>
      </c>
      <c r="E10" s="4">
        <v>47537.122000000003</v>
      </c>
      <c r="F10" s="4">
        <v>1066.7760000000001</v>
      </c>
      <c r="G10" s="4">
        <v>0</v>
      </c>
      <c r="H10" s="4">
        <v>348.76100000000002</v>
      </c>
      <c r="I10" s="4">
        <v>0</v>
      </c>
      <c r="J10" s="4">
        <v>11214.594999999999</v>
      </c>
      <c r="K10" s="5"/>
      <c r="L10" s="4">
        <f t="shared" si="2"/>
        <v>75.172115200000007</v>
      </c>
      <c r="M10" s="4">
        <f t="shared" ref="M10:M73" si="3">0.5*E10*($M$7/100)</f>
        <v>121.21966110000001</v>
      </c>
      <c r="N10" s="4">
        <f t="shared" ref="N10:N73" si="4">0.5*F10*($N$7/100)</f>
        <v>6.4539948000000003</v>
      </c>
      <c r="O10" s="4">
        <f t="shared" ref="O10:O73" si="5">0.5*G10*($O$7/100)</f>
        <v>0</v>
      </c>
      <c r="P10" s="4">
        <f t="shared" ref="P10:P73" si="6">0.5*H10*($P$7/100)</f>
        <v>0.24413270000000006</v>
      </c>
      <c r="Q10" s="4">
        <f t="shared" ref="Q10:Q73" si="7">0.5*I10*($Q$7/100)</f>
        <v>0</v>
      </c>
      <c r="R10" s="4">
        <f t="shared" ref="R10:R73" si="8">0.5*J10*($R$7/100)</f>
        <v>62.801732000000008</v>
      </c>
      <c r="T10" s="2">
        <f t="shared" ref="T10:T73" si="9">SUM(L10:Q10)</f>
        <v>203.0899038</v>
      </c>
      <c r="U10" s="2"/>
    </row>
    <row r="11" spans="1:21">
      <c r="A11">
        <v>10</v>
      </c>
      <c r="B11" t="s">
        <v>616</v>
      </c>
      <c r="C11" s="4">
        <v>121503.92200000001</v>
      </c>
      <c r="D11" s="4">
        <v>38757.641000000003</v>
      </c>
      <c r="E11" s="4">
        <v>245114.29699999999</v>
      </c>
      <c r="F11" s="4">
        <v>28561.147000000001</v>
      </c>
      <c r="G11" s="4">
        <v>0</v>
      </c>
      <c r="H11" s="4">
        <v>4904.4449999999997</v>
      </c>
      <c r="I11" s="4">
        <v>443.63099999999997</v>
      </c>
      <c r="J11" s="4">
        <v>0</v>
      </c>
      <c r="K11" s="5"/>
      <c r="L11" s="4">
        <f t="shared" si="2"/>
        <v>897.46475280000027</v>
      </c>
      <c r="M11" s="4">
        <f t="shared" si="3"/>
        <v>625.04145734999997</v>
      </c>
      <c r="N11" s="4">
        <f t="shared" si="4"/>
        <v>172.79493934999999</v>
      </c>
      <c r="O11" s="4">
        <f t="shared" si="5"/>
        <v>0</v>
      </c>
      <c r="P11" s="4">
        <f t="shared" si="6"/>
        <v>3.4331115000000003</v>
      </c>
      <c r="Q11" s="4">
        <f t="shared" si="7"/>
        <v>9.6267926999999993</v>
      </c>
      <c r="R11" s="4">
        <f t="shared" si="8"/>
        <v>0</v>
      </c>
      <c r="T11" s="2">
        <f t="shared" si="9"/>
        <v>1708.3610537000002</v>
      </c>
      <c r="U11" s="2"/>
    </row>
    <row r="12" spans="1:21">
      <c r="A12">
        <v>16</v>
      </c>
      <c r="B12" t="s">
        <v>617</v>
      </c>
      <c r="C12" s="4">
        <v>54094.76</v>
      </c>
      <c r="D12" s="4">
        <v>85742.703999999998</v>
      </c>
      <c r="E12" s="4">
        <v>196501.14799999999</v>
      </c>
      <c r="F12" s="4">
        <v>66386.37</v>
      </c>
      <c r="G12" s="4">
        <v>0</v>
      </c>
      <c r="H12" s="4">
        <v>726.80200000000002</v>
      </c>
      <c r="I12" s="4">
        <v>583.12199999999996</v>
      </c>
      <c r="J12" s="4">
        <v>0</v>
      </c>
      <c r="K12" s="5"/>
      <c r="L12" s="4">
        <f t="shared" si="2"/>
        <v>783.08979840000018</v>
      </c>
      <c r="M12" s="4">
        <f t="shared" si="3"/>
        <v>501.07792740000002</v>
      </c>
      <c r="N12" s="4">
        <f t="shared" si="4"/>
        <v>401.63753849999995</v>
      </c>
      <c r="O12" s="4">
        <f t="shared" si="5"/>
        <v>0</v>
      </c>
      <c r="P12" s="4">
        <f t="shared" si="6"/>
        <v>0.50876140000000014</v>
      </c>
      <c r="Q12" s="4">
        <f t="shared" si="7"/>
        <v>12.653747399999999</v>
      </c>
      <c r="R12" s="4">
        <f t="shared" si="8"/>
        <v>0</v>
      </c>
      <c r="T12" s="2">
        <f t="shared" si="9"/>
        <v>1698.9677730999999</v>
      </c>
      <c r="U12" s="2"/>
    </row>
    <row r="13" spans="1:21">
      <c r="A13">
        <v>18</v>
      </c>
      <c r="B13" t="s">
        <v>618</v>
      </c>
      <c r="C13" s="4">
        <v>23760.232</v>
      </c>
      <c r="D13" s="4">
        <v>12287.915000000001</v>
      </c>
      <c r="E13" s="4">
        <v>101099.974</v>
      </c>
      <c r="F13" s="4">
        <v>8043.2290000000003</v>
      </c>
      <c r="G13" s="4">
        <v>0</v>
      </c>
      <c r="H13" s="4">
        <v>1209.7449999999999</v>
      </c>
      <c r="I13" s="4">
        <v>106.76</v>
      </c>
      <c r="J13" s="4">
        <v>17.321000000000002</v>
      </c>
      <c r="K13" s="5"/>
      <c r="L13" s="4">
        <f t="shared" si="2"/>
        <v>201.86962320000001</v>
      </c>
      <c r="M13" s="4">
        <f t="shared" si="3"/>
        <v>257.80493370000005</v>
      </c>
      <c r="N13" s="4">
        <f t="shared" si="4"/>
        <v>48.661535450000002</v>
      </c>
      <c r="O13" s="4">
        <f t="shared" si="5"/>
        <v>0</v>
      </c>
      <c r="P13" s="4">
        <f t="shared" si="6"/>
        <v>0.8468215</v>
      </c>
      <c r="Q13" s="4">
        <f t="shared" si="7"/>
        <v>2.3166920000000002</v>
      </c>
      <c r="R13" s="4">
        <f t="shared" si="8"/>
        <v>9.6997600000000017E-2</v>
      </c>
      <c r="T13" s="2">
        <f t="shared" si="9"/>
        <v>511.49960585000002</v>
      </c>
      <c r="U13" s="2"/>
    </row>
    <row r="14" spans="1:21">
      <c r="A14">
        <v>19</v>
      </c>
      <c r="B14" t="s">
        <v>619</v>
      </c>
      <c r="C14" s="4">
        <v>20675.102999999999</v>
      </c>
      <c r="D14" s="4">
        <v>8734.4269999999997</v>
      </c>
      <c r="E14" s="4">
        <v>82840.069000000003</v>
      </c>
      <c r="F14" s="4">
        <v>1750.6880000000001</v>
      </c>
      <c r="G14" s="4">
        <v>0</v>
      </c>
      <c r="H14" s="4">
        <v>155.96100000000001</v>
      </c>
      <c r="I14" s="4">
        <v>0</v>
      </c>
      <c r="J14" s="4">
        <v>0</v>
      </c>
      <c r="K14" s="5"/>
      <c r="L14" s="4">
        <f t="shared" si="2"/>
        <v>164.69336800000002</v>
      </c>
      <c r="M14" s="4">
        <f t="shared" si="3"/>
        <v>211.24217595000002</v>
      </c>
      <c r="N14" s="4">
        <f t="shared" si="4"/>
        <v>10.591662400000001</v>
      </c>
      <c r="O14" s="4">
        <f t="shared" si="5"/>
        <v>0</v>
      </c>
      <c r="P14" s="4">
        <f t="shared" si="6"/>
        <v>0.10917270000000003</v>
      </c>
      <c r="Q14" s="4">
        <f t="shared" si="7"/>
        <v>0</v>
      </c>
      <c r="R14" s="4">
        <f t="shared" si="8"/>
        <v>0</v>
      </c>
      <c r="T14" s="2">
        <f t="shared" si="9"/>
        <v>386.63637905000002</v>
      </c>
      <c r="U14" s="2"/>
    </row>
    <row r="15" spans="1:21">
      <c r="A15">
        <v>20</v>
      </c>
      <c r="B15" t="s">
        <v>620</v>
      </c>
      <c r="C15" s="4">
        <v>85226.73</v>
      </c>
      <c r="D15" s="4">
        <v>32588.27</v>
      </c>
      <c r="E15" s="4">
        <v>343021.86</v>
      </c>
      <c r="F15" s="4">
        <v>12614.536</v>
      </c>
      <c r="G15" s="4">
        <v>0</v>
      </c>
      <c r="H15" s="4">
        <v>1136.713</v>
      </c>
      <c r="I15" s="4">
        <v>888.81700000000001</v>
      </c>
      <c r="J15" s="4">
        <v>0</v>
      </c>
      <c r="K15" s="5"/>
      <c r="L15" s="4">
        <f t="shared" si="2"/>
        <v>659.76400000000012</v>
      </c>
      <c r="M15" s="4">
        <f t="shared" si="3"/>
        <v>874.70574299999998</v>
      </c>
      <c r="N15" s="4">
        <f t="shared" si="4"/>
        <v>76.317942799999997</v>
      </c>
      <c r="O15" s="4">
        <f t="shared" si="5"/>
        <v>0</v>
      </c>
      <c r="P15" s="4">
        <f t="shared" si="6"/>
        <v>0.7956991000000001</v>
      </c>
      <c r="Q15" s="4">
        <f t="shared" si="7"/>
        <v>19.287328900000002</v>
      </c>
      <c r="R15" s="4">
        <f t="shared" si="8"/>
        <v>0</v>
      </c>
      <c r="T15" s="2">
        <f t="shared" si="9"/>
        <v>1630.8707138000002</v>
      </c>
      <c r="U15" s="2"/>
    </row>
    <row r="16" spans="1:21">
      <c r="A16">
        <v>46</v>
      </c>
      <c r="B16" t="s">
        <v>621</v>
      </c>
      <c r="C16" s="4">
        <v>6094.0529999999999</v>
      </c>
      <c r="D16" s="4">
        <v>10784.378000000001</v>
      </c>
      <c r="E16" s="4">
        <v>29759.49</v>
      </c>
      <c r="F16" s="4">
        <v>13885.486999999999</v>
      </c>
      <c r="G16" s="4">
        <v>0</v>
      </c>
      <c r="H16" s="4">
        <v>354.67099999999999</v>
      </c>
      <c r="I16" s="4">
        <v>28.628</v>
      </c>
      <c r="J16" s="4">
        <v>0</v>
      </c>
      <c r="K16" s="5"/>
      <c r="L16" s="4">
        <f t="shared" si="2"/>
        <v>94.519213600000015</v>
      </c>
      <c r="M16" s="4">
        <f t="shared" si="3"/>
        <v>75.886699500000006</v>
      </c>
      <c r="N16" s="4">
        <f t="shared" si="4"/>
        <v>84.007196349999987</v>
      </c>
      <c r="O16" s="4">
        <f t="shared" si="5"/>
        <v>0</v>
      </c>
      <c r="P16" s="4">
        <f t="shared" si="6"/>
        <v>0.24826970000000004</v>
      </c>
      <c r="Q16" s="4">
        <f t="shared" si="7"/>
        <v>0.62122759999999999</v>
      </c>
      <c r="R16" s="4">
        <f t="shared" si="8"/>
        <v>0</v>
      </c>
      <c r="T16" s="2">
        <f t="shared" si="9"/>
        <v>255.28260675000001</v>
      </c>
      <c r="U16" s="2"/>
    </row>
    <row r="17" spans="1:21">
      <c r="A17">
        <v>47</v>
      </c>
      <c r="B17" t="s">
        <v>622</v>
      </c>
      <c r="C17" s="4">
        <v>19729.274999999998</v>
      </c>
      <c r="D17" s="4">
        <v>16122.047</v>
      </c>
      <c r="E17" s="4">
        <v>39402.26</v>
      </c>
      <c r="F17" s="4">
        <v>24712.754000000001</v>
      </c>
      <c r="G17" s="4">
        <v>0</v>
      </c>
      <c r="H17" s="4">
        <v>255.035</v>
      </c>
      <c r="I17" s="4">
        <v>182.13300000000001</v>
      </c>
      <c r="J17" s="4">
        <v>237.971</v>
      </c>
      <c r="K17" s="5"/>
      <c r="L17" s="4">
        <f t="shared" si="2"/>
        <v>200.76740320000002</v>
      </c>
      <c r="M17" s="4">
        <f t="shared" si="3"/>
        <v>100.47576300000001</v>
      </c>
      <c r="N17" s="4">
        <f t="shared" si="4"/>
        <v>149.51216170000001</v>
      </c>
      <c r="O17" s="4">
        <f t="shared" si="5"/>
        <v>0</v>
      </c>
      <c r="P17" s="4">
        <f t="shared" si="6"/>
        <v>0.17852450000000003</v>
      </c>
      <c r="Q17" s="4">
        <f t="shared" si="7"/>
        <v>3.9522861000000002</v>
      </c>
      <c r="R17" s="4">
        <f t="shared" si="8"/>
        <v>1.3326376000000002</v>
      </c>
      <c r="T17" s="2">
        <f t="shared" si="9"/>
        <v>454.88613849999996</v>
      </c>
      <c r="U17" s="2"/>
    </row>
    <row r="18" spans="1:21">
      <c r="A18">
        <v>49</v>
      </c>
      <c r="B18" t="s">
        <v>623</v>
      </c>
      <c r="C18" s="4">
        <v>4486924.449</v>
      </c>
      <c r="D18" s="4">
        <v>5860073.057</v>
      </c>
      <c r="E18" s="4">
        <v>7532318.6090000002</v>
      </c>
      <c r="F18" s="4">
        <v>29216.634999999998</v>
      </c>
      <c r="G18" s="4">
        <v>0</v>
      </c>
      <c r="H18" s="4">
        <v>187168.80600000001</v>
      </c>
      <c r="I18" s="4">
        <v>132281.448</v>
      </c>
      <c r="J18" s="4">
        <v>0</v>
      </c>
      <c r="K18" s="5"/>
      <c r="L18" s="4">
        <f t="shared" si="2"/>
        <v>57943.186033600017</v>
      </c>
      <c r="M18" s="4">
        <f t="shared" si="3"/>
        <v>19207.41245295</v>
      </c>
      <c r="N18" s="4">
        <f t="shared" si="4"/>
        <v>176.76064174999999</v>
      </c>
      <c r="O18" s="4">
        <f t="shared" si="5"/>
        <v>0</v>
      </c>
      <c r="P18" s="4">
        <f t="shared" si="6"/>
        <v>131.01816420000003</v>
      </c>
      <c r="Q18" s="4">
        <f t="shared" si="7"/>
        <v>2870.5074216000003</v>
      </c>
      <c r="R18" s="4">
        <f t="shared" si="8"/>
        <v>0</v>
      </c>
      <c r="T18" s="2">
        <f t="shared" si="9"/>
        <v>80328.88471410003</v>
      </c>
      <c r="U18" s="2"/>
    </row>
    <row r="19" spans="1:21">
      <c r="A19">
        <v>50</v>
      </c>
      <c r="B19" t="s">
        <v>624</v>
      </c>
      <c r="C19" s="4">
        <v>111476.611</v>
      </c>
      <c r="D19" s="4">
        <v>29005.096000000001</v>
      </c>
      <c r="E19" s="4">
        <v>241678.97700000001</v>
      </c>
      <c r="F19" s="4">
        <v>19880.087</v>
      </c>
      <c r="G19" s="4">
        <v>0</v>
      </c>
      <c r="H19" s="4">
        <v>2337.4650000000001</v>
      </c>
      <c r="I19" s="4">
        <v>536.149</v>
      </c>
      <c r="J19" s="4">
        <v>680.37800000000004</v>
      </c>
      <c r="K19" s="5"/>
      <c r="L19" s="4">
        <f t="shared" si="2"/>
        <v>786.69755920000011</v>
      </c>
      <c r="M19" s="4">
        <f t="shared" si="3"/>
        <v>616.28139135000004</v>
      </c>
      <c r="N19" s="4">
        <f t="shared" si="4"/>
        <v>120.27452634999999</v>
      </c>
      <c r="O19" s="4">
        <f t="shared" si="5"/>
        <v>0</v>
      </c>
      <c r="P19" s="4">
        <f t="shared" si="6"/>
        <v>1.6362255000000003</v>
      </c>
      <c r="Q19" s="4">
        <f t="shared" si="7"/>
        <v>11.6344333</v>
      </c>
      <c r="R19" s="4">
        <f t="shared" si="8"/>
        <v>3.8101168000000007</v>
      </c>
      <c r="T19" s="2">
        <f t="shared" si="9"/>
        <v>1536.5241357000002</v>
      </c>
      <c r="U19" s="2"/>
    </row>
    <row r="20" spans="1:21">
      <c r="A20">
        <v>51</v>
      </c>
      <c r="B20" t="s">
        <v>625</v>
      </c>
      <c r="C20" s="4">
        <v>96484.116999999998</v>
      </c>
      <c r="D20" s="4">
        <v>37181.216999999997</v>
      </c>
      <c r="E20" s="4">
        <v>190182.848</v>
      </c>
      <c r="F20" s="4">
        <v>34576.118999999999</v>
      </c>
      <c r="G20" s="4">
        <v>653911.42299999995</v>
      </c>
      <c r="H20" s="4">
        <v>3223.1109999999999</v>
      </c>
      <c r="I20" s="4">
        <v>164.94200000000001</v>
      </c>
      <c r="J20" s="4">
        <v>41369.814000000013</v>
      </c>
      <c r="K20" s="5"/>
      <c r="L20" s="4">
        <f t="shared" si="2"/>
        <v>748.52587040000014</v>
      </c>
      <c r="M20" s="4">
        <f t="shared" si="3"/>
        <v>484.96626240000001</v>
      </c>
      <c r="N20" s="4">
        <f t="shared" si="4"/>
        <v>209.18551994999999</v>
      </c>
      <c r="O20" s="4">
        <f t="shared" si="5"/>
        <v>3661.9039688000003</v>
      </c>
      <c r="P20" s="4">
        <f t="shared" si="6"/>
        <v>2.2561777000000003</v>
      </c>
      <c r="Q20" s="4">
        <f t="shared" si="7"/>
        <v>3.5792414000000004</v>
      </c>
      <c r="R20" s="4">
        <f t="shared" si="8"/>
        <v>231.6709584000001</v>
      </c>
      <c r="T20" s="2">
        <f t="shared" si="9"/>
        <v>5110.4170406499998</v>
      </c>
      <c r="U20" s="2"/>
    </row>
    <row r="21" spans="1:21">
      <c r="A21">
        <v>52</v>
      </c>
      <c r="B21" t="s">
        <v>626</v>
      </c>
      <c r="C21" s="4">
        <v>21077.631999999998</v>
      </c>
      <c r="D21" s="4">
        <v>8001.2039999999997</v>
      </c>
      <c r="E21" s="4">
        <v>51557.775999999998</v>
      </c>
      <c r="F21" s="4">
        <v>9603.4410000000007</v>
      </c>
      <c r="G21" s="4">
        <v>0</v>
      </c>
      <c r="H21" s="4">
        <v>434.12700000000001</v>
      </c>
      <c r="I21" s="4">
        <v>0</v>
      </c>
      <c r="J21" s="4">
        <v>3545.3739999999998</v>
      </c>
      <c r="K21" s="5"/>
      <c r="L21" s="4">
        <f t="shared" si="2"/>
        <v>162.84148160000001</v>
      </c>
      <c r="M21" s="4">
        <f t="shared" si="3"/>
        <v>131.47232880000001</v>
      </c>
      <c r="N21" s="4">
        <f t="shared" si="4"/>
        <v>58.100818050000001</v>
      </c>
      <c r="O21" s="4">
        <f t="shared" si="5"/>
        <v>0</v>
      </c>
      <c r="P21" s="4">
        <f t="shared" si="6"/>
        <v>0.30388890000000007</v>
      </c>
      <c r="Q21" s="4">
        <f t="shared" si="7"/>
        <v>0</v>
      </c>
      <c r="R21" s="4">
        <f t="shared" si="8"/>
        <v>19.854094400000001</v>
      </c>
      <c r="T21" s="2">
        <f t="shared" si="9"/>
        <v>352.71851735000001</v>
      </c>
      <c r="U21" s="2"/>
    </row>
    <row r="22" spans="1:21">
      <c r="A22">
        <v>61</v>
      </c>
      <c r="B22" t="s">
        <v>627</v>
      </c>
      <c r="C22" s="4">
        <v>188991.34599999999</v>
      </c>
      <c r="D22" s="4">
        <v>64043.072999999997</v>
      </c>
      <c r="E22" s="4">
        <v>371186.674</v>
      </c>
      <c r="F22" s="4">
        <v>9242.82</v>
      </c>
      <c r="G22" s="4">
        <v>0</v>
      </c>
      <c r="H22" s="4">
        <v>2205.2800000000002</v>
      </c>
      <c r="I22" s="4">
        <v>76.337000000000003</v>
      </c>
      <c r="J22" s="4">
        <v>0</v>
      </c>
      <c r="K22" s="5"/>
      <c r="L22" s="4">
        <f t="shared" si="2"/>
        <v>1416.9927464000002</v>
      </c>
      <c r="M22" s="4">
        <f t="shared" si="3"/>
        <v>946.52601870000012</v>
      </c>
      <c r="N22" s="4">
        <f t="shared" si="4"/>
        <v>55.919060999999999</v>
      </c>
      <c r="O22" s="4">
        <f t="shared" si="5"/>
        <v>0</v>
      </c>
      <c r="P22" s="4">
        <f t="shared" si="6"/>
        <v>1.5436960000000004</v>
      </c>
      <c r="Q22" s="4">
        <f t="shared" si="7"/>
        <v>1.6565129000000001</v>
      </c>
      <c r="R22" s="4">
        <f t="shared" si="8"/>
        <v>0</v>
      </c>
      <c r="T22" s="2">
        <f t="shared" si="9"/>
        <v>2422.6380350000009</v>
      </c>
      <c r="U22" s="2"/>
    </row>
    <row r="23" spans="1:21">
      <c r="A23">
        <v>69</v>
      </c>
      <c r="B23" t="s">
        <v>628</v>
      </c>
      <c r="C23" s="4">
        <v>49931.495999999999</v>
      </c>
      <c r="D23" s="4">
        <v>16036.058999999999</v>
      </c>
      <c r="E23" s="4">
        <v>140952.193</v>
      </c>
      <c r="F23" s="4">
        <v>3511.3910000000001</v>
      </c>
      <c r="G23" s="4">
        <v>0</v>
      </c>
      <c r="H23" s="4">
        <v>2195.7600000000002</v>
      </c>
      <c r="I23" s="4">
        <v>314.779</v>
      </c>
      <c r="J23" s="4">
        <v>29894.475999999999</v>
      </c>
      <c r="K23" s="5"/>
      <c r="L23" s="4">
        <f t="shared" si="2"/>
        <v>369.41830800000002</v>
      </c>
      <c r="M23" s="4">
        <f t="shared" si="3"/>
        <v>359.42809215</v>
      </c>
      <c r="N23" s="4">
        <f t="shared" si="4"/>
        <v>21.243915550000001</v>
      </c>
      <c r="O23" s="4">
        <f t="shared" si="5"/>
        <v>0</v>
      </c>
      <c r="P23" s="4">
        <f t="shared" si="6"/>
        <v>1.5370320000000004</v>
      </c>
      <c r="Q23" s="4">
        <f t="shared" si="7"/>
        <v>6.8307042999999998</v>
      </c>
      <c r="R23" s="4">
        <f t="shared" si="8"/>
        <v>167.40906560000002</v>
      </c>
      <c r="T23" s="2">
        <f t="shared" si="9"/>
        <v>758.45805199999995</v>
      </c>
      <c r="U23" s="2"/>
    </row>
    <row r="24" spans="1:21">
      <c r="A24">
        <v>71</v>
      </c>
      <c r="B24" t="s">
        <v>629</v>
      </c>
      <c r="C24" s="4">
        <v>58897.564999999995</v>
      </c>
      <c r="D24" s="4">
        <v>14761.352000000001</v>
      </c>
      <c r="E24" s="4">
        <v>136448.42000000001</v>
      </c>
      <c r="F24" s="4">
        <v>5677.1080000000002</v>
      </c>
      <c r="G24" s="4">
        <v>0</v>
      </c>
      <c r="H24" s="4">
        <v>3567.1529999999998</v>
      </c>
      <c r="I24" s="4">
        <v>207.99799999999999</v>
      </c>
      <c r="J24" s="4">
        <v>1779.8820000000001</v>
      </c>
      <c r="K24" s="5"/>
      <c r="L24" s="4">
        <f t="shared" si="2"/>
        <v>412.48993520000005</v>
      </c>
      <c r="M24" s="4">
        <f t="shared" si="3"/>
        <v>347.94347100000005</v>
      </c>
      <c r="N24" s="4">
        <f t="shared" si="4"/>
        <v>34.346503400000003</v>
      </c>
      <c r="O24" s="4">
        <f t="shared" si="5"/>
        <v>0</v>
      </c>
      <c r="P24" s="4">
        <f t="shared" si="6"/>
        <v>2.4970071000000003</v>
      </c>
      <c r="Q24" s="4">
        <f t="shared" si="7"/>
        <v>4.5135566000000003</v>
      </c>
      <c r="R24" s="4">
        <f t="shared" si="8"/>
        <v>9.9673392000000014</v>
      </c>
      <c r="T24" s="2">
        <f t="shared" si="9"/>
        <v>801.79047330000003</v>
      </c>
      <c r="U24" s="2"/>
    </row>
    <row r="25" spans="1:21">
      <c r="A25">
        <v>72</v>
      </c>
      <c r="B25" t="s">
        <v>630</v>
      </c>
      <c r="C25" s="4">
        <v>3826.1800000000003</v>
      </c>
      <c r="D25" s="4">
        <v>7117.0910000000003</v>
      </c>
      <c r="E25" s="4">
        <v>22833.531999999999</v>
      </c>
      <c r="F25" s="4">
        <v>8453.4770000000008</v>
      </c>
      <c r="G25" s="4">
        <v>0</v>
      </c>
      <c r="H25" s="4">
        <v>26.536000000000001</v>
      </c>
      <c r="I25" s="4">
        <v>0</v>
      </c>
      <c r="J25" s="4">
        <v>527.32100000000003</v>
      </c>
      <c r="K25" s="5"/>
      <c r="L25" s="4">
        <f t="shared" si="2"/>
        <v>61.282317600000013</v>
      </c>
      <c r="M25" s="4">
        <f t="shared" si="3"/>
        <v>58.225506600000003</v>
      </c>
      <c r="N25" s="4">
        <f t="shared" si="4"/>
        <v>51.143535850000006</v>
      </c>
      <c r="O25" s="4">
        <f t="shared" si="5"/>
        <v>0</v>
      </c>
      <c r="P25" s="4">
        <f t="shared" si="6"/>
        <v>1.8575200000000004E-2</v>
      </c>
      <c r="Q25" s="4">
        <f t="shared" si="7"/>
        <v>0</v>
      </c>
      <c r="R25" s="4">
        <f t="shared" si="8"/>
        <v>2.9529976000000007</v>
      </c>
      <c r="T25" s="2">
        <f t="shared" si="9"/>
        <v>170.66993525000001</v>
      </c>
      <c r="U25" s="2"/>
    </row>
    <row r="26" spans="1:21">
      <c r="A26">
        <v>74</v>
      </c>
      <c r="B26" t="s">
        <v>631</v>
      </c>
      <c r="C26" s="4">
        <v>13016.103999999999</v>
      </c>
      <c r="D26" s="4">
        <v>3046.2269999999999</v>
      </c>
      <c r="E26" s="4">
        <v>24476.052</v>
      </c>
      <c r="F26" s="4">
        <v>3103.9090000000001</v>
      </c>
      <c r="G26" s="4">
        <v>0</v>
      </c>
      <c r="H26" s="4">
        <v>599.17200000000003</v>
      </c>
      <c r="I26" s="4">
        <v>0</v>
      </c>
      <c r="J26" s="4">
        <v>0</v>
      </c>
      <c r="K26" s="5"/>
      <c r="L26" s="4">
        <f t="shared" si="2"/>
        <v>89.949053599999999</v>
      </c>
      <c r="M26" s="4">
        <f t="shared" si="3"/>
        <v>62.413932600000003</v>
      </c>
      <c r="N26" s="4">
        <f t="shared" si="4"/>
        <v>18.77864945</v>
      </c>
      <c r="O26" s="4">
        <f t="shared" si="5"/>
        <v>0</v>
      </c>
      <c r="P26" s="4">
        <f t="shared" si="6"/>
        <v>0.41942040000000008</v>
      </c>
      <c r="Q26" s="4">
        <f t="shared" si="7"/>
        <v>0</v>
      </c>
      <c r="R26" s="4">
        <f t="shared" si="8"/>
        <v>0</v>
      </c>
      <c r="T26" s="2">
        <f t="shared" si="9"/>
        <v>171.56105604999999</v>
      </c>
      <c r="U26" s="2"/>
    </row>
    <row r="27" spans="1:21">
      <c r="A27">
        <v>75</v>
      </c>
      <c r="B27" t="s">
        <v>632</v>
      </c>
      <c r="C27" s="4">
        <v>295714.07799999998</v>
      </c>
      <c r="D27" s="4">
        <v>62154.915999999997</v>
      </c>
      <c r="E27" s="4">
        <v>423588.20199999999</v>
      </c>
      <c r="F27" s="4">
        <v>33009.697</v>
      </c>
      <c r="G27" s="4">
        <v>0</v>
      </c>
      <c r="H27" s="4">
        <v>4044.8110000000001</v>
      </c>
      <c r="I27" s="4">
        <v>0</v>
      </c>
      <c r="J27" s="4">
        <v>3969.3389999999999</v>
      </c>
      <c r="K27" s="5"/>
      <c r="L27" s="4">
        <f t="shared" si="2"/>
        <v>2004.0663664000001</v>
      </c>
      <c r="M27" s="4">
        <f t="shared" si="3"/>
        <v>1080.1499151</v>
      </c>
      <c r="N27" s="4">
        <f t="shared" si="4"/>
        <v>199.70866684999999</v>
      </c>
      <c r="O27" s="4">
        <f t="shared" si="5"/>
        <v>0</v>
      </c>
      <c r="P27" s="4">
        <f t="shared" si="6"/>
        <v>2.8313677000000004</v>
      </c>
      <c r="Q27" s="4">
        <f t="shared" si="7"/>
        <v>0</v>
      </c>
      <c r="R27" s="4">
        <f t="shared" si="8"/>
        <v>22.228298400000003</v>
      </c>
      <c r="T27" s="2">
        <f t="shared" si="9"/>
        <v>3286.7563160500004</v>
      </c>
      <c r="U27" s="2"/>
    </row>
    <row r="28" spans="1:21">
      <c r="A28">
        <v>77</v>
      </c>
      <c r="B28" t="s">
        <v>633</v>
      </c>
      <c r="C28" s="4">
        <v>33168.377</v>
      </c>
      <c r="D28" s="4">
        <v>22686.016</v>
      </c>
      <c r="E28" s="4">
        <v>92192.67</v>
      </c>
      <c r="F28" s="4">
        <v>19724.823</v>
      </c>
      <c r="G28" s="4">
        <v>0</v>
      </c>
      <c r="H28" s="4">
        <v>1551.433</v>
      </c>
      <c r="I28" s="4">
        <v>0</v>
      </c>
      <c r="J28" s="4">
        <v>0</v>
      </c>
      <c r="K28" s="5"/>
      <c r="L28" s="4">
        <f t="shared" si="2"/>
        <v>312.78460080000002</v>
      </c>
      <c r="M28" s="4">
        <f t="shared" si="3"/>
        <v>235.09130850000003</v>
      </c>
      <c r="N28" s="4">
        <f t="shared" si="4"/>
        <v>119.33517915</v>
      </c>
      <c r="O28" s="4">
        <f t="shared" si="5"/>
        <v>0</v>
      </c>
      <c r="P28" s="4">
        <f t="shared" si="6"/>
        <v>1.0860031000000001</v>
      </c>
      <c r="Q28" s="4">
        <f t="shared" si="7"/>
        <v>0</v>
      </c>
      <c r="R28" s="4">
        <f t="shared" si="8"/>
        <v>0</v>
      </c>
      <c r="T28" s="2">
        <f t="shared" si="9"/>
        <v>668.29709155000012</v>
      </c>
      <c r="U28" s="2"/>
    </row>
    <row r="29" spans="1:21">
      <c r="A29">
        <v>78</v>
      </c>
      <c r="B29" t="s">
        <v>634</v>
      </c>
      <c r="C29" s="4">
        <v>90766.805000000008</v>
      </c>
      <c r="D29" s="4">
        <v>38738.260999999999</v>
      </c>
      <c r="E29" s="4">
        <v>191564.152</v>
      </c>
      <c r="F29" s="4">
        <v>22305.58</v>
      </c>
      <c r="G29" s="4">
        <v>0</v>
      </c>
      <c r="H29" s="4">
        <v>908.73699999999997</v>
      </c>
      <c r="I29" s="4">
        <v>249.87799999999999</v>
      </c>
      <c r="J29" s="4">
        <v>929.24099999999999</v>
      </c>
      <c r="K29" s="5"/>
      <c r="L29" s="4">
        <f t="shared" si="2"/>
        <v>725.22836960000018</v>
      </c>
      <c r="M29" s="4">
        <f t="shared" si="3"/>
        <v>488.48858760000002</v>
      </c>
      <c r="N29" s="4">
        <f t="shared" si="4"/>
        <v>134.948759</v>
      </c>
      <c r="O29" s="4">
        <f t="shared" si="5"/>
        <v>0</v>
      </c>
      <c r="P29" s="4">
        <f t="shared" si="6"/>
        <v>0.63611590000000007</v>
      </c>
      <c r="Q29" s="4">
        <f t="shared" si="7"/>
        <v>5.4223526</v>
      </c>
      <c r="R29" s="4">
        <f t="shared" si="8"/>
        <v>5.203749600000001</v>
      </c>
      <c r="T29" s="2">
        <f t="shared" si="9"/>
        <v>1354.7241847000003</v>
      </c>
      <c r="U29" s="2"/>
    </row>
    <row r="30" spans="1:21">
      <c r="A30">
        <v>79</v>
      </c>
      <c r="B30" t="s">
        <v>635</v>
      </c>
      <c r="C30" s="4">
        <v>137221.75899999999</v>
      </c>
      <c r="D30" s="4">
        <v>14069.111000000001</v>
      </c>
      <c r="E30" s="4">
        <v>153052.14499999999</v>
      </c>
      <c r="F30" s="4">
        <v>1364.826</v>
      </c>
      <c r="G30" s="4">
        <v>0</v>
      </c>
      <c r="H30" s="4">
        <v>114.735</v>
      </c>
      <c r="I30" s="4">
        <v>0</v>
      </c>
      <c r="J30" s="4">
        <v>4573.3760000000002</v>
      </c>
      <c r="K30" s="5"/>
      <c r="L30" s="4">
        <f t="shared" si="2"/>
        <v>847.22887200000014</v>
      </c>
      <c r="M30" s="4">
        <f t="shared" si="3"/>
        <v>390.28296975000001</v>
      </c>
      <c r="N30" s="4">
        <f t="shared" si="4"/>
        <v>8.2571972999999996</v>
      </c>
      <c r="O30" s="4">
        <f t="shared" si="5"/>
        <v>0</v>
      </c>
      <c r="P30" s="4">
        <f t="shared" si="6"/>
        <v>8.0314500000000011E-2</v>
      </c>
      <c r="Q30" s="4">
        <f t="shared" si="7"/>
        <v>0</v>
      </c>
      <c r="R30" s="4">
        <f t="shared" si="8"/>
        <v>25.610905600000006</v>
      </c>
      <c r="T30" s="2">
        <f t="shared" si="9"/>
        <v>1245.8493535500002</v>
      </c>
      <c r="U30" s="2"/>
    </row>
    <row r="31" spans="1:21">
      <c r="A31">
        <v>81</v>
      </c>
      <c r="B31" t="s">
        <v>636</v>
      </c>
      <c r="C31" s="4">
        <v>22871.631000000001</v>
      </c>
      <c r="D31" s="4">
        <v>44376.707999999999</v>
      </c>
      <c r="E31" s="4">
        <v>64773.79</v>
      </c>
      <c r="F31" s="4">
        <v>37032.146999999997</v>
      </c>
      <c r="G31" s="4">
        <v>0</v>
      </c>
      <c r="H31" s="4">
        <v>2964.3530000000001</v>
      </c>
      <c r="I31" s="4">
        <v>0</v>
      </c>
      <c r="J31" s="4">
        <v>0</v>
      </c>
      <c r="K31" s="5"/>
      <c r="L31" s="4">
        <f t="shared" si="2"/>
        <v>376.59069840000012</v>
      </c>
      <c r="M31" s="4">
        <f t="shared" si="3"/>
        <v>165.17316450000001</v>
      </c>
      <c r="N31" s="4">
        <f t="shared" si="4"/>
        <v>224.04448934999996</v>
      </c>
      <c r="O31" s="4">
        <f t="shared" si="5"/>
        <v>0</v>
      </c>
      <c r="P31" s="4">
        <f t="shared" si="6"/>
        <v>2.0750471000000004</v>
      </c>
      <c r="Q31" s="4">
        <f t="shared" si="7"/>
        <v>0</v>
      </c>
      <c r="R31" s="4">
        <f t="shared" si="8"/>
        <v>0</v>
      </c>
      <c r="T31" s="2">
        <f t="shared" si="9"/>
        <v>767.8833993500001</v>
      </c>
      <c r="U31" s="2"/>
    </row>
    <row r="32" spans="1:21">
      <c r="A32">
        <v>82</v>
      </c>
      <c r="B32" t="s">
        <v>637</v>
      </c>
      <c r="C32" s="4">
        <v>72996.23</v>
      </c>
      <c r="D32" s="4">
        <v>44931.171999999999</v>
      </c>
      <c r="E32" s="4">
        <v>215690.429</v>
      </c>
      <c r="F32" s="4">
        <v>27627.355</v>
      </c>
      <c r="G32" s="4">
        <v>0</v>
      </c>
      <c r="H32" s="4">
        <v>1911.6</v>
      </c>
      <c r="I32" s="4">
        <v>277.42399999999998</v>
      </c>
      <c r="J32" s="4">
        <v>0</v>
      </c>
      <c r="K32" s="5"/>
      <c r="L32" s="4">
        <f t="shared" si="2"/>
        <v>660.39345120000007</v>
      </c>
      <c r="M32" s="4">
        <f t="shared" si="3"/>
        <v>550.01059395000004</v>
      </c>
      <c r="N32" s="4">
        <f t="shared" si="4"/>
        <v>167.14549775</v>
      </c>
      <c r="O32" s="4">
        <f t="shared" si="5"/>
        <v>0</v>
      </c>
      <c r="P32" s="4">
        <f t="shared" si="6"/>
        <v>1.3381200000000002</v>
      </c>
      <c r="Q32" s="4">
        <f t="shared" si="7"/>
        <v>6.0201007999999998</v>
      </c>
      <c r="R32" s="4">
        <f t="shared" si="8"/>
        <v>0</v>
      </c>
      <c r="T32" s="2">
        <f t="shared" si="9"/>
        <v>1384.9077636999998</v>
      </c>
      <c r="U32" s="2"/>
    </row>
    <row r="33" spans="1:21">
      <c r="A33">
        <v>86</v>
      </c>
      <c r="B33" t="s">
        <v>638</v>
      </c>
      <c r="C33" s="4">
        <v>39591.730000000003</v>
      </c>
      <c r="D33" s="4">
        <v>25174.788</v>
      </c>
      <c r="E33" s="4">
        <v>167408.83799999999</v>
      </c>
      <c r="F33" s="4">
        <v>12439.474</v>
      </c>
      <c r="G33" s="4">
        <v>0</v>
      </c>
      <c r="H33" s="4">
        <v>4365.2420000000002</v>
      </c>
      <c r="I33" s="4">
        <v>385.06</v>
      </c>
      <c r="J33" s="4">
        <v>0</v>
      </c>
      <c r="K33" s="5"/>
      <c r="L33" s="4">
        <f t="shared" si="2"/>
        <v>362.69250080000006</v>
      </c>
      <c r="M33" s="4">
        <f t="shared" si="3"/>
        <v>426.89253689999998</v>
      </c>
      <c r="N33" s="4">
        <f t="shared" si="4"/>
        <v>75.258817699999994</v>
      </c>
      <c r="O33" s="4">
        <f t="shared" si="5"/>
        <v>0</v>
      </c>
      <c r="P33" s="4">
        <f t="shared" si="6"/>
        <v>3.0556694000000006</v>
      </c>
      <c r="Q33" s="4">
        <f t="shared" si="7"/>
        <v>8.3558020000000006</v>
      </c>
      <c r="R33" s="4">
        <f t="shared" si="8"/>
        <v>0</v>
      </c>
      <c r="T33" s="2">
        <f t="shared" si="9"/>
        <v>876.25532680000015</v>
      </c>
      <c r="U33" s="2"/>
    </row>
    <row r="34" spans="1:21">
      <c r="A34">
        <v>90</v>
      </c>
      <c r="B34" t="s">
        <v>639</v>
      </c>
      <c r="C34" s="4">
        <v>16594.927</v>
      </c>
      <c r="D34" s="4">
        <v>29615.677</v>
      </c>
      <c r="E34" s="4">
        <v>65050.89</v>
      </c>
      <c r="F34" s="4">
        <v>29658.096000000001</v>
      </c>
      <c r="G34" s="4">
        <v>0</v>
      </c>
      <c r="H34" s="4">
        <v>322.13299999999998</v>
      </c>
      <c r="I34" s="4">
        <v>62.762999999999998</v>
      </c>
      <c r="J34" s="4">
        <v>6041.616</v>
      </c>
      <c r="K34" s="5"/>
      <c r="L34" s="4">
        <f t="shared" si="2"/>
        <v>258.77938240000003</v>
      </c>
      <c r="M34" s="4">
        <f t="shared" si="3"/>
        <v>165.87976950000001</v>
      </c>
      <c r="N34" s="4">
        <f t="shared" si="4"/>
        <v>179.4314808</v>
      </c>
      <c r="O34" s="4">
        <f t="shared" si="5"/>
        <v>0</v>
      </c>
      <c r="P34" s="4">
        <f t="shared" si="6"/>
        <v>0.22549310000000003</v>
      </c>
      <c r="Q34" s="4">
        <f t="shared" si="7"/>
        <v>1.3619570999999999</v>
      </c>
      <c r="R34" s="4">
        <f t="shared" si="8"/>
        <v>33.833049600000002</v>
      </c>
      <c r="T34" s="2">
        <f t="shared" si="9"/>
        <v>605.67808290000005</v>
      </c>
      <c r="U34" s="2"/>
    </row>
    <row r="35" spans="1:21">
      <c r="A35">
        <v>91</v>
      </c>
      <c r="B35" t="s">
        <v>640</v>
      </c>
      <c r="C35" s="4">
        <v>10523927.957</v>
      </c>
      <c r="D35" s="4">
        <v>13580201.977</v>
      </c>
      <c r="E35" s="4">
        <v>14834024.434</v>
      </c>
      <c r="F35" s="4">
        <v>27720.864000000001</v>
      </c>
      <c r="G35" s="4">
        <v>0</v>
      </c>
      <c r="H35" s="4">
        <v>392362.02299999999</v>
      </c>
      <c r="I35" s="4">
        <v>107715.33900000001</v>
      </c>
      <c r="J35" s="4">
        <v>17292.705000000002</v>
      </c>
      <c r="K35" s="5"/>
      <c r="L35" s="4">
        <f t="shared" si="2"/>
        <v>134983.12763040003</v>
      </c>
      <c r="M35" s="4">
        <f t="shared" si="3"/>
        <v>37826.762306700002</v>
      </c>
      <c r="N35" s="4">
        <f t="shared" si="4"/>
        <v>167.7112272</v>
      </c>
      <c r="O35" s="4">
        <f t="shared" si="5"/>
        <v>0</v>
      </c>
      <c r="P35" s="4">
        <f t="shared" si="6"/>
        <v>274.65341610000002</v>
      </c>
      <c r="Q35" s="4">
        <f t="shared" si="7"/>
        <v>2337.4228563000001</v>
      </c>
      <c r="R35" s="4">
        <f t="shared" si="8"/>
        <v>96.839148000000023</v>
      </c>
      <c r="T35" s="2">
        <f t="shared" si="9"/>
        <v>175589.6774367</v>
      </c>
      <c r="U35" s="2"/>
    </row>
    <row r="36" spans="1:21">
      <c r="A36">
        <v>92</v>
      </c>
      <c r="B36" t="s">
        <v>641</v>
      </c>
      <c r="C36" s="4">
        <v>3181042.4759999998</v>
      </c>
      <c r="D36" s="4">
        <v>3115767.7230000002</v>
      </c>
      <c r="E36" s="4">
        <v>5546876.4859999996</v>
      </c>
      <c r="F36" s="4">
        <v>9284.6720000000005</v>
      </c>
      <c r="G36" s="4">
        <v>0</v>
      </c>
      <c r="H36" s="4">
        <v>58132.891000000003</v>
      </c>
      <c r="I36" s="4">
        <v>48479.430999999997</v>
      </c>
      <c r="J36" s="4">
        <v>0</v>
      </c>
      <c r="K36" s="5"/>
      <c r="L36" s="4">
        <f t="shared" si="2"/>
        <v>35262.137114400008</v>
      </c>
      <c r="M36" s="4">
        <f t="shared" si="3"/>
        <v>14144.535039300001</v>
      </c>
      <c r="N36" s="4">
        <f t="shared" si="4"/>
        <v>56.172265600000003</v>
      </c>
      <c r="O36" s="4">
        <f t="shared" si="5"/>
        <v>0</v>
      </c>
      <c r="P36" s="4">
        <f t="shared" si="6"/>
        <v>40.693023700000005</v>
      </c>
      <c r="Q36" s="4">
        <f t="shared" si="7"/>
        <v>1052.0036527</v>
      </c>
      <c r="R36" s="4">
        <f t="shared" si="8"/>
        <v>0</v>
      </c>
      <c r="T36" s="2">
        <f t="shared" si="9"/>
        <v>50555.541095700006</v>
      </c>
      <c r="U36" s="2"/>
    </row>
    <row r="37" spans="1:21">
      <c r="A37">
        <v>97</v>
      </c>
      <c r="B37" t="s">
        <v>642</v>
      </c>
      <c r="C37" s="4">
        <v>15236.018</v>
      </c>
      <c r="D37" s="4">
        <v>48038.828000000001</v>
      </c>
      <c r="E37" s="4">
        <v>50690.190999999999</v>
      </c>
      <c r="F37" s="4">
        <v>49870.495000000003</v>
      </c>
      <c r="G37" s="4">
        <v>0</v>
      </c>
      <c r="H37" s="4">
        <v>252.65899999999999</v>
      </c>
      <c r="I37" s="4">
        <v>112.249</v>
      </c>
      <c r="J37" s="4">
        <v>0</v>
      </c>
      <c r="K37" s="5"/>
      <c r="L37" s="4">
        <f t="shared" si="2"/>
        <v>354.33913760000007</v>
      </c>
      <c r="M37" s="4">
        <f t="shared" si="3"/>
        <v>129.25998705000001</v>
      </c>
      <c r="N37" s="4">
        <f t="shared" si="4"/>
        <v>301.71649474999998</v>
      </c>
      <c r="O37" s="4">
        <f t="shared" si="5"/>
        <v>0</v>
      </c>
      <c r="P37" s="4">
        <f t="shared" si="6"/>
        <v>0.17686130000000003</v>
      </c>
      <c r="Q37" s="4">
        <f t="shared" si="7"/>
        <v>2.4358032999999999</v>
      </c>
      <c r="R37" s="4">
        <f t="shared" si="8"/>
        <v>0</v>
      </c>
      <c r="T37" s="2">
        <f t="shared" si="9"/>
        <v>787.92828400000008</v>
      </c>
      <c r="U37" s="2"/>
    </row>
    <row r="38" spans="1:21">
      <c r="A38">
        <v>98</v>
      </c>
      <c r="B38" t="s">
        <v>643</v>
      </c>
      <c r="C38" s="4">
        <v>138001.65599999999</v>
      </c>
      <c r="D38" s="4">
        <v>80906.858999999997</v>
      </c>
      <c r="E38" s="4">
        <v>557652.54799999995</v>
      </c>
      <c r="F38" s="4">
        <v>33081.747000000003</v>
      </c>
      <c r="G38" s="4">
        <v>0</v>
      </c>
      <c r="H38" s="4">
        <v>615.93499999999995</v>
      </c>
      <c r="I38" s="4">
        <v>99.94</v>
      </c>
      <c r="J38" s="4">
        <v>0</v>
      </c>
      <c r="K38" s="5"/>
      <c r="L38" s="4">
        <f t="shared" si="2"/>
        <v>1225.887684</v>
      </c>
      <c r="M38" s="4">
        <f t="shared" si="3"/>
        <v>1422.0139973999999</v>
      </c>
      <c r="N38" s="4">
        <f t="shared" si="4"/>
        <v>200.14456935000001</v>
      </c>
      <c r="O38" s="4">
        <f t="shared" si="5"/>
        <v>0</v>
      </c>
      <c r="P38" s="4">
        <f t="shared" si="6"/>
        <v>0.43115450000000005</v>
      </c>
      <c r="Q38" s="4">
        <f t="shared" si="7"/>
        <v>2.168698</v>
      </c>
      <c r="R38" s="4">
        <f t="shared" si="8"/>
        <v>0</v>
      </c>
      <c r="T38" s="2">
        <f t="shared" si="9"/>
        <v>2850.6461032499997</v>
      </c>
      <c r="U38" s="2"/>
    </row>
    <row r="39" spans="1:21">
      <c r="A39">
        <v>102</v>
      </c>
      <c r="B39" t="s">
        <v>644</v>
      </c>
      <c r="C39" s="4">
        <v>113380.806</v>
      </c>
      <c r="D39" s="4">
        <v>29114.071</v>
      </c>
      <c r="E39" s="4">
        <v>232883.91200000001</v>
      </c>
      <c r="F39" s="4">
        <v>9791.9709999999995</v>
      </c>
      <c r="G39" s="4">
        <v>0</v>
      </c>
      <c r="H39" s="4">
        <v>1827.221</v>
      </c>
      <c r="I39" s="4">
        <v>891.94100000000003</v>
      </c>
      <c r="J39" s="4">
        <v>1430.798</v>
      </c>
      <c r="K39" s="5"/>
      <c r="L39" s="4">
        <f t="shared" si="2"/>
        <v>797.97131120000017</v>
      </c>
      <c r="M39" s="4">
        <f t="shared" si="3"/>
        <v>593.85397560000013</v>
      </c>
      <c r="N39" s="4">
        <f t="shared" si="4"/>
        <v>59.241424549999998</v>
      </c>
      <c r="O39" s="4">
        <f t="shared" si="5"/>
        <v>0</v>
      </c>
      <c r="P39" s="4">
        <f t="shared" si="6"/>
        <v>1.2790547000000001</v>
      </c>
      <c r="Q39" s="4">
        <f t="shared" si="7"/>
        <v>19.355119699999999</v>
      </c>
      <c r="R39" s="4">
        <f t="shared" si="8"/>
        <v>8.0124688000000006</v>
      </c>
      <c r="T39" s="2">
        <f t="shared" si="9"/>
        <v>1471.7008857500002</v>
      </c>
      <c r="U39" s="2"/>
    </row>
    <row r="40" spans="1:21">
      <c r="A40">
        <v>103</v>
      </c>
      <c r="B40" t="s">
        <v>645</v>
      </c>
      <c r="C40" s="4">
        <v>15983.135</v>
      </c>
      <c r="D40" s="4">
        <v>5339.03</v>
      </c>
      <c r="E40" s="4">
        <v>44368.921000000002</v>
      </c>
      <c r="F40" s="4">
        <v>5412.8950000000004</v>
      </c>
      <c r="G40" s="4">
        <v>0</v>
      </c>
      <c r="H40" s="4">
        <v>43.116999999999997</v>
      </c>
      <c r="I40" s="4">
        <v>0</v>
      </c>
      <c r="J40" s="4">
        <v>1318.8109999999999</v>
      </c>
      <c r="K40" s="5"/>
      <c r="L40" s="4">
        <f t="shared" si="2"/>
        <v>119.40412400000002</v>
      </c>
      <c r="M40" s="4">
        <f t="shared" si="3"/>
        <v>113.14074855000001</v>
      </c>
      <c r="N40" s="4">
        <f t="shared" si="4"/>
        <v>32.748014750000003</v>
      </c>
      <c r="O40" s="4">
        <f t="shared" si="5"/>
        <v>0</v>
      </c>
      <c r="P40" s="4">
        <f t="shared" si="6"/>
        <v>3.0181900000000001E-2</v>
      </c>
      <c r="Q40" s="4">
        <f t="shared" si="7"/>
        <v>0</v>
      </c>
      <c r="R40" s="4">
        <f t="shared" si="8"/>
        <v>7.3853416000000003</v>
      </c>
      <c r="T40" s="2">
        <f t="shared" si="9"/>
        <v>265.32306920000002</v>
      </c>
      <c r="U40" s="2"/>
    </row>
    <row r="41" spans="1:21">
      <c r="A41">
        <v>105</v>
      </c>
      <c r="B41" t="s">
        <v>646</v>
      </c>
      <c r="C41" s="4">
        <v>17440.769</v>
      </c>
      <c r="D41" s="4">
        <v>8320.8469999999998</v>
      </c>
      <c r="E41" s="4">
        <v>47845.313000000002</v>
      </c>
      <c r="F41" s="4">
        <v>14838.995000000001</v>
      </c>
      <c r="G41" s="4">
        <v>0</v>
      </c>
      <c r="H41" s="4">
        <v>27.28</v>
      </c>
      <c r="I41" s="4">
        <v>0</v>
      </c>
      <c r="J41" s="4">
        <v>15853.811</v>
      </c>
      <c r="K41" s="5"/>
      <c r="L41" s="4">
        <f t="shared" si="2"/>
        <v>144.26504960000003</v>
      </c>
      <c r="M41" s="4">
        <f t="shared" si="3"/>
        <v>122.00554815000001</v>
      </c>
      <c r="N41" s="4">
        <f t="shared" si="4"/>
        <v>89.77591975</v>
      </c>
      <c r="O41" s="4">
        <f t="shared" si="5"/>
        <v>0</v>
      </c>
      <c r="P41" s="4">
        <f t="shared" si="6"/>
        <v>1.9096000000000002E-2</v>
      </c>
      <c r="Q41" s="4">
        <f t="shared" si="7"/>
        <v>0</v>
      </c>
      <c r="R41" s="4">
        <f t="shared" si="8"/>
        <v>88.781341600000005</v>
      </c>
      <c r="T41" s="2">
        <f t="shared" si="9"/>
        <v>356.06561350000004</v>
      </c>
      <c r="U41" s="2"/>
    </row>
    <row r="42" spans="1:21">
      <c r="A42">
        <v>106</v>
      </c>
      <c r="B42" t="s">
        <v>647</v>
      </c>
      <c r="C42" s="4">
        <v>447730.64799999999</v>
      </c>
      <c r="D42" s="4">
        <v>291956.04200000002</v>
      </c>
      <c r="E42" s="4">
        <v>1069036.077</v>
      </c>
      <c r="F42" s="4">
        <v>8808.2479999999996</v>
      </c>
      <c r="G42" s="4">
        <v>0</v>
      </c>
      <c r="H42" s="4">
        <v>26065.129000000001</v>
      </c>
      <c r="I42" s="4">
        <v>3148.3960000000002</v>
      </c>
      <c r="J42" s="4">
        <v>0</v>
      </c>
      <c r="K42" s="5"/>
      <c r="L42" s="4">
        <f t="shared" si="2"/>
        <v>4142.2454640000005</v>
      </c>
      <c r="M42" s="4">
        <f t="shared" si="3"/>
        <v>2726.0419963500003</v>
      </c>
      <c r="N42" s="4">
        <f t="shared" si="4"/>
        <v>53.289900399999993</v>
      </c>
      <c r="O42" s="4">
        <f t="shared" si="5"/>
        <v>0</v>
      </c>
      <c r="P42" s="4">
        <f t="shared" si="6"/>
        <v>18.245590300000003</v>
      </c>
      <c r="Q42" s="4">
        <f t="shared" si="7"/>
        <v>68.320193200000006</v>
      </c>
      <c r="R42" s="4">
        <f t="shared" si="8"/>
        <v>0</v>
      </c>
      <c r="T42" s="2">
        <f t="shared" si="9"/>
        <v>7008.1431442500007</v>
      </c>
      <c r="U42" s="2"/>
    </row>
    <row r="43" spans="1:21">
      <c r="A43">
        <v>108</v>
      </c>
      <c r="B43" t="s">
        <v>648</v>
      </c>
      <c r="C43" s="4">
        <v>50459.839</v>
      </c>
      <c r="D43" s="4">
        <v>29891.022000000001</v>
      </c>
      <c r="E43" s="4">
        <v>220311.785</v>
      </c>
      <c r="F43" s="4">
        <v>17016.649000000001</v>
      </c>
      <c r="G43" s="4">
        <v>0</v>
      </c>
      <c r="H43" s="4">
        <v>1100.566</v>
      </c>
      <c r="I43" s="4">
        <v>437.39600000000002</v>
      </c>
      <c r="J43" s="4">
        <v>6773.9030000000002</v>
      </c>
      <c r="K43" s="5"/>
      <c r="L43" s="4">
        <f t="shared" si="2"/>
        <v>449.96482160000011</v>
      </c>
      <c r="M43" s="4">
        <f t="shared" si="3"/>
        <v>561.79505175000008</v>
      </c>
      <c r="N43" s="4">
        <f t="shared" si="4"/>
        <v>102.95072645</v>
      </c>
      <c r="O43" s="4">
        <f t="shared" si="5"/>
        <v>0</v>
      </c>
      <c r="P43" s="4">
        <f t="shared" si="6"/>
        <v>0.77039620000000009</v>
      </c>
      <c r="Q43" s="4">
        <f t="shared" si="7"/>
        <v>9.4914932000000007</v>
      </c>
      <c r="R43" s="4">
        <f t="shared" si="8"/>
        <v>37.933856800000008</v>
      </c>
      <c r="T43" s="2">
        <f t="shared" si="9"/>
        <v>1124.9724892000002</v>
      </c>
      <c r="U43" s="2"/>
    </row>
    <row r="44" spans="1:21">
      <c r="A44">
        <v>109</v>
      </c>
      <c r="B44" t="s">
        <v>649</v>
      </c>
      <c r="C44" s="4">
        <v>796608.80299999996</v>
      </c>
      <c r="D44" s="4">
        <v>478065.86499999999</v>
      </c>
      <c r="E44" s="4">
        <v>1619637.5759999999</v>
      </c>
      <c r="F44" s="4">
        <v>124414.75199999999</v>
      </c>
      <c r="G44" s="4">
        <v>0</v>
      </c>
      <c r="H44" s="4">
        <v>29734.837</v>
      </c>
      <c r="I44" s="4">
        <v>5938.5190000000002</v>
      </c>
      <c r="J44" s="4">
        <v>0</v>
      </c>
      <c r="K44" s="5"/>
      <c r="L44" s="4">
        <f t="shared" si="2"/>
        <v>7138.1781408000015</v>
      </c>
      <c r="M44" s="4">
        <f t="shared" si="3"/>
        <v>4130.0758188</v>
      </c>
      <c r="N44" s="4">
        <f t="shared" si="4"/>
        <v>752.70924959999991</v>
      </c>
      <c r="O44" s="4">
        <f t="shared" si="5"/>
        <v>0</v>
      </c>
      <c r="P44" s="4">
        <f t="shared" si="6"/>
        <v>20.814385900000001</v>
      </c>
      <c r="Q44" s="4">
        <f t="shared" si="7"/>
        <v>128.8658623</v>
      </c>
      <c r="R44" s="4">
        <f t="shared" si="8"/>
        <v>0</v>
      </c>
      <c r="T44" s="2">
        <f t="shared" si="9"/>
        <v>12170.643457400001</v>
      </c>
      <c r="U44" s="2"/>
    </row>
    <row r="45" spans="1:21">
      <c r="A45">
        <v>111</v>
      </c>
      <c r="B45" t="s">
        <v>650</v>
      </c>
      <c r="C45" s="4">
        <v>191359.177</v>
      </c>
      <c r="D45" s="4">
        <v>123972.00900000001</v>
      </c>
      <c r="E45" s="4">
        <v>482827.59399999998</v>
      </c>
      <c r="F45" s="4">
        <v>74345.417000000001</v>
      </c>
      <c r="G45" s="4">
        <v>0</v>
      </c>
      <c r="H45" s="4">
        <v>1249.5509999999999</v>
      </c>
      <c r="I45" s="4">
        <v>2937.6289999999999</v>
      </c>
      <c r="J45" s="4">
        <v>118.26799999999999</v>
      </c>
      <c r="K45" s="5"/>
      <c r="L45" s="4">
        <f t="shared" si="2"/>
        <v>1765.8546416000001</v>
      </c>
      <c r="M45" s="4">
        <f t="shared" si="3"/>
        <v>1231.2103647000001</v>
      </c>
      <c r="N45" s="4">
        <f t="shared" si="4"/>
        <v>449.78977285000002</v>
      </c>
      <c r="O45" s="4">
        <f t="shared" si="5"/>
        <v>0</v>
      </c>
      <c r="P45" s="4">
        <f t="shared" si="6"/>
        <v>0.87468570000000012</v>
      </c>
      <c r="Q45" s="4">
        <f t="shared" si="7"/>
        <v>63.746549299999998</v>
      </c>
      <c r="R45" s="4">
        <f t="shared" si="8"/>
        <v>0.66230080000000002</v>
      </c>
      <c r="T45" s="2">
        <f t="shared" si="9"/>
        <v>3511.4760141500005</v>
      </c>
      <c r="U45" s="2"/>
    </row>
    <row r="46" spans="1:21">
      <c r="A46">
        <v>139</v>
      </c>
      <c r="B46" t="s">
        <v>651</v>
      </c>
      <c r="C46" s="4">
        <v>32666.562000000002</v>
      </c>
      <c r="D46" s="4">
        <v>26110.929</v>
      </c>
      <c r="E46" s="4">
        <v>193045.35200000001</v>
      </c>
      <c r="F46" s="4">
        <v>26570.795999999998</v>
      </c>
      <c r="G46" s="4">
        <v>0</v>
      </c>
      <c r="H46" s="4">
        <v>697.87099999999998</v>
      </c>
      <c r="I46" s="4">
        <v>73.197000000000003</v>
      </c>
      <c r="J46" s="4">
        <v>77475.964999999997</v>
      </c>
      <c r="K46" s="5"/>
      <c r="L46" s="4">
        <f t="shared" si="2"/>
        <v>329.15394960000003</v>
      </c>
      <c r="M46" s="4">
        <f t="shared" si="3"/>
        <v>492.26564760000008</v>
      </c>
      <c r="N46" s="4">
        <f t="shared" si="4"/>
        <v>160.7533158</v>
      </c>
      <c r="O46" s="4">
        <f t="shared" si="5"/>
        <v>0</v>
      </c>
      <c r="P46" s="4">
        <f t="shared" si="6"/>
        <v>0.48850970000000005</v>
      </c>
      <c r="Q46" s="4">
        <f t="shared" si="7"/>
        <v>1.5883749</v>
      </c>
      <c r="R46" s="4">
        <f t="shared" si="8"/>
        <v>433.86540400000007</v>
      </c>
      <c r="T46" s="2">
        <f t="shared" si="9"/>
        <v>984.24979760000008</v>
      </c>
      <c r="U46" s="2"/>
    </row>
    <row r="47" spans="1:21">
      <c r="A47">
        <v>140</v>
      </c>
      <c r="B47" t="s">
        <v>652</v>
      </c>
      <c r="C47" s="4">
        <v>217699.12299999999</v>
      </c>
      <c r="D47" s="4">
        <v>70302.582999999999</v>
      </c>
      <c r="E47" s="4">
        <v>483433.46399999998</v>
      </c>
      <c r="F47" s="4">
        <v>16601.088</v>
      </c>
      <c r="G47" s="4">
        <v>0</v>
      </c>
      <c r="H47" s="4">
        <v>2664.0590000000002</v>
      </c>
      <c r="I47" s="4">
        <v>1616.865</v>
      </c>
      <c r="J47" s="4">
        <v>0</v>
      </c>
      <c r="K47" s="5"/>
      <c r="L47" s="4">
        <f t="shared" si="2"/>
        <v>1612.8095536000003</v>
      </c>
      <c r="M47" s="4">
        <f t="shared" si="3"/>
        <v>1232.7553332</v>
      </c>
      <c r="N47" s="4">
        <f t="shared" si="4"/>
        <v>100.43658239999999</v>
      </c>
      <c r="O47" s="4">
        <f t="shared" si="5"/>
        <v>0</v>
      </c>
      <c r="P47" s="4">
        <f t="shared" si="6"/>
        <v>1.8648413000000004</v>
      </c>
      <c r="Q47" s="4">
        <f t="shared" si="7"/>
        <v>35.085970500000002</v>
      </c>
      <c r="R47" s="4">
        <f t="shared" si="8"/>
        <v>0</v>
      </c>
      <c r="T47" s="2">
        <f t="shared" si="9"/>
        <v>2982.9522810000003</v>
      </c>
      <c r="U47" s="2"/>
    </row>
    <row r="48" spans="1:21">
      <c r="A48">
        <v>142</v>
      </c>
      <c r="B48" t="s">
        <v>653</v>
      </c>
      <c r="C48" s="4">
        <v>58539.008000000002</v>
      </c>
      <c r="D48" s="4">
        <v>55989.623</v>
      </c>
      <c r="E48" s="4">
        <v>141452.26199999999</v>
      </c>
      <c r="F48" s="4">
        <v>38392.534</v>
      </c>
      <c r="G48" s="4">
        <v>0</v>
      </c>
      <c r="H48" s="4">
        <v>1621.8330000000001</v>
      </c>
      <c r="I48" s="4">
        <v>0.79300000000000004</v>
      </c>
      <c r="J48" s="4">
        <v>14817.763999999999</v>
      </c>
      <c r="K48" s="5"/>
      <c r="L48" s="4">
        <f t="shared" si="2"/>
        <v>641.3603336000001</v>
      </c>
      <c r="M48" s="4">
        <f t="shared" si="3"/>
        <v>360.7032681</v>
      </c>
      <c r="N48" s="4">
        <f t="shared" si="4"/>
        <v>232.2748307</v>
      </c>
      <c r="O48" s="4">
        <f t="shared" si="5"/>
        <v>0</v>
      </c>
      <c r="P48" s="4">
        <f t="shared" si="6"/>
        <v>1.1352831000000003</v>
      </c>
      <c r="Q48" s="4">
        <f t="shared" si="7"/>
        <v>1.72081E-2</v>
      </c>
      <c r="R48" s="4">
        <f t="shared" si="8"/>
        <v>82.979478400000005</v>
      </c>
      <c r="T48" s="2">
        <f t="shared" si="9"/>
        <v>1235.4909236000001</v>
      </c>
      <c r="U48" s="2"/>
    </row>
    <row r="49" spans="1:21">
      <c r="A49">
        <v>143</v>
      </c>
      <c r="B49" t="s">
        <v>654</v>
      </c>
      <c r="C49" s="4">
        <v>61762.02</v>
      </c>
      <c r="D49" s="4">
        <v>44291.758999999998</v>
      </c>
      <c r="E49" s="4">
        <v>167664.261</v>
      </c>
      <c r="F49" s="4">
        <v>37924.328000000001</v>
      </c>
      <c r="G49" s="4">
        <v>0</v>
      </c>
      <c r="H49" s="4">
        <v>2083.9369999999999</v>
      </c>
      <c r="I49" s="4">
        <v>350.99099999999999</v>
      </c>
      <c r="J49" s="4">
        <v>184.84100000000001</v>
      </c>
      <c r="K49" s="5"/>
      <c r="L49" s="4">
        <f t="shared" si="2"/>
        <v>593.90116240000009</v>
      </c>
      <c r="M49" s="4">
        <f t="shared" si="3"/>
        <v>427.54386555000002</v>
      </c>
      <c r="N49" s="4">
        <f t="shared" si="4"/>
        <v>229.4421844</v>
      </c>
      <c r="O49" s="4">
        <f t="shared" si="5"/>
        <v>0</v>
      </c>
      <c r="P49" s="4">
        <f t="shared" si="6"/>
        <v>1.4587559000000001</v>
      </c>
      <c r="Q49" s="4">
        <f t="shared" si="7"/>
        <v>7.6165047000000001</v>
      </c>
      <c r="R49" s="4">
        <f t="shared" si="8"/>
        <v>1.0351096000000002</v>
      </c>
      <c r="T49" s="2">
        <f t="shared" si="9"/>
        <v>1259.9624729500001</v>
      </c>
      <c r="U49" s="2"/>
    </row>
    <row r="50" spans="1:21">
      <c r="A50">
        <v>145</v>
      </c>
      <c r="B50" t="s">
        <v>655</v>
      </c>
      <c r="C50" s="4">
        <v>84796.635999999999</v>
      </c>
      <c r="D50" s="4">
        <v>20286.256000000001</v>
      </c>
      <c r="E50" s="4">
        <v>273380.53200000001</v>
      </c>
      <c r="F50" s="4">
        <v>6066.2380000000003</v>
      </c>
      <c r="G50" s="4">
        <v>0</v>
      </c>
      <c r="H50" s="4">
        <v>4089.5230000000001</v>
      </c>
      <c r="I50" s="4">
        <v>467.85500000000002</v>
      </c>
      <c r="J50" s="4">
        <v>9221.3959999999988</v>
      </c>
      <c r="K50" s="5"/>
      <c r="L50" s="4">
        <f t="shared" si="2"/>
        <v>588.46419520000006</v>
      </c>
      <c r="M50" s="4">
        <f t="shared" si="3"/>
        <v>697.12035660000004</v>
      </c>
      <c r="N50" s="4">
        <f t="shared" si="4"/>
        <v>36.700739900000002</v>
      </c>
      <c r="O50" s="4">
        <f t="shared" si="5"/>
        <v>0</v>
      </c>
      <c r="P50" s="4">
        <f t="shared" si="6"/>
        <v>2.8626661000000007</v>
      </c>
      <c r="Q50" s="4">
        <f t="shared" si="7"/>
        <v>10.1524535</v>
      </c>
      <c r="R50" s="4">
        <f t="shared" si="8"/>
        <v>51.639817600000001</v>
      </c>
      <c r="T50" s="2">
        <f t="shared" si="9"/>
        <v>1335.3004113000002</v>
      </c>
      <c r="U50" s="2"/>
    </row>
    <row r="51" spans="1:21">
      <c r="A51">
        <v>146</v>
      </c>
      <c r="B51" t="s">
        <v>656</v>
      </c>
      <c r="C51" s="4">
        <v>36685.906999999999</v>
      </c>
      <c r="D51" s="4">
        <v>27354.848000000002</v>
      </c>
      <c r="E51" s="4">
        <v>100067.636</v>
      </c>
      <c r="F51" s="4">
        <v>28174.101999999999</v>
      </c>
      <c r="G51" s="4">
        <v>0</v>
      </c>
      <c r="H51" s="4">
        <v>439.14</v>
      </c>
      <c r="I51" s="4">
        <v>0</v>
      </c>
      <c r="J51" s="4">
        <v>5093.21</v>
      </c>
      <c r="K51" s="5"/>
      <c r="L51" s="4">
        <f t="shared" si="2"/>
        <v>358.62822800000009</v>
      </c>
      <c r="M51" s="4">
        <f t="shared" si="3"/>
        <v>255.17247180000001</v>
      </c>
      <c r="N51" s="4">
        <f t="shared" si="4"/>
        <v>170.45331709999999</v>
      </c>
      <c r="O51" s="4">
        <f t="shared" si="5"/>
        <v>0</v>
      </c>
      <c r="P51" s="4">
        <f t="shared" si="6"/>
        <v>0.30739800000000006</v>
      </c>
      <c r="Q51" s="4">
        <f t="shared" si="7"/>
        <v>0</v>
      </c>
      <c r="R51" s="4">
        <f t="shared" si="8"/>
        <v>28.521976000000006</v>
      </c>
      <c r="T51" s="2">
        <f t="shared" si="9"/>
        <v>784.56141490000016</v>
      </c>
      <c r="U51" s="2"/>
    </row>
    <row r="52" spans="1:21">
      <c r="A52">
        <v>148</v>
      </c>
      <c r="B52" t="s">
        <v>657</v>
      </c>
      <c r="C52" s="4">
        <v>133113.97</v>
      </c>
      <c r="D52" s="4">
        <v>89552.815000000002</v>
      </c>
      <c r="E52" s="4">
        <v>141846.166</v>
      </c>
      <c r="F52" s="4">
        <v>93699.221000000005</v>
      </c>
      <c r="G52" s="4">
        <v>0</v>
      </c>
      <c r="H52" s="4">
        <v>890.88599999999997</v>
      </c>
      <c r="I52" s="4">
        <v>494.71100000000001</v>
      </c>
      <c r="J52" s="4">
        <v>1862.444</v>
      </c>
      <c r="K52" s="5"/>
      <c r="L52" s="4">
        <f t="shared" si="2"/>
        <v>1246.9339960000002</v>
      </c>
      <c r="M52" s="4">
        <f t="shared" si="3"/>
        <v>361.7077233</v>
      </c>
      <c r="N52" s="4">
        <f t="shared" si="4"/>
        <v>566.88028704999999</v>
      </c>
      <c r="O52" s="4">
        <f t="shared" si="5"/>
        <v>0</v>
      </c>
      <c r="P52" s="4">
        <f t="shared" si="6"/>
        <v>0.62362020000000007</v>
      </c>
      <c r="Q52" s="4">
        <f t="shared" si="7"/>
        <v>10.7352287</v>
      </c>
      <c r="R52" s="4">
        <f t="shared" si="8"/>
        <v>10.429686400000001</v>
      </c>
      <c r="T52" s="2">
        <f t="shared" si="9"/>
        <v>2186.88085525</v>
      </c>
      <c r="U52" s="2"/>
    </row>
    <row r="53" spans="1:21">
      <c r="A53">
        <v>149</v>
      </c>
      <c r="B53" t="s">
        <v>658</v>
      </c>
      <c r="C53" s="4">
        <v>30237.241999999998</v>
      </c>
      <c r="D53" s="4">
        <v>96677.459000000003</v>
      </c>
      <c r="E53" s="4">
        <v>134895.19500000001</v>
      </c>
      <c r="F53" s="4">
        <v>45991.478999999999</v>
      </c>
      <c r="G53" s="4">
        <v>0</v>
      </c>
      <c r="H53" s="4">
        <v>704.46199999999999</v>
      </c>
      <c r="I53" s="4">
        <v>84.510999999999996</v>
      </c>
      <c r="J53" s="4">
        <v>0</v>
      </c>
      <c r="K53" s="5"/>
      <c r="L53" s="4">
        <f t="shared" si="2"/>
        <v>710.72232560000009</v>
      </c>
      <c r="M53" s="4">
        <f t="shared" si="3"/>
        <v>343.98274725000005</v>
      </c>
      <c r="N53" s="4">
        <f t="shared" si="4"/>
        <v>278.24844795000001</v>
      </c>
      <c r="O53" s="4">
        <f t="shared" si="5"/>
        <v>0</v>
      </c>
      <c r="P53" s="4">
        <f t="shared" si="6"/>
        <v>0.49312340000000005</v>
      </c>
      <c r="Q53" s="4">
        <f t="shared" si="7"/>
        <v>1.8338886999999999</v>
      </c>
      <c r="R53" s="4">
        <f t="shared" si="8"/>
        <v>0</v>
      </c>
      <c r="T53" s="2">
        <f t="shared" si="9"/>
        <v>1335.2805329000003</v>
      </c>
      <c r="U53" s="2"/>
    </row>
    <row r="54" spans="1:21">
      <c r="A54">
        <v>151</v>
      </c>
      <c r="B54" t="s">
        <v>659</v>
      </c>
      <c r="C54" s="4">
        <v>21922.281999999999</v>
      </c>
      <c r="D54" s="4">
        <v>4879.3649999999998</v>
      </c>
      <c r="E54" s="4">
        <v>44636.214999999997</v>
      </c>
      <c r="F54" s="4">
        <v>6304.9380000000001</v>
      </c>
      <c r="G54" s="4">
        <v>0</v>
      </c>
      <c r="H54" s="4">
        <v>905.68600000000004</v>
      </c>
      <c r="I54" s="4">
        <v>0</v>
      </c>
      <c r="J54" s="4">
        <v>15529.370999999999</v>
      </c>
      <c r="K54" s="5"/>
      <c r="L54" s="4">
        <f t="shared" si="2"/>
        <v>150.08922319999999</v>
      </c>
      <c r="M54" s="4">
        <f t="shared" si="3"/>
        <v>113.82234825</v>
      </c>
      <c r="N54" s="4">
        <f t="shared" si="4"/>
        <v>38.144874899999998</v>
      </c>
      <c r="O54" s="4">
        <f t="shared" si="5"/>
        <v>0</v>
      </c>
      <c r="P54" s="4">
        <f t="shared" si="6"/>
        <v>0.6339802000000001</v>
      </c>
      <c r="Q54" s="4">
        <f t="shared" si="7"/>
        <v>0</v>
      </c>
      <c r="R54" s="4">
        <f t="shared" si="8"/>
        <v>86.964477600000009</v>
      </c>
      <c r="T54" s="2">
        <f t="shared" si="9"/>
        <v>302.69042654999998</v>
      </c>
      <c r="U54" s="2"/>
    </row>
    <row r="55" spans="1:21">
      <c r="A55">
        <v>152</v>
      </c>
      <c r="B55" t="s">
        <v>660</v>
      </c>
      <c r="C55" s="4">
        <v>26430.571</v>
      </c>
      <c r="D55" s="4">
        <v>9338.4840000000004</v>
      </c>
      <c r="E55" s="4">
        <v>90272.467000000004</v>
      </c>
      <c r="F55" s="4">
        <v>3837.6819999999998</v>
      </c>
      <c r="G55" s="4">
        <v>0</v>
      </c>
      <c r="H55" s="4">
        <v>635.66800000000001</v>
      </c>
      <c r="I55" s="4">
        <v>0</v>
      </c>
      <c r="J55" s="4">
        <v>0</v>
      </c>
      <c r="K55" s="5"/>
      <c r="L55" s="4">
        <f t="shared" si="2"/>
        <v>200.30670800000004</v>
      </c>
      <c r="M55" s="4">
        <f t="shared" si="3"/>
        <v>230.19479085000003</v>
      </c>
      <c r="N55" s="4">
        <f t="shared" si="4"/>
        <v>23.217976099999998</v>
      </c>
      <c r="O55" s="4">
        <f t="shared" si="5"/>
        <v>0</v>
      </c>
      <c r="P55" s="4">
        <f t="shared" si="6"/>
        <v>0.44496760000000007</v>
      </c>
      <c r="Q55" s="4">
        <f t="shared" si="7"/>
        <v>0</v>
      </c>
      <c r="R55" s="4">
        <f t="shared" si="8"/>
        <v>0</v>
      </c>
      <c r="T55" s="2">
        <f t="shared" si="9"/>
        <v>454.16444255000005</v>
      </c>
      <c r="U55" s="2"/>
    </row>
    <row r="56" spans="1:21">
      <c r="A56">
        <v>153</v>
      </c>
      <c r="B56" t="s">
        <v>661</v>
      </c>
      <c r="C56" s="4">
        <v>334931.255</v>
      </c>
      <c r="D56" s="4">
        <v>101810.182</v>
      </c>
      <c r="E56" s="4">
        <v>542893.29500000004</v>
      </c>
      <c r="F56" s="4">
        <v>18039.614000000001</v>
      </c>
      <c r="G56" s="4">
        <v>0</v>
      </c>
      <c r="H56" s="4">
        <v>6894.4939999999997</v>
      </c>
      <c r="I56" s="4">
        <v>0</v>
      </c>
      <c r="J56" s="4">
        <v>51343.697</v>
      </c>
      <c r="K56" s="5"/>
      <c r="L56" s="4">
        <f t="shared" si="2"/>
        <v>2445.7520472000006</v>
      </c>
      <c r="M56" s="4">
        <f t="shared" si="3"/>
        <v>1384.3779022500003</v>
      </c>
      <c r="N56" s="4">
        <f t="shared" si="4"/>
        <v>109.13966470000001</v>
      </c>
      <c r="O56" s="4">
        <f t="shared" si="5"/>
        <v>0</v>
      </c>
      <c r="P56" s="4">
        <f t="shared" si="6"/>
        <v>4.8261458000000008</v>
      </c>
      <c r="Q56" s="4">
        <f t="shared" si="7"/>
        <v>0</v>
      </c>
      <c r="R56" s="4">
        <f t="shared" si="8"/>
        <v>287.52470320000003</v>
      </c>
      <c r="T56" s="2">
        <f t="shared" si="9"/>
        <v>3944.0957599500011</v>
      </c>
      <c r="U56" s="2"/>
    </row>
    <row r="57" spans="1:21">
      <c r="A57">
        <v>165</v>
      </c>
      <c r="B57" t="s">
        <v>662</v>
      </c>
      <c r="C57" s="4">
        <v>117408.22900000001</v>
      </c>
      <c r="D57" s="4">
        <v>57286.728000000003</v>
      </c>
      <c r="E57" s="4">
        <v>350939.75</v>
      </c>
      <c r="F57" s="4">
        <v>25536.292000000001</v>
      </c>
      <c r="G57" s="4">
        <v>0</v>
      </c>
      <c r="H57" s="4">
        <v>13433.035</v>
      </c>
      <c r="I57" s="4">
        <v>1176.3420000000001</v>
      </c>
      <c r="J57" s="4">
        <v>0</v>
      </c>
      <c r="K57" s="5"/>
      <c r="L57" s="4">
        <f t="shared" si="2"/>
        <v>978.29175920000012</v>
      </c>
      <c r="M57" s="4">
        <f t="shared" si="3"/>
        <v>894.89636250000001</v>
      </c>
      <c r="N57" s="4">
        <f t="shared" si="4"/>
        <v>154.49456660000001</v>
      </c>
      <c r="O57" s="4">
        <f t="shared" si="5"/>
        <v>0</v>
      </c>
      <c r="P57" s="4">
        <f t="shared" si="6"/>
        <v>9.4031245000000006</v>
      </c>
      <c r="Q57" s="4">
        <f t="shared" si="7"/>
        <v>25.526621400000003</v>
      </c>
      <c r="R57" s="4">
        <f t="shared" si="8"/>
        <v>0</v>
      </c>
      <c r="T57" s="2">
        <f t="shared" si="9"/>
        <v>2062.6124342000003</v>
      </c>
      <c r="U57" s="2"/>
    </row>
    <row r="58" spans="1:21">
      <c r="A58">
        <v>167</v>
      </c>
      <c r="B58" t="s">
        <v>663</v>
      </c>
      <c r="C58" s="4">
        <v>870048.30100000009</v>
      </c>
      <c r="D58" s="4">
        <v>303218.83</v>
      </c>
      <c r="E58" s="4">
        <v>1860058.561</v>
      </c>
      <c r="F58" s="4">
        <v>46281.135000000002</v>
      </c>
      <c r="G58" s="4">
        <v>0</v>
      </c>
      <c r="H58" s="4">
        <v>2550.3339999999998</v>
      </c>
      <c r="I58" s="4">
        <v>0</v>
      </c>
      <c r="J58" s="4">
        <v>34842.494999999995</v>
      </c>
      <c r="K58" s="5"/>
      <c r="L58" s="4">
        <f t="shared" si="2"/>
        <v>6570.2959336000013</v>
      </c>
      <c r="M58" s="4">
        <f t="shared" si="3"/>
        <v>4743.1493305500007</v>
      </c>
      <c r="N58" s="4">
        <f t="shared" si="4"/>
        <v>280.00086675</v>
      </c>
      <c r="O58" s="4">
        <f t="shared" si="5"/>
        <v>0</v>
      </c>
      <c r="P58" s="4">
        <f t="shared" si="6"/>
        <v>1.7852338000000001</v>
      </c>
      <c r="Q58" s="4">
        <f t="shared" si="7"/>
        <v>0</v>
      </c>
      <c r="R58" s="4">
        <f t="shared" si="8"/>
        <v>195.11797200000001</v>
      </c>
      <c r="T58" s="2">
        <f t="shared" si="9"/>
        <v>11595.231364700003</v>
      </c>
      <c r="U58" s="2"/>
    </row>
    <row r="59" spans="1:21">
      <c r="A59">
        <v>169</v>
      </c>
      <c r="B59" t="s">
        <v>664</v>
      </c>
      <c r="C59" s="4">
        <v>40010.385000000002</v>
      </c>
      <c r="D59" s="4">
        <v>9712.2019999999993</v>
      </c>
      <c r="E59" s="4">
        <v>100451.181</v>
      </c>
      <c r="F59" s="4">
        <v>4662.9399999999996</v>
      </c>
      <c r="G59" s="4">
        <v>0</v>
      </c>
      <c r="H59" s="4">
        <v>54.67</v>
      </c>
      <c r="I59" s="4">
        <v>0</v>
      </c>
      <c r="J59" s="4">
        <v>4295.3900000000003</v>
      </c>
      <c r="K59" s="5"/>
      <c r="L59" s="4">
        <f t="shared" si="2"/>
        <v>278.44648720000004</v>
      </c>
      <c r="M59" s="4">
        <f t="shared" si="3"/>
        <v>256.15051155000003</v>
      </c>
      <c r="N59" s="4">
        <f t="shared" si="4"/>
        <v>28.210786999999996</v>
      </c>
      <c r="O59" s="4">
        <f t="shared" si="5"/>
        <v>0</v>
      </c>
      <c r="P59" s="4">
        <f t="shared" si="6"/>
        <v>3.8269000000000004E-2</v>
      </c>
      <c r="Q59" s="4">
        <f t="shared" si="7"/>
        <v>0</v>
      </c>
      <c r="R59" s="4">
        <f t="shared" si="8"/>
        <v>24.054184000000006</v>
      </c>
      <c r="T59" s="2">
        <f t="shared" si="9"/>
        <v>562.84605475000001</v>
      </c>
      <c r="U59" s="2"/>
    </row>
    <row r="60" spans="1:21">
      <c r="A60">
        <v>171</v>
      </c>
      <c r="B60" t="s">
        <v>665</v>
      </c>
      <c r="C60" s="4">
        <v>27381.802</v>
      </c>
      <c r="D60" s="4">
        <v>18915.182000000001</v>
      </c>
      <c r="E60" s="4">
        <v>102730.118</v>
      </c>
      <c r="F60" s="4">
        <v>16452.522000000001</v>
      </c>
      <c r="G60" s="4">
        <v>0</v>
      </c>
      <c r="H60" s="4">
        <v>214.964</v>
      </c>
      <c r="I60" s="4">
        <v>0</v>
      </c>
      <c r="J60" s="4">
        <v>634.33299999999997</v>
      </c>
      <c r="K60" s="5"/>
      <c r="L60" s="4">
        <f t="shared" si="2"/>
        <v>259.26311040000002</v>
      </c>
      <c r="M60" s="4">
        <f t="shared" si="3"/>
        <v>261.96180090000001</v>
      </c>
      <c r="N60" s="4">
        <f t="shared" si="4"/>
        <v>99.537758100000005</v>
      </c>
      <c r="O60" s="4">
        <f t="shared" si="5"/>
        <v>0</v>
      </c>
      <c r="P60" s="4">
        <f t="shared" si="6"/>
        <v>0.15047480000000002</v>
      </c>
      <c r="Q60" s="4">
        <f t="shared" si="7"/>
        <v>0</v>
      </c>
      <c r="R60" s="4">
        <f t="shared" si="8"/>
        <v>3.5522648000000006</v>
      </c>
      <c r="T60" s="2">
        <f t="shared" si="9"/>
        <v>620.91314420000003</v>
      </c>
      <c r="U60" s="2"/>
    </row>
    <row r="61" spans="1:21">
      <c r="A61">
        <v>172</v>
      </c>
      <c r="B61" t="s">
        <v>666</v>
      </c>
      <c r="C61" s="4">
        <v>29638.876</v>
      </c>
      <c r="D61" s="4">
        <v>36181.447999999997</v>
      </c>
      <c r="E61" s="4">
        <v>101229.341</v>
      </c>
      <c r="F61" s="4">
        <v>38901.421000000002</v>
      </c>
      <c r="G61" s="4">
        <v>0</v>
      </c>
      <c r="H61" s="4">
        <v>618.23699999999997</v>
      </c>
      <c r="I61" s="4">
        <v>0</v>
      </c>
      <c r="J61" s="4">
        <v>0</v>
      </c>
      <c r="K61" s="5"/>
      <c r="L61" s="4">
        <f t="shared" si="2"/>
        <v>368.59381440000004</v>
      </c>
      <c r="M61" s="4">
        <f t="shared" si="3"/>
        <v>258.13481955000003</v>
      </c>
      <c r="N61" s="4">
        <f t="shared" si="4"/>
        <v>235.35359705000002</v>
      </c>
      <c r="O61" s="4">
        <f t="shared" si="5"/>
        <v>0</v>
      </c>
      <c r="P61" s="4">
        <f t="shared" si="6"/>
        <v>0.43276590000000004</v>
      </c>
      <c r="Q61" s="4">
        <f t="shared" si="7"/>
        <v>0</v>
      </c>
      <c r="R61" s="4">
        <f t="shared" si="8"/>
        <v>0</v>
      </c>
      <c r="T61" s="2">
        <f t="shared" si="9"/>
        <v>862.51499690000014</v>
      </c>
      <c r="U61" s="2"/>
    </row>
    <row r="62" spans="1:21">
      <c r="A62">
        <v>176</v>
      </c>
      <c r="B62" t="s">
        <v>667</v>
      </c>
      <c r="C62" s="4">
        <v>27279.532999999999</v>
      </c>
      <c r="D62" s="4">
        <v>27691.482</v>
      </c>
      <c r="E62" s="4">
        <v>92721.24</v>
      </c>
      <c r="F62" s="4">
        <v>30226.058000000001</v>
      </c>
      <c r="G62" s="4">
        <v>0</v>
      </c>
      <c r="H62" s="4">
        <v>1538.674</v>
      </c>
      <c r="I62" s="4">
        <v>0</v>
      </c>
      <c r="J62" s="4">
        <v>0</v>
      </c>
      <c r="K62" s="5"/>
      <c r="L62" s="4">
        <f t="shared" si="2"/>
        <v>307.83768400000002</v>
      </c>
      <c r="M62" s="4">
        <f t="shared" si="3"/>
        <v>236.43916200000004</v>
      </c>
      <c r="N62" s="4">
        <f t="shared" si="4"/>
        <v>182.8676509</v>
      </c>
      <c r="O62" s="4">
        <f t="shared" si="5"/>
        <v>0</v>
      </c>
      <c r="P62" s="4">
        <f t="shared" si="6"/>
        <v>1.0770718000000001</v>
      </c>
      <c r="Q62" s="4">
        <f t="shared" si="7"/>
        <v>0</v>
      </c>
      <c r="R62" s="4">
        <f t="shared" si="8"/>
        <v>0</v>
      </c>
      <c r="T62" s="2">
        <f t="shared" si="9"/>
        <v>728.22156870000015</v>
      </c>
      <c r="U62" s="2"/>
    </row>
    <row r="63" spans="1:21">
      <c r="A63">
        <v>177</v>
      </c>
      <c r="B63" t="s">
        <v>668</v>
      </c>
      <c r="C63" s="4">
        <v>16795.61</v>
      </c>
      <c r="D63" s="4">
        <v>6638.69</v>
      </c>
      <c r="E63" s="4">
        <v>41396.483</v>
      </c>
      <c r="F63" s="4">
        <v>8717.5949999999993</v>
      </c>
      <c r="G63" s="4">
        <v>0</v>
      </c>
      <c r="H63" s="4">
        <v>747.92399999999998</v>
      </c>
      <c r="I63" s="4">
        <v>0</v>
      </c>
      <c r="J63" s="4">
        <v>0</v>
      </c>
      <c r="K63" s="5"/>
      <c r="L63" s="4">
        <f t="shared" si="2"/>
        <v>131.23208000000002</v>
      </c>
      <c r="M63" s="4">
        <f t="shared" si="3"/>
        <v>105.56103165</v>
      </c>
      <c r="N63" s="4">
        <f t="shared" si="4"/>
        <v>52.741449749999994</v>
      </c>
      <c r="O63" s="4">
        <f t="shared" si="5"/>
        <v>0</v>
      </c>
      <c r="P63" s="4">
        <f t="shared" si="6"/>
        <v>0.52354680000000009</v>
      </c>
      <c r="Q63" s="4">
        <f t="shared" si="7"/>
        <v>0</v>
      </c>
      <c r="R63" s="4">
        <f t="shared" si="8"/>
        <v>0</v>
      </c>
      <c r="T63" s="2">
        <f t="shared" si="9"/>
        <v>290.05810820000005</v>
      </c>
      <c r="U63" s="2"/>
    </row>
    <row r="64" spans="1:21">
      <c r="A64">
        <v>178</v>
      </c>
      <c r="B64" t="s">
        <v>669</v>
      </c>
      <c r="C64" s="4">
        <v>39822.993999999999</v>
      </c>
      <c r="D64" s="4">
        <v>36970.038999999997</v>
      </c>
      <c r="E64" s="4">
        <v>130361.951</v>
      </c>
      <c r="F64" s="4">
        <v>32816.999000000003</v>
      </c>
      <c r="G64" s="4">
        <v>0</v>
      </c>
      <c r="H64" s="4">
        <v>1799.538</v>
      </c>
      <c r="I64" s="4">
        <v>329.00400000000002</v>
      </c>
      <c r="J64" s="4">
        <v>0</v>
      </c>
      <c r="K64" s="5"/>
      <c r="L64" s="4">
        <f t="shared" si="2"/>
        <v>430.04098480000005</v>
      </c>
      <c r="M64" s="4">
        <f t="shared" si="3"/>
        <v>332.42297505000005</v>
      </c>
      <c r="N64" s="4">
        <f t="shared" si="4"/>
        <v>198.54284395000002</v>
      </c>
      <c r="O64" s="4">
        <f t="shared" si="5"/>
        <v>0</v>
      </c>
      <c r="P64" s="4">
        <f t="shared" si="6"/>
        <v>1.2596766000000001</v>
      </c>
      <c r="Q64" s="4">
        <f t="shared" si="7"/>
        <v>7.1393868000000005</v>
      </c>
      <c r="R64" s="4">
        <f t="shared" si="8"/>
        <v>0</v>
      </c>
      <c r="T64" s="2">
        <f t="shared" si="9"/>
        <v>969.4058672000001</v>
      </c>
      <c r="U64" s="2"/>
    </row>
    <row r="65" spans="1:21">
      <c r="A65">
        <v>179</v>
      </c>
      <c r="B65" t="s">
        <v>670</v>
      </c>
      <c r="C65" s="4">
        <v>1636978.4080000001</v>
      </c>
      <c r="D65" s="4">
        <v>887714.03200000001</v>
      </c>
      <c r="E65" s="4">
        <v>3566914.38</v>
      </c>
      <c r="F65" s="4">
        <v>52351.133999999998</v>
      </c>
      <c r="G65" s="4">
        <v>0</v>
      </c>
      <c r="H65" s="4">
        <v>94583.745999999999</v>
      </c>
      <c r="I65" s="4">
        <v>8318.4210000000003</v>
      </c>
      <c r="J65" s="4">
        <v>7.7779999999999996</v>
      </c>
      <c r="K65" s="5"/>
      <c r="L65" s="4">
        <f t="shared" si="2"/>
        <v>14138.277664000001</v>
      </c>
      <c r="M65" s="4">
        <f t="shared" si="3"/>
        <v>9095.6316690000003</v>
      </c>
      <c r="N65" s="4">
        <f t="shared" si="4"/>
        <v>316.72436069999998</v>
      </c>
      <c r="O65" s="4">
        <f t="shared" si="5"/>
        <v>0</v>
      </c>
      <c r="P65" s="4">
        <f t="shared" si="6"/>
        <v>66.208622200000008</v>
      </c>
      <c r="Q65" s="4">
        <f t="shared" si="7"/>
        <v>180.50973570000002</v>
      </c>
      <c r="R65" s="4">
        <f t="shared" si="8"/>
        <v>4.3556800000000007E-2</v>
      </c>
      <c r="T65" s="2">
        <f t="shared" si="9"/>
        <v>23797.352051600003</v>
      </c>
      <c r="U65" s="2"/>
    </row>
    <row r="66" spans="1:21">
      <c r="A66">
        <v>181</v>
      </c>
      <c r="B66" t="s">
        <v>671</v>
      </c>
      <c r="C66" s="4">
        <v>11457.504999999999</v>
      </c>
      <c r="D66" s="4">
        <v>5936.6329999999998</v>
      </c>
      <c r="E66" s="4">
        <v>37460.506999999998</v>
      </c>
      <c r="F66" s="4">
        <v>7991.1880000000001</v>
      </c>
      <c r="G66" s="4">
        <v>0</v>
      </c>
      <c r="H66" s="4">
        <v>1516.558</v>
      </c>
      <c r="I66" s="4">
        <v>68.210999999999999</v>
      </c>
      <c r="J66" s="4">
        <v>10246.063</v>
      </c>
      <c r="K66" s="5"/>
      <c r="L66" s="4">
        <f t="shared" si="2"/>
        <v>97.407172800000012</v>
      </c>
      <c r="M66" s="4">
        <f t="shared" si="3"/>
        <v>95.524292849999995</v>
      </c>
      <c r="N66" s="4">
        <f t="shared" si="4"/>
        <v>48.3466874</v>
      </c>
      <c r="O66" s="4">
        <f t="shared" si="5"/>
        <v>0</v>
      </c>
      <c r="P66" s="4">
        <f t="shared" si="6"/>
        <v>1.0615906000000002</v>
      </c>
      <c r="Q66" s="4">
        <f t="shared" si="7"/>
        <v>1.4801787</v>
      </c>
      <c r="R66" s="4">
        <f t="shared" si="8"/>
        <v>57.37795280000001</v>
      </c>
      <c r="T66" s="2">
        <f t="shared" si="9"/>
        <v>243.81992235000001</v>
      </c>
      <c r="U66" s="2"/>
    </row>
    <row r="67" spans="1:21">
      <c r="A67">
        <v>182</v>
      </c>
      <c r="B67" t="s">
        <v>672</v>
      </c>
      <c r="C67" s="4">
        <v>210827.818</v>
      </c>
      <c r="D67" s="4">
        <v>110864.713</v>
      </c>
      <c r="E67" s="4">
        <v>448764.18199999997</v>
      </c>
      <c r="F67" s="4">
        <v>67164.152000000002</v>
      </c>
      <c r="G67" s="4">
        <v>0</v>
      </c>
      <c r="H67" s="4">
        <v>2134.2359999999999</v>
      </c>
      <c r="I67" s="4">
        <v>1844.809</v>
      </c>
      <c r="J67" s="4">
        <v>2479.0729999999999</v>
      </c>
      <c r="K67" s="5"/>
      <c r="L67" s="4">
        <f t="shared" si="2"/>
        <v>1801.4781736000004</v>
      </c>
      <c r="M67" s="4">
        <f t="shared" si="3"/>
        <v>1144.3486641</v>
      </c>
      <c r="N67" s="4">
        <f t="shared" si="4"/>
        <v>406.34311960000002</v>
      </c>
      <c r="O67" s="4">
        <f t="shared" si="5"/>
        <v>0</v>
      </c>
      <c r="P67" s="4">
        <f t="shared" si="6"/>
        <v>1.4939652000000001</v>
      </c>
      <c r="Q67" s="4">
        <f t="shared" si="7"/>
        <v>40.032355299999999</v>
      </c>
      <c r="R67" s="4">
        <f t="shared" si="8"/>
        <v>13.882808800000001</v>
      </c>
      <c r="T67" s="2">
        <f t="shared" si="9"/>
        <v>3393.6962778000002</v>
      </c>
      <c r="U67" s="2"/>
    </row>
    <row r="68" spans="1:21">
      <c r="A68">
        <v>186</v>
      </c>
      <c r="B68" t="s">
        <v>673</v>
      </c>
      <c r="C68" s="4">
        <v>328540.49599999998</v>
      </c>
      <c r="D68" s="4">
        <v>364991.33799999999</v>
      </c>
      <c r="E68" s="4">
        <v>1052594.044</v>
      </c>
      <c r="F68" s="4">
        <v>1061.8969999999999</v>
      </c>
      <c r="G68" s="4">
        <v>0</v>
      </c>
      <c r="H68" s="4">
        <v>22240.129000000001</v>
      </c>
      <c r="I68" s="4">
        <v>10712.031000000001</v>
      </c>
      <c r="J68" s="4">
        <v>0</v>
      </c>
      <c r="K68" s="5"/>
      <c r="L68" s="4">
        <f t="shared" si="2"/>
        <v>3883.7782704000006</v>
      </c>
      <c r="M68" s="4">
        <f t="shared" si="3"/>
        <v>2684.1148122</v>
      </c>
      <c r="N68" s="4">
        <f t="shared" si="4"/>
        <v>6.4244768499999996</v>
      </c>
      <c r="O68" s="4">
        <f t="shared" si="5"/>
        <v>0</v>
      </c>
      <c r="P68" s="4">
        <f t="shared" si="6"/>
        <v>15.568090300000003</v>
      </c>
      <c r="Q68" s="4">
        <f t="shared" si="7"/>
        <v>232.45107270000003</v>
      </c>
      <c r="R68" s="4">
        <f t="shared" si="8"/>
        <v>0</v>
      </c>
      <c r="T68" s="2">
        <f t="shared" si="9"/>
        <v>6822.3367224500007</v>
      </c>
      <c r="U68" s="2"/>
    </row>
    <row r="69" spans="1:21">
      <c r="A69">
        <v>202</v>
      </c>
      <c r="B69" t="s">
        <v>674</v>
      </c>
      <c r="C69" s="4">
        <v>204059.10199999998</v>
      </c>
      <c r="D69" s="4">
        <v>198295.30900000001</v>
      </c>
      <c r="E69" s="4">
        <v>870212.88500000001</v>
      </c>
      <c r="F69" s="4">
        <v>13870.241</v>
      </c>
      <c r="G69" s="4">
        <v>0</v>
      </c>
      <c r="H69" s="4">
        <v>2877.2629999999999</v>
      </c>
      <c r="I69" s="4">
        <v>6940.875</v>
      </c>
      <c r="J69" s="4">
        <v>1.1619999999999999</v>
      </c>
      <c r="K69" s="5"/>
      <c r="L69" s="4">
        <f t="shared" si="2"/>
        <v>2253.1847016000002</v>
      </c>
      <c r="M69" s="4">
        <f t="shared" si="3"/>
        <v>2219.0428567500003</v>
      </c>
      <c r="N69" s="4">
        <f t="shared" si="4"/>
        <v>83.914958049999996</v>
      </c>
      <c r="O69" s="4">
        <f t="shared" si="5"/>
        <v>0</v>
      </c>
      <c r="P69" s="4">
        <f t="shared" si="6"/>
        <v>2.0140841000000003</v>
      </c>
      <c r="Q69" s="4">
        <f t="shared" si="7"/>
        <v>150.61698749999999</v>
      </c>
      <c r="R69" s="4">
        <f t="shared" si="8"/>
        <v>6.5072000000000003E-3</v>
      </c>
      <c r="T69" s="2">
        <f t="shared" si="9"/>
        <v>4708.773588</v>
      </c>
      <c r="U69" s="2"/>
    </row>
    <row r="70" spans="1:21">
      <c r="A70">
        <v>204</v>
      </c>
      <c r="B70" t="s">
        <v>675</v>
      </c>
      <c r="C70" s="4">
        <v>18087.023000000001</v>
      </c>
      <c r="D70" s="4">
        <v>11563.450999999999</v>
      </c>
      <c r="E70" s="4">
        <v>66832.642999999996</v>
      </c>
      <c r="F70" s="4">
        <v>18590.59</v>
      </c>
      <c r="G70" s="4">
        <v>0</v>
      </c>
      <c r="H70" s="4">
        <v>1050.2470000000001</v>
      </c>
      <c r="I70" s="4">
        <v>0</v>
      </c>
      <c r="J70" s="4">
        <v>0</v>
      </c>
      <c r="K70" s="5"/>
      <c r="L70" s="4">
        <f t="shared" si="2"/>
        <v>166.04265440000003</v>
      </c>
      <c r="M70" s="4">
        <f t="shared" si="3"/>
        <v>170.42323965</v>
      </c>
      <c r="N70" s="4">
        <f t="shared" si="4"/>
        <v>112.47306949999999</v>
      </c>
      <c r="O70" s="4">
        <f t="shared" si="5"/>
        <v>0</v>
      </c>
      <c r="P70" s="4">
        <f t="shared" si="6"/>
        <v>0.73517290000000013</v>
      </c>
      <c r="Q70" s="4">
        <f t="shared" si="7"/>
        <v>0</v>
      </c>
      <c r="R70" s="4">
        <f t="shared" si="8"/>
        <v>0</v>
      </c>
      <c r="T70" s="2">
        <f t="shared" si="9"/>
        <v>449.67413645000005</v>
      </c>
      <c r="U70" s="2"/>
    </row>
    <row r="71" spans="1:21">
      <c r="A71">
        <v>205</v>
      </c>
      <c r="B71" t="s">
        <v>676</v>
      </c>
      <c r="C71" s="4">
        <v>364690.47500000003</v>
      </c>
      <c r="D71" s="4">
        <v>128033.039</v>
      </c>
      <c r="E71" s="4">
        <v>806094.41799999995</v>
      </c>
      <c r="F71" s="4">
        <v>24976.311000000002</v>
      </c>
      <c r="G71" s="4">
        <v>0</v>
      </c>
      <c r="H71" s="4">
        <v>4969.4160000000002</v>
      </c>
      <c r="I71" s="4">
        <v>1521.893</v>
      </c>
      <c r="J71" s="4">
        <v>28793.014000000003</v>
      </c>
      <c r="K71" s="5"/>
      <c r="L71" s="4">
        <f t="shared" si="2"/>
        <v>2759.2516784000004</v>
      </c>
      <c r="M71" s="4">
        <f t="shared" si="3"/>
        <v>2055.5407659000002</v>
      </c>
      <c r="N71" s="4">
        <f t="shared" si="4"/>
        <v>151.10668155000002</v>
      </c>
      <c r="O71" s="4">
        <f t="shared" si="5"/>
        <v>0</v>
      </c>
      <c r="P71" s="4">
        <f t="shared" si="6"/>
        <v>3.4785912000000008</v>
      </c>
      <c r="Q71" s="4">
        <f t="shared" si="7"/>
        <v>33.025078100000002</v>
      </c>
      <c r="R71" s="4">
        <f t="shared" si="8"/>
        <v>161.24087840000004</v>
      </c>
      <c r="T71" s="2">
        <f t="shared" si="9"/>
        <v>5002.4027951500011</v>
      </c>
      <c r="U71" s="2"/>
    </row>
    <row r="72" spans="1:21">
      <c r="A72">
        <v>208</v>
      </c>
      <c r="B72" t="s">
        <v>677</v>
      </c>
      <c r="C72" s="4">
        <v>171379.215</v>
      </c>
      <c r="D72" s="4">
        <v>36259.262000000002</v>
      </c>
      <c r="E72" s="4">
        <v>263811.33500000002</v>
      </c>
      <c r="F72" s="4">
        <v>42861.51</v>
      </c>
      <c r="G72" s="4">
        <v>0</v>
      </c>
      <c r="H72" s="4">
        <v>2533.5129999999999</v>
      </c>
      <c r="I72" s="4">
        <v>0</v>
      </c>
      <c r="J72" s="4">
        <v>50879.431000000004</v>
      </c>
      <c r="K72" s="5"/>
      <c r="L72" s="4">
        <f t="shared" si="2"/>
        <v>1162.7754712000003</v>
      </c>
      <c r="M72" s="4">
        <f t="shared" si="3"/>
        <v>672.71890425000015</v>
      </c>
      <c r="N72" s="4">
        <f t="shared" si="4"/>
        <v>259.31213550000001</v>
      </c>
      <c r="O72" s="4">
        <f t="shared" si="5"/>
        <v>0</v>
      </c>
      <c r="P72" s="4">
        <f t="shared" si="6"/>
        <v>1.7734591000000002</v>
      </c>
      <c r="Q72" s="4">
        <f t="shared" si="7"/>
        <v>0</v>
      </c>
      <c r="R72" s="4">
        <f t="shared" si="8"/>
        <v>284.92481360000005</v>
      </c>
      <c r="T72" s="2">
        <f t="shared" si="9"/>
        <v>2096.5799700500002</v>
      </c>
      <c r="U72" s="2"/>
    </row>
    <row r="73" spans="1:21">
      <c r="A73">
        <v>211</v>
      </c>
      <c r="B73" t="s">
        <v>678</v>
      </c>
      <c r="C73" s="4">
        <v>181068.962</v>
      </c>
      <c r="D73" s="4">
        <v>228678.62599999999</v>
      </c>
      <c r="E73" s="4">
        <v>770530.49800000002</v>
      </c>
      <c r="F73" s="4">
        <v>60266.360999999997</v>
      </c>
      <c r="G73" s="4">
        <v>0</v>
      </c>
      <c r="H73" s="4">
        <v>14909.290999999999</v>
      </c>
      <c r="I73" s="4">
        <v>9786.2440000000006</v>
      </c>
      <c r="J73" s="4">
        <v>0</v>
      </c>
      <c r="K73" s="5"/>
      <c r="L73" s="4">
        <f t="shared" ref="L73:L136" si="10">0.5*(C73+D73)*($L$7/100)</f>
        <v>2294.5864928000001</v>
      </c>
      <c r="M73" s="4">
        <f t="shared" si="3"/>
        <v>1964.8527699000001</v>
      </c>
      <c r="N73" s="4">
        <f t="shared" si="4"/>
        <v>364.61148404999994</v>
      </c>
      <c r="O73" s="4">
        <f t="shared" si="5"/>
        <v>0</v>
      </c>
      <c r="P73" s="4">
        <f t="shared" si="6"/>
        <v>10.436503700000001</v>
      </c>
      <c r="Q73" s="4">
        <f t="shared" si="7"/>
        <v>212.36149480000003</v>
      </c>
      <c r="R73" s="4">
        <f t="shared" si="8"/>
        <v>0</v>
      </c>
      <c r="T73" s="2">
        <f t="shared" si="9"/>
        <v>4846.8487452499994</v>
      </c>
      <c r="U73" s="2"/>
    </row>
    <row r="74" spans="1:21">
      <c r="A74">
        <v>213</v>
      </c>
      <c r="B74" t="s">
        <v>679</v>
      </c>
      <c r="C74" s="4">
        <v>30064.489000000001</v>
      </c>
      <c r="D74" s="4">
        <v>50437.750999999997</v>
      </c>
      <c r="E74" s="4">
        <v>124350.765</v>
      </c>
      <c r="F74" s="4">
        <v>56134.417000000001</v>
      </c>
      <c r="G74" s="4">
        <v>0</v>
      </c>
      <c r="H74" s="4">
        <v>570.697</v>
      </c>
      <c r="I74" s="4">
        <v>1.5840000000000001</v>
      </c>
      <c r="J74" s="4">
        <v>0</v>
      </c>
      <c r="K74" s="5"/>
      <c r="L74" s="4">
        <f t="shared" si="10"/>
        <v>450.812544</v>
      </c>
      <c r="M74" s="4">
        <f t="shared" ref="M74:M137" si="11">0.5*E74*($M$7/100)</f>
        <v>317.09445075000002</v>
      </c>
      <c r="N74" s="4">
        <f t="shared" ref="N74:N137" si="12">0.5*F74*($N$7/100)</f>
        <v>339.61322285</v>
      </c>
      <c r="O74" s="4">
        <f t="shared" ref="O74:O137" si="13">0.5*G74*($O$7/100)</f>
        <v>0</v>
      </c>
      <c r="P74" s="4">
        <f t="shared" ref="P74:P137" si="14">0.5*H74*($P$7/100)</f>
        <v>0.39948790000000006</v>
      </c>
      <c r="Q74" s="4">
        <f t="shared" ref="Q74:Q137" si="15">0.5*I74*($Q$7/100)</f>
        <v>3.4372800000000002E-2</v>
      </c>
      <c r="R74" s="4">
        <f t="shared" ref="R74:R137" si="16">0.5*J74*($R$7/100)</f>
        <v>0</v>
      </c>
      <c r="T74" s="2">
        <f t="shared" ref="T74:T137" si="17">SUM(L74:Q74)</f>
        <v>1107.9540783</v>
      </c>
      <c r="U74" s="2"/>
    </row>
    <row r="75" spans="1:21">
      <c r="A75">
        <v>214</v>
      </c>
      <c r="B75" t="s">
        <v>680</v>
      </c>
      <c r="C75" s="4">
        <v>151446.74299999999</v>
      </c>
      <c r="D75" s="4">
        <v>42160.506000000001</v>
      </c>
      <c r="E75" s="4">
        <v>299780.99</v>
      </c>
      <c r="F75" s="4">
        <v>13898.584000000001</v>
      </c>
      <c r="G75" s="4">
        <v>0</v>
      </c>
      <c r="H75" s="4">
        <v>1706.94</v>
      </c>
      <c r="I75" s="4">
        <v>1116.098</v>
      </c>
      <c r="J75" s="4">
        <v>14872.324000000001</v>
      </c>
      <c r="K75" s="5"/>
      <c r="L75" s="4">
        <f t="shared" si="10"/>
        <v>1084.2005944</v>
      </c>
      <c r="M75" s="4">
        <f t="shared" si="11"/>
        <v>764.44152450000001</v>
      </c>
      <c r="N75" s="4">
        <f t="shared" si="12"/>
        <v>84.086433200000002</v>
      </c>
      <c r="O75" s="4">
        <f t="shared" si="13"/>
        <v>0</v>
      </c>
      <c r="P75" s="4">
        <f t="shared" si="14"/>
        <v>1.1948580000000002</v>
      </c>
      <c r="Q75" s="4">
        <f t="shared" si="15"/>
        <v>24.219326599999999</v>
      </c>
      <c r="R75" s="4">
        <f t="shared" si="16"/>
        <v>83.285014400000009</v>
      </c>
      <c r="T75" s="2">
        <f t="shared" si="17"/>
        <v>1958.1427367000001</v>
      </c>
      <c r="U75" s="2"/>
    </row>
    <row r="76" spans="1:21">
      <c r="A76">
        <v>216</v>
      </c>
      <c r="B76" t="s">
        <v>681</v>
      </c>
      <c r="C76" s="4">
        <v>7822.1089999999995</v>
      </c>
      <c r="D76" s="4">
        <v>12327.995999999999</v>
      </c>
      <c r="E76" s="4">
        <v>24677.101999999999</v>
      </c>
      <c r="F76" s="4">
        <v>14203.34</v>
      </c>
      <c r="G76" s="4">
        <v>0</v>
      </c>
      <c r="H76" s="4">
        <v>226.553</v>
      </c>
      <c r="I76" s="4">
        <v>0</v>
      </c>
      <c r="J76" s="4">
        <v>4.0819999999999999</v>
      </c>
      <c r="K76" s="5"/>
      <c r="L76" s="4">
        <f t="shared" si="10"/>
        <v>112.84058800000001</v>
      </c>
      <c r="M76" s="4">
        <f t="shared" si="11"/>
        <v>62.926610100000005</v>
      </c>
      <c r="N76" s="4">
        <f t="shared" si="12"/>
        <v>85.930206999999996</v>
      </c>
      <c r="O76" s="4">
        <f t="shared" si="13"/>
        <v>0</v>
      </c>
      <c r="P76" s="4">
        <f t="shared" si="14"/>
        <v>0.15858710000000001</v>
      </c>
      <c r="Q76" s="4">
        <f t="shared" si="15"/>
        <v>0</v>
      </c>
      <c r="R76" s="4">
        <f t="shared" si="16"/>
        <v>2.2859200000000003E-2</v>
      </c>
      <c r="T76" s="2">
        <f t="shared" si="17"/>
        <v>261.8559922</v>
      </c>
      <c r="U76" s="2"/>
    </row>
    <row r="77" spans="1:21">
      <c r="A77">
        <v>217</v>
      </c>
      <c r="B77" t="s">
        <v>682</v>
      </c>
      <c r="C77" s="4">
        <v>62228.51</v>
      </c>
      <c r="D77" s="4">
        <v>14330.261</v>
      </c>
      <c r="E77" s="4">
        <v>111352.427</v>
      </c>
      <c r="F77" s="4">
        <v>1906.9839999999999</v>
      </c>
      <c r="G77" s="4">
        <v>0</v>
      </c>
      <c r="H77" s="4">
        <v>90.81</v>
      </c>
      <c r="I77" s="4">
        <v>0</v>
      </c>
      <c r="J77" s="4">
        <v>17099.227999999999</v>
      </c>
      <c r="K77" s="5"/>
      <c r="L77" s="4">
        <f t="shared" si="10"/>
        <v>428.72911760000011</v>
      </c>
      <c r="M77" s="4">
        <f t="shared" si="11"/>
        <v>283.94868885</v>
      </c>
      <c r="N77" s="4">
        <f t="shared" si="12"/>
        <v>11.537253199999999</v>
      </c>
      <c r="O77" s="4">
        <f t="shared" si="13"/>
        <v>0</v>
      </c>
      <c r="P77" s="4">
        <f t="shared" si="14"/>
        <v>6.3567000000000012E-2</v>
      </c>
      <c r="Q77" s="4">
        <f t="shared" si="15"/>
        <v>0</v>
      </c>
      <c r="R77" s="4">
        <f t="shared" si="16"/>
        <v>95.755676800000003</v>
      </c>
      <c r="T77" s="2">
        <f t="shared" si="17"/>
        <v>724.27862665000021</v>
      </c>
      <c r="U77" s="2"/>
    </row>
    <row r="78" spans="1:21">
      <c r="A78">
        <v>218</v>
      </c>
      <c r="B78" t="s">
        <v>683</v>
      </c>
      <c r="C78" s="4">
        <v>9229.5859999999993</v>
      </c>
      <c r="D78" s="4">
        <v>2736.337</v>
      </c>
      <c r="E78" s="4">
        <v>26473.246999999999</v>
      </c>
      <c r="F78" s="4">
        <v>1719.261</v>
      </c>
      <c r="G78" s="4">
        <v>0</v>
      </c>
      <c r="H78" s="4">
        <v>126.825</v>
      </c>
      <c r="I78" s="4">
        <v>0</v>
      </c>
      <c r="J78" s="4">
        <v>1361.5429999999999</v>
      </c>
      <c r="K78" s="5"/>
      <c r="L78" s="4">
        <f t="shared" si="10"/>
        <v>67.009168799999998</v>
      </c>
      <c r="M78" s="4">
        <f t="shared" si="11"/>
        <v>67.506779850000001</v>
      </c>
      <c r="N78" s="4">
        <f t="shared" si="12"/>
        <v>10.401529049999999</v>
      </c>
      <c r="O78" s="4">
        <f t="shared" si="13"/>
        <v>0</v>
      </c>
      <c r="P78" s="4">
        <f t="shared" si="14"/>
        <v>8.8777500000000009E-2</v>
      </c>
      <c r="Q78" s="4">
        <f t="shared" si="15"/>
        <v>0</v>
      </c>
      <c r="R78" s="4">
        <f t="shared" si="16"/>
        <v>7.6246408000000008</v>
      </c>
      <c r="T78" s="2">
        <f t="shared" si="17"/>
        <v>145.00625519999997</v>
      </c>
      <c r="U78" s="2"/>
    </row>
    <row r="79" spans="1:21">
      <c r="A79">
        <v>224</v>
      </c>
      <c r="B79" t="s">
        <v>684</v>
      </c>
      <c r="C79" s="4">
        <v>43047.106999999996</v>
      </c>
      <c r="D79" s="4">
        <v>43356.875</v>
      </c>
      <c r="E79" s="4">
        <v>177416.26199999999</v>
      </c>
      <c r="F79" s="4">
        <v>13705.758</v>
      </c>
      <c r="G79" s="4">
        <v>0</v>
      </c>
      <c r="H79" s="4">
        <v>707.83</v>
      </c>
      <c r="I79" s="4">
        <v>1488.9480000000001</v>
      </c>
      <c r="J79" s="4">
        <v>212.81100000000001</v>
      </c>
      <c r="K79" s="5"/>
      <c r="L79" s="4">
        <f t="shared" si="10"/>
        <v>483.8622992</v>
      </c>
      <c r="M79" s="4">
        <f t="shared" si="11"/>
        <v>452.41146809999998</v>
      </c>
      <c r="N79" s="4">
        <f t="shared" si="12"/>
        <v>82.919835899999995</v>
      </c>
      <c r="O79" s="4">
        <f t="shared" si="13"/>
        <v>0</v>
      </c>
      <c r="P79" s="4">
        <f t="shared" si="14"/>
        <v>0.49548100000000012</v>
      </c>
      <c r="Q79" s="4">
        <f t="shared" si="15"/>
        <v>32.310171600000004</v>
      </c>
      <c r="R79" s="4">
        <f t="shared" si="16"/>
        <v>1.1917416000000003</v>
      </c>
      <c r="T79" s="2">
        <f t="shared" si="17"/>
        <v>1051.9992557999999</v>
      </c>
      <c r="U79" s="2"/>
    </row>
    <row r="80" spans="1:21">
      <c r="A80">
        <v>226</v>
      </c>
      <c r="B80" t="s">
        <v>685</v>
      </c>
      <c r="C80" s="4">
        <v>32932.728000000003</v>
      </c>
      <c r="D80" s="4">
        <v>22006.367999999999</v>
      </c>
      <c r="E80" s="4">
        <v>85140.164999999994</v>
      </c>
      <c r="F80" s="4">
        <v>19192.703000000001</v>
      </c>
      <c r="G80" s="4">
        <v>0</v>
      </c>
      <c r="H80" s="4">
        <v>2941.4470000000001</v>
      </c>
      <c r="I80" s="4">
        <v>0</v>
      </c>
      <c r="J80" s="4">
        <v>130.37799999999999</v>
      </c>
      <c r="K80" s="5"/>
      <c r="L80" s="4">
        <f t="shared" si="10"/>
        <v>307.65893760000006</v>
      </c>
      <c r="M80" s="4">
        <f t="shared" si="11"/>
        <v>217.10742074999999</v>
      </c>
      <c r="N80" s="4">
        <f t="shared" si="12"/>
        <v>116.11585315000001</v>
      </c>
      <c r="O80" s="4">
        <f t="shared" si="13"/>
        <v>0</v>
      </c>
      <c r="P80" s="4">
        <f t="shared" si="14"/>
        <v>2.0590129000000004</v>
      </c>
      <c r="Q80" s="4">
        <f t="shared" si="15"/>
        <v>0</v>
      </c>
      <c r="R80" s="4">
        <f t="shared" si="16"/>
        <v>0.73011680000000001</v>
      </c>
      <c r="T80" s="2">
        <f t="shared" si="17"/>
        <v>642.94122440000001</v>
      </c>
      <c r="U80" s="2"/>
    </row>
    <row r="81" spans="1:21">
      <c r="A81">
        <v>230</v>
      </c>
      <c r="B81" t="s">
        <v>686</v>
      </c>
      <c r="C81" s="4">
        <v>19655.752</v>
      </c>
      <c r="D81" s="4">
        <v>6079.0789999999997</v>
      </c>
      <c r="E81" s="4">
        <v>53410.849000000002</v>
      </c>
      <c r="F81" s="4">
        <v>5228.8770000000004</v>
      </c>
      <c r="G81" s="4">
        <v>0</v>
      </c>
      <c r="H81" s="4">
        <v>620.77499999999998</v>
      </c>
      <c r="I81" s="4">
        <v>0</v>
      </c>
      <c r="J81" s="4">
        <v>7353.3980000000001</v>
      </c>
      <c r="K81" s="5"/>
      <c r="L81" s="4">
        <f t="shared" si="10"/>
        <v>144.11505360000001</v>
      </c>
      <c r="M81" s="4">
        <f t="shared" si="11"/>
        <v>136.19766495000002</v>
      </c>
      <c r="N81" s="4">
        <f t="shared" si="12"/>
        <v>31.634705850000003</v>
      </c>
      <c r="O81" s="4">
        <f t="shared" si="13"/>
        <v>0</v>
      </c>
      <c r="P81" s="4">
        <f t="shared" si="14"/>
        <v>0.43454250000000005</v>
      </c>
      <c r="Q81" s="4">
        <f t="shared" si="15"/>
        <v>0</v>
      </c>
      <c r="R81" s="4">
        <f t="shared" si="16"/>
        <v>41.179028800000005</v>
      </c>
      <c r="T81" s="2">
        <f t="shared" si="17"/>
        <v>312.38196690000001</v>
      </c>
      <c r="U81" s="2"/>
    </row>
    <row r="82" spans="1:21">
      <c r="A82">
        <v>231</v>
      </c>
      <c r="B82" t="s">
        <v>687</v>
      </c>
      <c r="C82" s="4">
        <v>26355.985000000001</v>
      </c>
      <c r="D82" s="4">
        <v>4124.0069999999996</v>
      </c>
      <c r="E82" s="4">
        <v>30884.871999999999</v>
      </c>
      <c r="F82" s="4">
        <v>2476.1610000000001</v>
      </c>
      <c r="G82" s="4">
        <v>0</v>
      </c>
      <c r="H82" s="4">
        <v>145.12</v>
      </c>
      <c r="I82" s="4">
        <v>89.016999999999996</v>
      </c>
      <c r="J82" s="4">
        <v>59.048999999999999</v>
      </c>
      <c r="K82" s="5"/>
      <c r="L82" s="4">
        <f t="shared" si="10"/>
        <v>170.6879552</v>
      </c>
      <c r="M82" s="4">
        <f t="shared" si="11"/>
        <v>78.756423600000005</v>
      </c>
      <c r="N82" s="4">
        <f t="shared" si="12"/>
        <v>14.980774049999999</v>
      </c>
      <c r="O82" s="4">
        <f t="shared" si="13"/>
        <v>0</v>
      </c>
      <c r="P82" s="4">
        <f t="shared" si="14"/>
        <v>0.10158400000000002</v>
      </c>
      <c r="Q82" s="4">
        <f t="shared" si="15"/>
        <v>1.9316689</v>
      </c>
      <c r="R82" s="4">
        <f t="shared" si="16"/>
        <v>0.33067440000000003</v>
      </c>
      <c r="T82" s="2">
        <f t="shared" si="17"/>
        <v>266.45840575</v>
      </c>
      <c r="U82" s="2"/>
    </row>
    <row r="83" spans="1:21">
      <c r="A83">
        <v>232</v>
      </c>
      <c r="B83" t="s">
        <v>688</v>
      </c>
      <c r="C83" s="4">
        <v>151736.00600000002</v>
      </c>
      <c r="D83" s="4">
        <v>24736.850999999999</v>
      </c>
      <c r="E83" s="4">
        <v>284109.67200000002</v>
      </c>
      <c r="F83" s="4">
        <v>10496.050999999999</v>
      </c>
      <c r="G83" s="4">
        <v>0</v>
      </c>
      <c r="H83" s="4">
        <v>7677.0609999999997</v>
      </c>
      <c r="I83" s="4">
        <v>469.476</v>
      </c>
      <c r="J83" s="4">
        <v>4972.1210000000001</v>
      </c>
      <c r="K83" s="5"/>
      <c r="L83" s="4">
        <f t="shared" si="10"/>
        <v>988.24799920000021</v>
      </c>
      <c r="M83" s="4">
        <f t="shared" si="11"/>
        <v>724.47966360000009</v>
      </c>
      <c r="N83" s="4">
        <f t="shared" si="12"/>
        <v>63.501108549999998</v>
      </c>
      <c r="O83" s="4">
        <f t="shared" si="13"/>
        <v>0</v>
      </c>
      <c r="P83" s="4">
        <f t="shared" si="14"/>
        <v>5.3739427000000006</v>
      </c>
      <c r="Q83" s="4">
        <f t="shared" si="15"/>
        <v>10.1876292</v>
      </c>
      <c r="R83" s="4">
        <f t="shared" si="16"/>
        <v>27.843877600000006</v>
      </c>
      <c r="T83" s="2">
        <f t="shared" si="17"/>
        <v>1791.7903432500004</v>
      </c>
      <c r="U83" s="2"/>
    </row>
    <row r="84" spans="1:21">
      <c r="A84">
        <v>233</v>
      </c>
      <c r="B84" t="s">
        <v>689</v>
      </c>
      <c r="C84" s="4">
        <v>180764.731</v>
      </c>
      <c r="D84" s="4">
        <v>34290.612000000001</v>
      </c>
      <c r="E84" s="4">
        <v>347416.53499999997</v>
      </c>
      <c r="F84" s="4">
        <v>11081.886</v>
      </c>
      <c r="G84" s="4">
        <v>0</v>
      </c>
      <c r="H84" s="4">
        <v>9512.3220000000001</v>
      </c>
      <c r="I84" s="4">
        <v>703.00400000000002</v>
      </c>
      <c r="J84" s="4">
        <v>773.72799999999995</v>
      </c>
      <c r="K84" s="5"/>
      <c r="L84" s="4">
        <f t="shared" si="10"/>
        <v>1204.3099208000001</v>
      </c>
      <c r="M84" s="4">
        <f t="shared" si="11"/>
        <v>885.91216425000005</v>
      </c>
      <c r="N84" s="4">
        <f t="shared" si="12"/>
        <v>67.0454103</v>
      </c>
      <c r="O84" s="4">
        <f t="shared" si="13"/>
        <v>0</v>
      </c>
      <c r="P84" s="4">
        <f t="shared" si="14"/>
        <v>6.6586254000000009</v>
      </c>
      <c r="Q84" s="4">
        <f t="shared" si="15"/>
        <v>15.255186800000001</v>
      </c>
      <c r="R84" s="4">
        <f t="shared" si="16"/>
        <v>4.3328768000000002</v>
      </c>
      <c r="T84" s="2">
        <f t="shared" si="17"/>
        <v>2179.1813075500004</v>
      </c>
      <c r="U84" s="2"/>
    </row>
    <row r="85" spans="1:21">
      <c r="A85">
        <v>235</v>
      </c>
      <c r="B85" t="s">
        <v>690</v>
      </c>
      <c r="C85" s="4">
        <v>15836.912</v>
      </c>
      <c r="D85" s="4">
        <v>339102.973</v>
      </c>
      <c r="E85" s="4">
        <v>300448.09899999999</v>
      </c>
      <c r="F85" s="4">
        <v>3470.4470000000001</v>
      </c>
      <c r="G85" s="4">
        <v>0</v>
      </c>
      <c r="H85" s="4">
        <v>5644.5219999999999</v>
      </c>
      <c r="I85" s="4">
        <v>3204.4549999999999</v>
      </c>
      <c r="J85" s="4">
        <v>0</v>
      </c>
      <c r="K85" s="5"/>
      <c r="L85" s="4">
        <f t="shared" si="10"/>
        <v>1987.6633560000002</v>
      </c>
      <c r="M85" s="4">
        <f t="shared" si="11"/>
        <v>766.14265245000001</v>
      </c>
      <c r="N85" s="4">
        <f t="shared" si="12"/>
        <v>20.996204349999999</v>
      </c>
      <c r="O85" s="4">
        <f t="shared" si="13"/>
        <v>0</v>
      </c>
      <c r="P85" s="4">
        <f t="shared" si="14"/>
        <v>3.9511654000000007</v>
      </c>
      <c r="Q85" s="4">
        <f t="shared" si="15"/>
        <v>69.536673500000006</v>
      </c>
      <c r="R85" s="4">
        <f t="shared" si="16"/>
        <v>0</v>
      </c>
      <c r="T85" s="2">
        <f t="shared" si="17"/>
        <v>2848.2900516999998</v>
      </c>
      <c r="U85" s="2"/>
    </row>
    <row r="86" spans="1:21">
      <c r="A86">
        <v>236</v>
      </c>
      <c r="B86" t="s">
        <v>691</v>
      </c>
      <c r="C86" s="4">
        <v>41289.184000000001</v>
      </c>
      <c r="D86" s="4">
        <v>7968.0749999999998</v>
      </c>
      <c r="E86" s="4">
        <v>95220.648000000001</v>
      </c>
      <c r="F86" s="4">
        <v>3059.348</v>
      </c>
      <c r="G86" s="4">
        <v>0</v>
      </c>
      <c r="H86" s="4">
        <v>2466.848</v>
      </c>
      <c r="I86" s="4">
        <v>168.654</v>
      </c>
      <c r="J86" s="4">
        <v>61.09</v>
      </c>
      <c r="K86" s="5"/>
      <c r="L86" s="4">
        <f t="shared" si="10"/>
        <v>275.84065040000002</v>
      </c>
      <c r="M86" s="4">
        <f t="shared" si="11"/>
        <v>242.81265240000002</v>
      </c>
      <c r="N86" s="4">
        <f t="shared" si="12"/>
        <v>18.509055399999998</v>
      </c>
      <c r="O86" s="4">
        <f t="shared" si="13"/>
        <v>0</v>
      </c>
      <c r="P86" s="4">
        <f t="shared" si="14"/>
        <v>1.7267936000000002</v>
      </c>
      <c r="Q86" s="4">
        <f t="shared" si="15"/>
        <v>3.6597917999999998</v>
      </c>
      <c r="R86" s="4">
        <f t="shared" si="16"/>
        <v>0.34210400000000007</v>
      </c>
      <c r="T86" s="2">
        <f t="shared" si="17"/>
        <v>542.54894359999992</v>
      </c>
      <c r="U86" s="2"/>
    </row>
    <row r="87" spans="1:21">
      <c r="A87">
        <v>239</v>
      </c>
      <c r="B87" t="s">
        <v>692</v>
      </c>
      <c r="C87" s="4">
        <v>16681.394</v>
      </c>
      <c r="D87" s="4">
        <v>7797.4520000000002</v>
      </c>
      <c r="E87" s="4">
        <v>47225.124000000003</v>
      </c>
      <c r="F87" s="4">
        <v>6834.5370000000003</v>
      </c>
      <c r="G87" s="4">
        <v>0</v>
      </c>
      <c r="H87" s="4">
        <v>187.65199999999999</v>
      </c>
      <c r="I87" s="4">
        <v>0</v>
      </c>
      <c r="J87" s="4">
        <v>0</v>
      </c>
      <c r="K87" s="5"/>
      <c r="L87" s="4">
        <f t="shared" si="10"/>
        <v>137.08153760000002</v>
      </c>
      <c r="M87" s="4">
        <f t="shared" si="11"/>
        <v>120.42406620000001</v>
      </c>
      <c r="N87" s="4">
        <f t="shared" si="12"/>
        <v>41.348948849999999</v>
      </c>
      <c r="O87" s="4">
        <f t="shared" si="13"/>
        <v>0</v>
      </c>
      <c r="P87" s="4">
        <f t="shared" si="14"/>
        <v>0.13135640000000001</v>
      </c>
      <c r="Q87" s="4">
        <f t="shared" si="15"/>
        <v>0</v>
      </c>
      <c r="R87" s="4">
        <f t="shared" si="16"/>
        <v>0</v>
      </c>
      <c r="T87" s="2">
        <f t="shared" si="17"/>
        <v>298.98590905000003</v>
      </c>
      <c r="U87" s="2"/>
    </row>
    <row r="88" spans="1:21">
      <c r="A88">
        <v>240</v>
      </c>
      <c r="B88" t="s">
        <v>693</v>
      </c>
      <c r="C88" s="4">
        <v>267934.74300000002</v>
      </c>
      <c r="D88" s="4">
        <v>52566.959000000003</v>
      </c>
      <c r="E88" s="4">
        <v>448125.38199999998</v>
      </c>
      <c r="F88" s="4">
        <v>3082.6849999999999</v>
      </c>
      <c r="G88" s="4">
        <v>0</v>
      </c>
      <c r="H88" s="4">
        <v>356.64299999999997</v>
      </c>
      <c r="I88" s="4">
        <v>1033.258</v>
      </c>
      <c r="J88" s="4">
        <v>33793.472999999998</v>
      </c>
      <c r="K88" s="5"/>
      <c r="L88" s="4">
        <f t="shared" si="10"/>
        <v>1794.8095312000005</v>
      </c>
      <c r="M88" s="4">
        <f t="shared" si="11"/>
        <v>1142.7197241000001</v>
      </c>
      <c r="N88" s="4">
        <f t="shared" si="12"/>
        <v>18.65024425</v>
      </c>
      <c r="O88" s="4">
        <f t="shared" si="13"/>
        <v>0</v>
      </c>
      <c r="P88" s="4">
        <f t="shared" si="14"/>
        <v>0.24965010000000001</v>
      </c>
      <c r="Q88" s="4">
        <f t="shared" si="15"/>
        <v>22.421698600000003</v>
      </c>
      <c r="R88" s="4">
        <f t="shared" si="16"/>
        <v>189.24344880000001</v>
      </c>
      <c r="T88" s="2">
        <f t="shared" si="17"/>
        <v>2978.850848250001</v>
      </c>
      <c r="U88" s="2"/>
    </row>
    <row r="89" spans="1:21">
      <c r="A89">
        <v>241</v>
      </c>
      <c r="B89" t="s">
        <v>694</v>
      </c>
      <c r="C89" s="4">
        <v>61312.724999999999</v>
      </c>
      <c r="D89" s="4">
        <v>18644.539000000001</v>
      </c>
      <c r="E89" s="4">
        <v>180638.04500000001</v>
      </c>
      <c r="F89" s="4">
        <v>5861.0439999999999</v>
      </c>
      <c r="G89" s="4">
        <v>0</v>
      </c>
      <c r="H89" s="4">
        <v>604.37099999999998</v>
      </c>
      <c r="I89" s="4">
        <v>396.64</v>
      </c>
      <c r="J89" s="4">
        <v>72647.997000000003</v>
      </c>
      <c r="K89" s="5"/>
      <c r="L89" s="4">
        <f t="shared" si="10"/>
        <v>447.76067840000002</v>
      </c>
      <c r="M89" s="4">
        <f t="shared" si="11"/>
        <v>460.62701475000006</v>
      </c>
      <c r="N89" s="4">
        <f t="shared" si="12"/>
        <v>35.459316199999996</v>
      </c>
      <c r="O89" s="4">
        <f t="shared" si="13"/>
        <v>0</v>
      </c>
      <c r="P89" s="4">
        <f t="shared" si="14"/>
        <v>0.42305970000000004</v>
      </c>
      <c r="Q89" s="4">
        <f t="shared" si="15"/>
        <v>8.6070879999999992</v>
      </c>
      <c r="R89" s="4">
        <f t="shared" si="16"/>
        <v>406.82878320000009</v>
      </c>
      <c r="T89" s="2">
        <f t="shared" si="17"/>
        <v>952.87715705000005</v>
      </c>
      <c r="U89" s="2"/>
    </row>
    <row r="90" spans="1:21">
      <c r="A90">
        <v>244</v>
      </c>
      <c r="B90" t="s">
        <v>695</v>
      </c>
      <c r="C90" s="4">
        <v>134971.242</v>
      </c>
      <c r="D90" s="4">
        <v>85808.074999999997</v>
      </c>
      <c r="E90" s="4">
        <v>430667.10700000002</v>
      </c>
      <c r="F90" s="4">
        <v>533.21199999999999</v>
      </c>
      <c r="G90" s="4">
        <v>0</v>
      </c>
      <c r="H90" s="4">
        <v>2066.8330000000001</v>
      </c>
      <c r="I90" s="4">
        <v>1347.4090000000001</v>
      </c>
      <c r="J90" s="4">
        <v>2.4420000000000002</v>
      </c>
      <c r="K90" s="5"/>
      <c r="L90" s="4">
        <f t="shared" si="10"/>
        <v>1236.3641752000001</v>
      </c>
      <c r="M90" s="4">
        <f t="shared" si="11"/>
        <v>1098.20112285</v>
      </c>
      <c r="N90" s="4">
        <f t="shared" si="12"/>
        <v>3.2259325999999997</v>
      </c>
      <c r="O90" s="4">
        <f t="shared" si="13"/>
        <v>0</v>
      </c>
      <c r="P90" s="4">
        <f t="shared" si="14"/>
        <v>1.4467831000000002</v>
      </c>
      <c r="Q90" s="4">
        <f t="shared" si="15"/>
        <v>29.238775300000004</v>
      </c>
      <c r="R90" s="4">
        <f t="shared" si="16"/>
        <v>1.3675200000000004E-2</v>
      </c>
      <c r="T90" s="2">
        <f t="shared" si="17"/>
        <v>2368.4767890499998</v>
      </c>
      <c r="U90" s="2"/>
    </row>
    <row r="91" spans="1:21">
      <c r="A91">
        <v>245</v>
      </c>
      <c r="B91" t="s">
        <v>696</v>
      </c>
      <c r="C91" s="4">
        <v>327369.64</v>
      </c>
      <c r="D91" s="4">
        <v>264733.48</v>
      </c>
      <c r="E91" s="4">
        <v>889578.36100000003</v>
      </c>
      <c r="F91" s="4">
        <v>375.29300000000001</v>
      </c>
      <c r="G91" s="4">
        <v>0</v>
      </c>
      <c r="H91" s="4">
        <v>2040.0920000000001</v>
      </c>
      <c r="I91" s="4">
        <v>1871.4849999999999</v>
      </c>
      <c r="J91" s="4">
        <v>0</v>
      </c>
      <c r="K91" s="5"/>
      <c r="L91" s="4">
        <f t="shared" si="10"/>
        <v>3315.7774720000007</v>
      </c>
      <c r="M91" s="4">
        <f t="shared" si="11"/>
        <v>2268.4248205500003</v>
      </c>
      <c r="N91" s="4">
        <f t="shared" si="12"/>
        <v>2.2705226499999998</v>
      </c>
      <c r="O91" s="4">
        <f t="shared" si="13"/>
        <v>0</v>
      </c>
      <c r="P91" s="4">
        <f t="shared" si="14"/>
        <v>1.4280644000000002</v>
      </c>
      <c r="Q91" s="4">
        <f t="shared" si="15"/>
        <v>40.611224499999999</v>
      </c>
      <c r="R91" s="4">
        <f t="shared" si="16"/>
        <v>0</v>
      </c>
      <c r="T91" s="2">
        <f t="shared" si="17"/>
        <v>5628.5121041000011</v>
      </c>
      <c r="U91" s="2"/>
    </row>
    <row r="92" spans="1:21">
      <c r="A92">
        <v>249</v>
      </c>
      <c r="B92" t="s">
        <v>697</v>
      </c>
      <c r="C92" s="4">
        <v>68615.182000000001</v>
      </c>
      <c r="D92" s="4">
        <v>49449.767999999996</v>
      </c>
      <c r="E92" s="4">
        <v>209485.54800000001</v>
      </c>
      <c r="F92" s="4">
        <v>41606.196000000004</v>
      </c>
      <c r="G92" s="4">
        <v>0</v>
      </c>
      <c r="H92" s="4">
        <v>5738.5590000000002</v>
      </c>
      <c r="I92" s="4">
        <v>323.50400000000002</v>
      </c>
      <c r="J92" s="4">
        <v>0</v>
      </c>
      <c r="K92" s="5"/>
      <c r="L92" s="4">
        <f t="shared" si="10"/>
        <v>661.16372000000013</v>
      </c>
      <c r="M92" s="4">
        <f t="shared" si="11"/>
        <v>534.18814740000005</v>
      </c>
      <c r="N92" s="4">
        <f t="shared" si="12"/>
        <v>251.71748580000002</v>
      </c>
      <c r="O92" s="4">
        <f t="shared" si="13"/>
        <v>0</v>
      </c>
      <c r="P92" s="4">
        <f t="shared" si="14"/>
        <v>4.0169913000000008</v>
      </c>
      <c r="Q92" s="4">
        <f t="shared" si="15"/>
        <v>7.0200368000000006</v>
      </c>
      <c r="R92" s="4">
        <f t="shared" si="16"/>
        <v>0</v>
      </c>
      <c r="T92" s="2">
        <f t="shared" si="17"/>
        <v>1458.1063813000003</v>
      </c>
      <c r="U92" s="2"/>
    </row>
    <row r="93" spans="1:21">
      <c r="A93">
        <v>250</v>
      </c>
      <c r="B93" t="s">
        <v>698</v>
      </c>
      <c r="C93" s="4">
        <v>8805.7980000000007</v>
      </c>
      <c r="D93" s="4">
        <v>9076.2880000000005</v>
      </c>
      <c r="E93" s="4">
        <v>35526.788999999997</v>
      </c>
      <c r="F93" s="4">
        <v>14268.212</v>
      </c>
      <c r="G93" s="4">
        <v>0</v>
      </c>
      <c r="H93" s="4">
        <v>812.91200000000003</v>
      </c>
      <c r="I93" s="4">
        <v>0</v>
      </c>
      <c r="J93" s="4">
        <v>0</v>
      </c>
      <c r="K93" s="5"/>
      <c r="L93" s="4">
        <f t="shared" si="10"/>
        <v>100.13968160000003</v>
      </c>
      <c r="M93" s="4">
        <f t="shared" si="11"/>
        <v>90.59331195</v>
      </c>
      <c r="N93" s="4">
        <f t="shared" si="12"/>
        <v>86.322682599999993</v>
      </c>
      <c r="O93" s="4">
        <f t="shared" si="13"/>
        <v>0</v>
      </c>
      <c r="P93" s="4">
        <f t="shared" si="14"/>
        <v>0.56903840000000006</v>
      </c>
      <c r="Q93" s="4">
        <f t="shared" si="15"/>
        <v>0</v>
      </c>
      <c r="R93" s="4">
        <f t="shared" si="16"/>
        <v>0</v>
      </c>
      <c r="T93" s="2">
        <f t="shared" si="17"/>
        <v>277.62471455000002</v>
      </c>
      <c r="U93" s="2"/>
    </row>
    <row r="94" spans="1:21">
      <c r="A94">
        <v>256</v>
      </c>
      <c r="B94" t="s">
        <v>699</v>
      </c>
      <c r="C94" s="4">
        <v>7942.8090000000002</v>
      </c>
      <c r="D94" s="4">
        <v>6557.9849999999997</v>
      </c>
      <c r="E94" s="4">
        <v>30153.917000000001</v>
      </c>
      <c r="F94" s="4">
        <v>7165.6120000000001</v>
      </c>
      <c r="G94" s="4">
        <v>0</v>
      </c>
      <c r="H94" s="4">
        <v>231.56899999999999</v>
      </c>
      <c r="I94" s="4">
        <v>87.230999999999995</v>
      </c>
      <c r="J94" s="4">
        <v>0</v>
      </c>
      <c r="K94" s="5"/>
      <c r="L94" s="4">
        <f t="shared" si="10"/>
        <v>81.204446400000009</v>
      </c>
      <c r="M94" s="4">
        <f t="shared" si="11"/>
        <v>76.892488350000008</v>
      </c>
      <c r="N94" s="4">
        <f t="shared" si="12"/>
        <v>43.351952599999997</v>
      </c>
      <c r="O94" s="4">
        <f t="shared" si="13"/>
        <v>0</v>
      </c>
      <c r="P94" s="4">
        <f t="shared" si="14"/>
        <v>0.16209830000000003</v>
      </c>
      <c r="Q94" s="4">
        <f t="shared" si="15"/>
        <v>1.8929126999999999</v>
      </c>
      <c r="R94" s="4">
        <f t="shared" si="16"/>
        <v>0</v>
      </c>
      <c r="T94" s="2">
        <f t="shared" si="17"/>
        <v>203.50389835000001</v>
      </c>
      <c r="U94" s="2"/>
    </row>
    <row r="95" spans="1:21">
      <c r="A95">
        <v>257</v>
      </c>
      <c r="B95" t="s">
        <v>700</v>
      </c>
      <c r="C95" s="4">
        <v>257344.44399999999</v>
      </c>
      <c r="D95" s="4">
        <v>480094.505</v>
      </c>
      <c r="E95" s="4">
        <v>1057912.706</v>
      </c>
      <c r="F95" s="4">
        <v>57481.438000000002</v>
      </c>
      <c r="G95" s="4">
        <v>0</v>
      </c>
      <c r="H95" s="4">
        <v>6877.3590000000004</v>
      </c>
      <c r="I95" s="4">
        <v>11373.444</v>
      </c>
      <c r="J95" s="4">
        <v>0</v>
      </c>
      <c r="K95" s="5"/>
      <c r="L95" s="4">
        <f t="shared" si="10"/>
        <v>4129.6581144000011</v>
      </c>
      <c r="M95" s="4">
        <f t="shared" si="11"/>
        <v>2697.6774003</v>
      </c>
      <c r="N95" s="4">
        <f t="shared" si="12"/>
        <v>347.76269990000003</v>
      </c>
      <c r="O95" s="4">
        <f t="shared" si="13"/>
        <v>0</v>
      </c>
      <c r="P95" s="4">
        <f t="shared" si="14"/>
        <v>4.8141513000000007</v>
      </c>
      <c r="Q95" s="4">
        <f t="shared" si="15"/>
        <v>246.8037348</v>
      </c>
      <c r="R95" s="4">
        <f t="shared" si="16"/>
        <v>0</v>
      </c>
      <c r="T95" s="2">
        <f t="shared" si="17"/>
        <v>7426.7161007000013</v>
      </c>
      <c r="U95" s="2"/>
    </row>
    <row r="96" spans="1:21">
      <c r="A96">
        <v>260</v>
      </c>
      <c r="B96" t="s">
        <v>701</v>
      </c>
      <c r="C96" s="4">
        <v>84822.044999999998</v>
      </c>
      <c r="D96" s="4">
        <v>45133.67</v>
      </c>
      <c r="E96" s="4">
        <v>218314.62</v>
      </c>
      <c r="F96" s="4">
        <v>43568.5</v>
      </c>
      <c r="G96" s="4">
        <v>0</v>
      </c>
      <c r="H96" s="4">
        <v>2729.348</v>
      </c>
      <c r="I96" s="4">
        <v>0</v>
      </c>
      <c r="J96" s="4">
        <v>522.38300000000004</v>
      </c>
      <c r="K96" s="5"/>
      <c r="L96" s="4">
        <f t="shared" si="10"/>
        <v>727.75200400000006</v>
      </c>
      <c r="M96" s="4">
        <f t="shared" si="11"/>
        <v>556.70228100000008</v>
      </c>
      <c r="N96" s="4">
        <f t="shared" si="12"/>
        <v>263.58942500000001</v>
      </c>
      <c r="O96" s="4">
        <f t="shared" si="13"/>
        <v>0</v>
      </c>
      <c r="P96" s="4">
        <f t="shared" si="14"/>
        <v>1.9105436000000002</v>
      </c>
      <c r="Q96" s="4">
        <f t="shared" si="15"/>
        <v>0</v>
      </c>
      <c r="R96" s="4">
        <f t="shared" si="16"/>
        <v>2.9253448000000009</v>
      </c>
      <c r="T96" s="2">
        <f t="shared" si="17"/>
        <v>1549.9542536000004</v>
      </c>
      <c r="U96" s="2"/>
    </row>
    <row r="97" spans="1:21">
      <c r="A97">
        <v>261</v>
      </c>
      <c r="B97" t="s">
        <v>702</v>
      </c>
      <c r="C97" s="4">
        <v>199924.94699999999</v>
      </c>
      <c r="D97" s="4">
        <v>182026.397</v>
      </c>
      <c r="E97" s="4">
        <v>139146.41200000001</v>
      </c>
      <c r="F97" s="4">
        <v>199060.10399999999</v>
      </c>
      <c r="G97" s="4">
        <v>0</v>
      </c>
      <c r="H97" s="4">
        <v>865.88599999999997</v>
      </c>
      <c r="I97" s="4">
        <v>255.703</v>
      </c>
      <c r="J97" s="4">
        <v>14454.529</v>
      </c>
      <c r="K97" s="5"/>
      <c r="L97" s="4">
        <f t="shared" si="10"/>
        <v>2138.9275264000003</v>
      </c>
      <c r="M97" s="4">
        <f t="shared" si="11"/>
        <v>354.82335060000003</v>
      </c>
      <c r="N97" s="4">
        <f t="shared" si="12"/>
        <v>1204.3136291999999</v>
      </c>
      <c r="O97" s="4">
        <f t="shared" si="13"/>
        <v>0</v>
      </c>
      <c r="P97" s="4">
        <f t="shared" si="14"/>
        <v>0.60612020000000011</v>
      </c>
      <c r="Q97" s="4">
        <f t="shared" si="15"/>
        <v>5.5487551000000002</v>
      </c>
      <c r="R97" s="4">
        <f t="shared" si="16"/>
        <v>80.945362400000008</v>
      </c>
      <c r="T97" s="2">
        <f t="shared" si="17"/>
        <v>3704.2193815000005</v>
      </c>
      <c r="U97" s="2"/>
    </row>
    <row r="98" spans="1:21">
      <c r="A98">
        <v>263</v>
      </c>
      <c r="B98" t="s">
        <v>703</v>
      </c>
      <c r="C98" s="4">
        <v>47023.898999999998</v>
      </c>
      <c r="D98" s="4">
        <v>21748.678</v>
      </c>
      <c r="E98" s="4">
        <v>164768.51699999999</v>
      </c>
      <c r="F98" s="4">
        <v>16186.259</v>
      </c>
      <c r="G98" s="4">
        <v>0</v>
      </c>
      <c r="H98" s="4">
        <v>1369.912</v>
      </c>
      <c r="I98" s="4">
        <v>166.35599999999999</v>
      </c>
      <c r="J98" s="4">
        <v>0</v>
      </c>
      <c r="K98" s="5"/>
      <c r="L98" s="4">
        <f t="shared" si="10"/>
        <v>385.12643120000001</v>
      </c>
      <c r="M98" s="4">
        <f t="shared" si="11"/>
        <v>420.15971834999999</v>
      </c>
      <c r="N98" s="4">
        <f t="shared" si="12"/>
        <v>97.92686694999999</v>
      </c>
      <c r="O98" s="4">
        <f t="shared" si="13"/>
        <v>0</v>
      </c>
      <c r="P98" s="4">
        <f t="shared" si="14"/>
        <v>0.95893840000000019</v>
      </c>
      <c r="Q98" s="4">
        <f t="shared" si="15"/>
        <v>3.6099252000000002</v>
      </c>
      <c r="R98" s="4">
        <f t="shared" si="16"/>
        <v>0</v>
      </c>
      <c r="T98" s="2">
        <f t="shared" si="17"/>
        <v>907.78188009999997</v>
      </c>
      <c r="U98" s="2"/>
    </row>
    <row r="99" spans="1:21">
      <c r="A99">
        <v>265</v>
      </c>
      <c r="B99" t="s">
        <v>704</v>
      </c>
      <c r="C99" s="4">
        <v>5837.9229999999998</v>
      </c>
      <c r="D99" s="4">
        <v>10162.102000000001</v>
      </c>
      <c r="E99" s="4">
        <v>22652.361000000001</v>
      </c>
      <c r="F99" s="4">
        <v>13208.174000000001</v>
      </c>
      <c r="G99" s="4">
        <v>0</v>
      </c>
      <c r="H99" s="4">
        <v>654.01599999999996</v>
      </c>
      <c r="I99" s="4">
        <v>0</v>
      </c>
      <c r="J99" s="4">
        <v>0</v>
      </c>
      <c r="K99" s="5"/>
      <c r="L99" s="4">
        <f t="shared" si="10"/>
        <v>89.600140000000025</v>
      </c>
      <c r="M99" s="4">
        <f t="shared" si="11"/>
        <v>57.763520550000003</v>
      </c>
      <c r="N99" s="4">
        <f t="shared" si="12"/>
        <v>79.909452700000003</v>
      </c>
      <c r="O99" s="4">
        <f t="shared" si="13"/>
        <v>0</v>
      </c>
      <c r="P99" s="4">
        <f t="shared" si="14"/>
        <v>0.45781120000000003</v>
      </c>
      <c r="Q99" s="4">
        <f t="shared" si="15"/>
        <v>0</v>
      </c>
      <c r="R99" s="4">
        <f t="shared" si="16"/>
        <v>0</v>
      </c>
      <c r="T99" s="2">
        <f t="shared" si="17"/>
        <v>227.73092445000003</v>
      </c>
      <c r="U99" s="2"/>
    </row>
    <row r="100" spans="1:21">
      <c r="A100">
        <v>271</v>
      </c>
      <c r="B100" t="s">
        <v>705</v>
      </c>
      <c r="C100" s="4">
        <v>66907.918000000005</v>
      </c>
      <c r="D100" s="4">
        <v>28389.044000000002</v>
      </c>
      <c r="E100" s="4">
        <v>155404.06700000001</v>
      </c>
      <c r="F100" s="4">
        <v>19379.865000000002</v>
      </c>
      <c r="G100" s="4">
        <v>0</v>
      </c>
      <c r="H100" s="4">
        <v>2685.6370000000002</v>
      </c>
      <c r="I100" s="4">
        <v>142.34800000000001</v>
      </c>
      <c r="J100" s="4">
        <v>12809.641</v>
      </c>
      <c r="K100" s="5"/>
      <c r="L100" s="4">
        <f t="shared" si="10"/>
        <v>533.66298720000009</v>
      </c>
      <c r="M100" s="4">
        <f t="shared" si="11"/>
        <v>396.28037085000005</v>
      </c>
      <c r="N100" s="4">
        <f t="shared" si="12"/>
        <v>117.24818325000001</v>
      </c>
      <c r="O100" s="4">
        <f t="shared" si="13"/>
        <v>0</v>
      </c>
      <c r="P100" s="4">
        <f t="shared" si="14"/>
        <v>1.8799459000000005</v>
      </c>
      <c r="Q100" s="4">
        <f t="shared" si="15"/>
        <v>3.0889516000000006</v>
      </c>
      <c r="R100" s="4">
        <f t="shared" si="16"/>
        <v>71.733989600000015</v>
      </c>
      <c r="T100" s="2">
        <f t="shared" si="17"/>
        <v>1052.1604388000001</v>
      </c>
      <c r="U100" s="2"/>
    </row>
    <row r="101" spans="1:21">
      <c r="A101">
        <v>272</v>
      </c>
      <c r="B101" t="s">
        <v>706</v>
      </c>
      <c r="C101" s="4">
        <v>532361.68800000008</v>
      </c>
      <c r="D101" s="4">
        <v>146799.64000000001</v>
      </c>
      <c r="E101" s="4">
        <v>1062428.7830000001</v>
      </c>
      <c r="F101" s="4">
        <v>43465.802000000003</v>
      </c>
      <c r="G101" s="4">
        <v>0</v>
      </c>
      <c r="H101" s="4">
        <v>7709.3149999999996</v>
      </c>
      <c r="I101" s="4">
        <v>1131.1320000000001</v>
      </c>
      <c r="J101" s="4">
        <v>4434.4049999999997</v>
      </c>
      <c r="K101" s="5"/>
      <c r="L101" s="4">
        <f t="shared" si="10"/>
        <v>3803.3034368000012</v>
      </c>
      <c r="M101" s="4">
        <f t="shared" si="11"/>
        <v>2709.1933966500005</v>
      </c>
      <c r="N101" s="4">
        <f t="shared" si="12"/>
        <v>262.96810210000001</v>
      </c>
      <c r="O101" s="4">
        <f t="shared" si="13"/>
        <v>0</v>
      </c>
      <c r="P101" s="4">
        <f t="shared" si="14"/>
        <v>5.3965205000000003</v>
      </c>
      <c r="Q101" s="4">
        <f t="shared" si="15"/>
        <v>24.545564400000004</v>
      </c>
      <c r="R101" s="4">
        <f t="shared" si="16"/>
        <v>24.832668000000002</v>
      </c>
      <c r="T101" s="2">
        <f t="shared" si="17"/>
        <v>6805.4070204500022</v>
      </c>
      <c r="U101" s="2"/>
    </row>
    <row r="102" spans="1:21">
      <c r="A102">
        <v>273</v>
      </c>
      <c r="B102" t="s">
        <v>707</v>
      </c>
      <c r="C102" s="4">
        <v>76383.827999999994</v>
      </c>
      <c r="D102" s="4">
        <v>111627.48699999999</v>
      </c>
      <c r="E102" s="4">
        <v>81265.971999999994</v>
      </c>
      <c r="F102" s="4">
        <v>131595.90599999999</v>
      </c>
      <c r="G102" s="4">
        <v>0</v>
      </c>
      <c r="H102" s="4">
        <v>556.77800000000002</v>
      </c>
      <c r="I102" s="4">
        <v>15.56</v>
      </c>
      <c r="J102" s="4">
        <v>0</v>
      </c>
      <c r="K102" s="5"/>
      <c r="L102" s="4">
        <f t="shared" si="10"/>
        <v>1052.8633640000003</v>
      </c>
      <c r="M102" s="4">
        <f t="shared" si="11"/>
        <v>207.22822859999999</v>
      </c>
      <c r="N102" s="4">
        <f t="shared" si="12"/>
        <v>796.15523129999985</v>
      </c>
      <c r="O102" s="4">
        <f t="shared" si="13"/>
        <v>0</v>
      </c>
      <c r="P102" s="4">
        <f t="shared" si="14"/>
        <v>0.38974460000000005</v>
      </c>
      <c r="Q102" s="4">
        <f t="shared" si="15"/>
        <v>0.33765200000000001</v>
      </c>
      <c r="R102" s="4">
        <f t="shared" si="16"/>
        <v>0</v>
      </c>
      <c r="T102" s="2">
        <f t="shared" si="17"/>
        <v>2056.9742205000002</v>
      </c>
      <c r="U102" s="2"/>
    </row>
    <row r="103" spans="1:21">
      <c r="A103">
        <v>275</v>
      </c>
      <c r="B103" t="s">
        <v>708</v>
      </c>
      <c r="C103" s="4">
        <v>10792.062</v>
      </c>
      <c r="D103" s="4">
        <v>17393.143</v>
      </c>
      <c r="E103" s="4">
        <v>53554.012999999999</v>
      </c>
      <c r="F103" s="4">
        <v>18340.731</v>
      </c>
      <c r="G103" s="4">
        <v>0</v>
      </c>
      <c r="H103" s="4">
        <v>197.46</v>
      </c>
      <c r="I103" s="4">
        <v>0</v>
      </c>
      <c r="J103" s="4">
        <v>3.3580000000000001</v>
      </c>
      <c r="K103" s="5"/>
      <c r="L103" s="4">
        <f t="shared" si="10"/>
        <v>157.83714800000004</v>
      </c>
      <c r="M103" s="4">
        <f t="shared" si="11"/>
        <v>136.56273315000001</v>
      </c>
      <c r="N103" s="4">
        <f t="shared" si="12"/>
        <v>110.96142254999999</v>
      </c>
      <c r="O103" s="4">
        <f t="shared" si="13"/>
        <v>0</v>
      </c>
      <c r="P103" s="4">
        <f t="shared" si="14"/>
        <v>0.13822200000000004</v>
      </c>
      <c r="Q103" s="4">
        <f t="shared" si="15"/>
        <v>0</v>
      </c>
      <c r="R103" s="4">
        <f t="shared" si="16"/>
        <v>1.8804800000000003E-2</v>
      </c>
      <c r="T103" s="2">
        <f t="shared" si="17"/>
        <v>405.49952570000005</v>
      </c>
      <c r="U103" s="2"/>
    </row>
    <row r="104" spans="1:21">
      <c r="A104">
        <v>276</v>
      </c>
      <c r="B104" t="s">
        <v>709</v>
      </c>
      <c r="C104" s="4">
        <v>60772.757000000005</v>
      </c>
      <c r="D104" s="4">
        <v>41658.31</v>
      </c>
      <c r="E104" s="4">
        <v>338737.69699999999</v>
      </c>
      <c r="F104" s="4">
        <v>19460.563999999998</v>
      </c>
      <c r="G104" s="4">
        <v>0</v>
      </c>
      <c r="H104" s="4">
        <v>338.94499999999999</v>
      </c>
      <c r="I104" s="4">
        <v>18.21</v>
      </c>
      <c r="J104" s="4">
        <v>19662.102999999999</v>
      </c>
      <c r="K104" s="5"/>
      <c r="L104" s="4">
        <f t="shared" si="10"/>
        <v>573.61397520000014</v>
      </c>
      <c r="M104" s="4">
        <f t="shared" si="11"/>
        <v>863.78112735000002</v>
      </c>
      <c r="N104" s="4">
        <f t="shared" si="12"/>
        <v>117.73641219999999</v>
      </c>
      <c r="O104" s="4">
        <f t="shared" si="13"/>
        <v>0</v>
      </c>
      <c r="P104" s="4">
        <f t="shared" si="14"/>
        <v>0.23726150000000004</v>
      </c>
      <c r="Q104" s="4">
        <f t="shared" si="15"/>
        <v>0.39515700000000004</v>
      </c>
      <c r="R104" s="4">
        <f t="shared" si="16"/>
        <v>110.10777680000001</v>
      </c>
      <c r="T104" s="2">
        <f t="shared" si="17"/>
        <v>1555.7639332499998</v>
      </c>
      <c r="U104" s="2"/>
    </row>
    <row r="105" spans="1:21">
      <c r="A105">
        <v>280</v>
      </c>
      <c r="B105" t="s">
        <v>710</v>
      </c>
      <c r="C105" s="4">
        <v>17017.294999999998</v>
      </c>
      <c r="D105" s="4">
        <v>13593.382</v>
      </c>
      <c r="E105" s="4">
        <v>46607.928999999996</v>
      </c>
      <c r="F105" s="4">
        <v>16466.776000000002</v>
      </c>
      <c r="G105" s="4">
        <v>0</v>
      </c>
      <c r="H105" s="4">
        <v>1381.1289999999999</v>
      </c>
      <c r="I105" s="4">
        <v>0</v>
      </c>
      <c r="J105" s="4">
        <v>1172.3969999999999</v>
      </c>
      <c r="K105" s="5"/>
      <c r="L105" s="4">
        <f t="shared" si="10"/>
        <v>171.41979119999999</v>
      </c>
      <c r="M105" s="4">
        <f t="shared" si="11"/>
        <v>118.85021895</v>
      </c>
      <c r="N105" s="4">
        <f t="shared" si="12"/>
        <v>99.623994800000006</v>
      </c>
      <c r="O105" s="4">
        <f t="shared" si="13"/>
        <v>0</v>
      </c>
      <c r="P105" s="4">
        <f t="shared" si="14"/>
        <v>0.9667903000000001</v>
      </c>
      <c r="Q105" s="4">
        <f t="shared" si="15"/>
        <v>0</v>
      </c>
      <c r="R105" s="4">
        <f t="shared" si="16"/>
        <v>6.5654232000000006</v>
      </c>
      <c r="T105" s="2">
        <f t="shared" si="17"/>
        <v>390.86079524999997</v>
      </c>
      <c r="U105" s="2"/>
    </row>
    <row r="106" spans="1:21">
      <c r="A106">
        <v>284</v>
      </c>
      <c r="B106" t="s">
        <v>711</v>
      </c>
      <c r="C106" s="4">
        <v>26046.580999999998</v>
      </c>
      <c r="D106" s="4">
        <v>5777.3490000000002</v>
      </c>
      <c r="E106" s="4">
        <v>50050.074999999997</v>
      </c>
      <c r="F106" s="4">
        <v>4098.6310000000003</v>
      </c>
      <c r="G106" s="4">
        <v>0</v>
      </c>
      <c r="H106" s="4">
        <v>639.43200000000002</v>
      </c>
      <c r="I106" s="4">
        <v>0</v>
      </c>
      <c r="J106" s="4">
        <v>0</v>
      </c>
      <c r="K106" s="5"/>
      <c r="L106" s="4">
        <f t="shared" si="10"/>
        <v>178.21400800000004</v>
      </c>
      <c r="M106" s="4">
        <f t="shared" si="11"/>
        <v>127.62769125</v>
      </c>
      <c r="N106" s="4">
        <f t="shared" si="12"/>
        <v>24.79671755</v>
      </c>
      <c r="O106" s="4">
        <f t="shared" si="13"/>
        <v>0</v>
      </c>
      <c r="P106" s="4">
        <f t="shared" si="14"/>
        <v>0.44760240000000007</v>
      </c>
      <c r="Q106" s="4">
        <f t="shared" si="15"/>
        <v>0</v>
      </c>
      <c r="R106" s="4">
        <f t="shared" si="16"/>
        <v>0</v>
      </c>
      <c r="T106" s="2">
        <f t="shared" si="17"/>
        <v>331.08601920000001</v>
      </c>
      <c r="U106" s="2"/>
    </row>
    <row r="107" spans="1:21">
      <c r="A107">
        <v>285</v>
      </c>
      <c r="B107" t="s">
        <v>712</v>
      </c>
      <c r="C107" s="4">
        <v>599054.03600000008</v>
      </c>
      <c r="D107" s="4">
        <v>133333.54800000001</v>
      </c>
      <c r="E107" s="4">
        <v>1101981.9650000001</v>
      </c>
      <c r="F107" s="4">
        <v>19475.947</v>
      </c>
      <c r="G107" s="4">
        <v>0</v>
      </c>
      <c r="H107" s="4">
        <v>19886.867999999999</v>
      </c>
      <c r="I107" s="4">
        <v>0</v>
      </c>
      <c r="J107" s="4">
        <v>3569.5659999999998</v>
      </c>
      <c r="K107" s="5"/>
      <c r="L107" s="4">
        <f t="shared" si="10"/>
        <v>4101.3704704000011</v>
      </c>
      <c r="M107" s="4">
        <f t="shared" si="11"/>
        <v>2810.0540107500005</v>
      </c>
      <c r="N107" s="4">
        <f t="shared" si="12"/>
        <v>117.82947935</v>
      </c>
      <c r="O107" s="4">
        <f t="shared" si="13"/>
        <v>0</v>
      </c>
      <c r="P107" s="4">
        <f t="shared" si="14"/>
        <v>13.920807600000002</v>
      </c>
      <c r="Q107" s="4">
        <f t="shared" si="15"/>
        <v>0</v>
      </c>
      <c r="R107" s="4">
        <f t="shared" si="16"/>
        <v>19.989569600000003</v>
      </c>
      <c r="T107" s="2">
        <f t="shared" si="17"/>
        <v>7043.1747681000015</v>
      </c>
      <c r="U107" s="2"/>
    </row>
    <row r="108" spans="1:21">
      <c r="A108">
        <v>286</v>
      </c>
      <c r="B108" t="s">
        <v>713</v>
      </c>
      <c r="C108" s="4">
        <v>711932.62200000009</v>
      </c>
      <c r="D108" s="4">
        <v>308136.61</v>
      </c>
      <c r="E108" s="4">
        <v>1814278.41</v>
      </c>
      <c r="F108" s="4">
        <v>108862.47100000001</v>
      </c>
      <c r="G108" s="4">
        <v>0</v>
      </c>
      <c r="H108" s="4">
        <v>24555.219000000001</v>
      </c>
      <c r="I108" s="4">
        <v>603.23500000000001</v>
      </c>
      <c r="J108" s="4">
        <v>48237.420999999995</v>
      </c>
      <c r="K108" s="5"/>
      <c r="L108" s="4">
        <f t="shared" si="10"/>
        <v>5712.3876992000014</v>
      </c>
      <c r="M108" s="4">
        <f t="shared" si="11"/>
        <v>4626.4099455000005</v>
      </c>
      <c r="N108" s="4">
        <f t="shared" si="12"/>
        <v>658.61794955000005</v>
      </c>
      <c r="O108" s="4">
        <f t="shared" si="13"/>
        <v>0</v>
      </c>
      <c r="P108" s="4">
        <f t="shared" si="14"/>
        <v>17.188653300000002</v>
      </c>
      <c r="Q108" s="4">
        <f t="shared" si="15"/>
        <v>13.090199500000001</v>
      </c>
      <c r="R108" s="4">
        <f t="shared" si="16"/>
        <v>270.1295576</v>
      </c>
      <c r="T108" s="2">
        <f t="shared" si="17"/>
        <v>11027.694447050002</v>
      </c>
      <c r="U108" s="2"/>
    </row>
    <row r="109" spans="1:21">
      <c r="A109">
        <v>287</v>
      </c>
      <c r="B109" t="s">
        <v>714</v>
      </c>
      <c r="C109" s="4">
        <v>65619.245999999999</v>
      </c>
      <c r="D109" s="4">
        <v>31015.195</v>
      </c>
      <c r="E109" s="4">
        <v>152548.07199999999</v>
      </c>
      <c r="F109" s="4">
        <v>30498.465</v>
      </c>
      <c r="G109" s="4">
        <v>0</v>
      </c>
      <c r="H109" s="4">
        <v>2411.1610000000001</v>
      </c>
      <c r="I109" s="4">
        <v>0</v>
      </c>
      <c r="J109" s="4">
        <v>29344.001</v>
      </c>
      <c r="K109" s="5"/>
      <c r="L109" s="4">
        <f t="shared" si="10"/>
        <v>541.15286960000003</v>
      </c>
      <c r="M109" s="4">
        <f t="shared" si="11"/>
        <v>388.99758359999998</v>
      </c>
      <c r="N109" s="4">
        <f t="shared" si="12"/>
        <v>184.51571325</v>
      </c>
      <c r="O109" s="4">
        <f t="shared" si="13"/>
        <v>0</v>
      </c>
      <c r="P109" s="4">
        <f t="shared" si="14"/>
        <v>1.6878127000000003</v>
      </c>
      <c r="Q109" s="4">
        <f t="shared" si="15"/>
        <v>0</v>
      </c>
      <c r="R109" s="4">
        <f t="shared" si="16"/>
        <v>164.32640560000002</v>
      </c>
      <c r="T109" s="2">
        <f t="shared" si="17"/>
        <v>1116.35397915</v>
      </c>
      <c r="U109" s="2"/>
    </row>
    <row r="110" spans="1:21">
      <c r="A110">
        <v>288</v>
      </c>
      <c r="B110" t="s">
        <v>715</v>
      </c>
      <c r="C110" s="4">
        <v>57895.488000000005</v>
      </c>
      <c r="D110" s="4">
        <v>15304.888999999999</v>
      </c>
      <c r="E110" s="4">
        <v>147221.277</v>
      </c>
      <c r="F110" s="4">
        <v>14981.871999999999</v>
      </c>
      <c r="G110" s="4">
        <v>0</v>
      </c>
      <c r="H110" s="4">
        <v>2280.19</v>
      </c>
      <c r="I110" s="4">
        <v>169.7</v>
      </c>
      <c r="J110" s="4">
        <v>5003.5259999999998</v>
      </c>
      <c r="K110" s="5"/>
      <c r="L110" s="4">
        <f t="shared" si="10"/>
        <v>409.92211120000007</v>
      </c>
      <c r="M110" s="4">
        <f t="shared" si="11"/>
        <v>375.41425635000002</v>
      </c>
      <c r="N110" s="4">
        <f t="shared" si="12"/>
        <v>90.640325599999997</v>
      </c>
      <c r="O110" s="4">
        <f t="shared" si="13"/>
        <v>0</v>
      </c>
      <c r="P110" s="4">
        <f t="shared" si="14"/>
        <v>1.5961330000000002</v>
      </c>
      <c r="Q110" s="4">
        <f t="shared" si="15"/>
        <v>3.68249</v>
      </c>
      <c r="R110" s="4">
        <f t="shared" si="16"/>
        <v>28.019745600000004</v>
      </c>
      <c r="T110" s="2">
        <f t="shared" si="17"/>
        <v>881.25531615000011</v>
      </c>
      <c r="U110" s="2"/>
    </row>
    <row r="111" spans="1:21">
      <c r="A111">
        <v>290</v>
      </c>
      <c r="B111" t="s">
        <v>716</v>
      </c>
      <c r="C111" s="4">
        <v>52679.404999999999</v>
      </c>
      <c r="D111" s="4">
        <v>35638.716</v>
      </c>
      <c r="E111" s="4">
        <v>171400.644</v>
      </c>
      <c r="F111" s="4">
        <v>32536.920999999998</v>
      </c>
      <c r="G111" s="4">
        <v>0</v>
      </c>
      <c r="H111" s="4">
        <v>464.29300000000001</v>
      </c>
      <c r="I111" s="4">
        <v>493.39600000000002</v>
      </c>
      <c r="J111" s="4">
        <v>4251.8990000000003</v>
      </c>
      <c r="K111" s="5"/>
      <c r="L111" s="4">
        <f t="shared" si="10"/>
        <v>494.58147760000008</v>
      </c>
      <c r="M111" s="4">
        <f t="shared" si="11"/>
        <v>437.07164220000004</v>
      </c>
      <c r="N111" s="4">
        <f t="shared" si="12"/>
        <v>196.84837204999999</v>
      </c>
      <c r="O111" s="4">
        <f t="shared" si="13"/>
        <v>0</v>
      </c>
      <c r="P111" s="4">
        <f t="shared" si="14"/>
        <v>0.32500510000000005</v>
      </c>
      <c r="Q111" s="4">
        <f t="shared" si="15"/>
        <v>10.7066932</v>
      </c>
      <c r="R111" s="4">
        <f t="shared" si="16"/>
        <v>23.810634400000005</v>
      </c>
      <c r="T111" s="2">
        <f t="shared" si="17"/>
        <v>1139.5331901500001</v>
      </c>
      <c r="U111" s="2"/>
    </row>
    <row r="112" spans="1:21">
      <c r="A112">
        <v>291</v>
      </c>
      <c r="B112" t="s">
        <v>717</v>
      </c>
      <c r="C112" s="4">
        <v>10494.757</v>
      </c>
      <c r="D112" s="4">
        <v>53447.476999999999</v>
      </c>
      <c r="E112" s="4">
        <v>51143.707999999999</v>
      </c>
      <c r="F112" s="4">
        <v>46743.303</v>
      </c>
      <c r="G112" s="4">
        <v>0</v>
      </c>
      <c r="H112" s="4">
        <v>389.923</v>
      </c>
      <c r="I112" s="4">
        <v>0</v>
      </c>
      <c r="J112" s="4">
        <v>223.14500000000001</v>
      </c>
      <c r="K112" s="5"/>
      <c r="L112" s="4">
        <f t="shared" si="10"/>
        <v>358.07651040000002</v>
      </c>
      <c r="M112" s="4">
        <f t="shared" si="11"/>
        <v>130.41645540000002</v>
      </c>
      <c r="N112" s="4">
        <f t="shared" si="12"/>
        <v>282.79698315000002</v>
      </c>
      <c r="O112" s="4">
        <f t="shared" si="13"/>
        <v>0</v>
      </c>
      <c r="P112" s="4">
        <f t="shared" si="14"/>
        <v>0.27294610000000002</v>
      </c>
      <c r="Q112" s="4">
        <f t="shared" si="15"/>
        <v>0</v>
      </c>
      <c r="R112" s="4">
        <f t="shared" si="16"/>
        <v>1.2496120000000002</v>
      </c>
      <c r="T112" s="2">
        <f t="shared" si="17"/>
        <v>771.56289505000007</v>
      </c>
      <c r="U112" s="2"/>
    </row>
    <row r="113" spans="1:21">
      <c r="A113">
        <v>297</v>
      </c>
      <c r="B113" t="s">
        <v>718</v>
      </c>
      <c r="C113" s="4">
        <v>1394646.621</v>
      </c>
      <c r="D113" s="4">
        <v>556685.58700000006</v>
      </c>
      <c r="E113" s="4">
        <v>3014576.1860000002</v>
      </c>
      <c r="F113" s="4">
        <v>193626.55100000001</v>
      </c>
      <c r="G113" s="4">
        <v>0</v>
      </c>
      <c r="H113" s="4">
        <v>7028.3329999999996</v>
      </c>
      <c r="I113" s="4">
        <v>7771.2150000000001</v>
      </c>
      <c r="J113" s="4">
        <v>477.83499999999998</v>
      </c>
      <c r="K113" s="5"/>
      <c r="L113" s="4">
        <f t="shared" si="10"/>
        <v>10927.460364800003</v>
      </c>
      <c r="M113" s="4">
        <f t="shared" si="11"/>
        <v>7687.1692743000012</v>
      </c>
      <c r="N113" s="4">
        <f t="shared" si="12"/>
        <v>1171.44063355</v>
      </c>
      <c r="O113" s="4">
        <f t="shared" si="13"/>
        <v>0</v>
      </c>
      <c r="P113" s="4">
        <f t="shared" si="14"/>
        <v>4.9198331000000008</v>
      </c>
      <c r="Q113" s="4">
        <f t="shared" si="15"/>
        <v>168.63536550000001</v>
      </c>
      <c r="R113" s="4">
        <f t="shared" si="16"/>
        <v>2.6758760000000001</v>
      </c>
      <c r="T113" s="2">
        <f t="shared" si="17"/>
        <v>19959.625471250001</v>
      </c>
      <c r="U113" s="2"/>
    </row>
    <row r="114" spans="1:21">
      <c r="A114">
        <v>300</v>
      </c>
      <c r="B114" t="s">
        <v>719</v>
      </c>
      <c r="C114" s="4">
        <v>40062.93</v>
      </c>
      <c r="D114" s="4">
        <v>11988.346</v>
      </c>
      <c r="E114" s="4">
        <v>82778.501999999993</v>
      </c>
      <c r="F114" s="4">
        <v>9842.8680000000004</v>
      </c>
      <c r="G114" s="4">
        <v>0</v>
      </c>
      <c r="H114" s="4">
        <v>8785.1489999999994</v>
      </c>
      <c r="I114" s="4">
        <v>0</v>
      </c>
      <c r="J114" s="4">
        <v>0</v>
      </c>
      <c r="K114" s="5"/>
      <c r="L114" s="4">
        <f t="shared" si="10"/>
        <v>291.48714560000002</v>
      </c>
      <c r="M114" s="4">
        <f t="shared" si="11"/>
        <v>211.0851801</v>
      </c>
      <c r="N114" s="4">
        <f t="shared" si="12"/>
        <v>59.549351399999999</v>
      </c>
      <c r="O114" s="4">
        <f t="shared" si="13"/>
        <v>0</v>
      </c>
      <c r="P114" s="4">
        <f t="shared" si="14"/>
        <v>6.1496043000000009</v>
      </c>
      <c r="Q114" s="4">
        <f t="shared" si="15"/>
        <v>0</v>
      </c>
      <c r="R114" s="4">
        <f t="shared" si="16"/>
        <v>0</v>
      </c>
      <c r="T114" s="2">
        <f t="shared" si="17"/>
        <v>568.27128140000002</v>
      </c>
      <c r="U114" s="2"/>
    </row>
    <row r="115" spans="1:21">
      <c r="A115">
        <v>301</v>
      </c>
      <c r="B115" t="s">
        <v>720</v>
      </c>
      <c r="C115" s="4">
        <v>181184.19</v>
      </c>
      <c r="D115" s="4">
        <v>41823.353999999999</v>
      </c>
      <c r="E115" s="4">
        <v>423893.52299999999</v>
      </c>
      <c r="F115" s="4">
        <v>17345.554</v>
      </c>
      <c r="G115" s="4">
        <v>0</v>
      </c>
      <c r="H115" s="4">
        <v>9970.7129999999997</v>
      </c>
      <c r="I115" s="4">
        <v>5.6790000000000003</v>
      </c>
      <c r="J115" s="4">
        <v>8242.4719999999998</v>
      </c>
      <c r="K115" s="5"/>
      <c r="L115" s="4">
        <f t="shared" si="10"/>
        <v>1248.8422464000002</v>
      </c>
      <c r="M115" s="4">
        <f t="shared" si="11"/>
        <v>1080.9284836500001</v>
      </c>
      <c r="N115" s="4">
        <f t="shared" si="12"/>
        <v>104.9406017</v>
      </c>
      <c r="O115" s="4">
        <f t="shared" si="13"/>
        <v>0</v>
      </c>
      <c r="P115" s="4">
        <f t="shared" si="14"/>
        <v>6.9794991000000008</v>
      </c>
      <c r="Q115" s="4">
        <f t="shared" si="15"/>
        <v>0.1232343</v>
      </c>
      <c r="R115" s="4">
        <f t="shared" si="16"/>
        <v>46.157843200000002</v>
      </c>
      <c r="T115" s="2">
        <f t="shared" si="17"/>
        <v>2441.8140651500007</v>
      </c>
      <c r="U115" s="2"/>
    </row>
    <row r="116" spans="1:21">
      <c r="A116">
        <v>304</v>
      </c>
      <c r="B116" t="s">
        <v>721</v>
      </c>
      <c r="C116" s="4">
        <v>9409.8250000000007</v>
      </c>
      <c r="D116" s="4">
        <v>84901.004000000001</v>
      </c>
      <c r="E116" s="4">
        <v>24201.321</v>
      </c>
      <c r="F116" s="4">
        <v>52821.529000000002</v>
      </c>
      <c r="G116" s="4">
        <v>0</v>
      </c>
      <c r="H116" s="4">
        <v>72.361000000000004</v>
      </c>
      <c r="I116" s="4">
        <v>0</v>
      </c>
      <c r="J116" s="4">
        <v>0</v>
      </c>
      <c r="K116" s="5"/>
      <c r="L116" s="4">
        <f t="shared" si="10"/>
        <v>528.14064240000005</v>
      </c>
      <c r="M116" s="4">
        <f t="shared" si="11"/>
        <v>61.713368550000006</v>
      </c>
      <c r="N116" s="4">
        <f t="shared" si="12"/>
        <v>319.57025045</v>
      </c>
      <c r="O116" s="4">
        <f t="shared" si="13"/>
        <v>0</v>
      </c>
      <c r="P116" s="4">
        <f t="shared" si="14"/>
        <v>5.0652700000000009E-2</v>
      </c>
      <c r="Q116" s="4">
        <f t="shared" si="15"/>
        <v>0</v>
      </c>
      <c r="R116" s="4">
        <f t="shared" si="16"/>
        <v>0</v>
      </c>
      <c r="T116" s="2">
        <f t="shared" si="17"/>
        <v>909.47491410000009</v>
      </c>
      <c r="U116" s="2"/>
    </row>
    <row r="117" spans="1:21">
      <c r="A117">
        <v>305</v>
      </c>
      <c r="B117" t="s">
        <v>722</v>
      </c>
      <c r="C117" s="4">
        <v>192486.59699999998</v>
      </c>
      <c r="D117" s="4">
        <v>157377.81599999999</v>
      </c>
      <c r="E117" s="4">
        <v>334785.09999999998</v>
      </c>
      <c r="F117" s="4">
        <v>195510.61900000001</v>
      </c>
      <c r="G117" s="4">
        <v>0</v>
      </c>
      <c r="H117" s="4">
        <v>9206.1209999999992</v>
      </c>
      <c r="I117" s="4">
        <v>0</v>
      </c>
      <c r="J117" s="4">
        <v>8362.5859999999993</v>
      </c>
      <c r="K117" s="5"/>
      <c r="L117" s="4">
        <f t="shared" si="10"/>
        <v>1959.2407128</v>
      </c>
      <c r="M117" s="4">
        <f t="shared" si="11"/>
        <v>853.70200499999999</v>
      </c>
      <c r="N117" s="4">
        <f t="shared" si="12"/>
        <v>1182.83924495</v>
      </c>
      <c r="O117" s="4">
        <f t="shared" si="13"/>
        <v>0</v>
      </c>
      <c r="P117" s="4">
        <f t="shared" si="14"/>
        <v>6.4442847000000008</v>
      </c>
      <c r="Q117" s="4">
        <f t="shared" si="15"/>
        <v>0</v>
      </c>
      <c r="R117" s="4">
        <f t="shared" si="16"/>
        <v>46.830481600000006</v>
      </c>
      <c r="T117" s="2">
        <f t="shared" si="17"/>
        <v>4002.2262474500003</v>
      </c>
      <c r="U117" s="2"/>
    </row>
    <row r="118" spans="1:21">
      <c r="A118">
        <v>309</v>
      </c>
      <c r="B118" t="s">
        <v>723</v>
      </c>
      <c r="C118" s="4">
        <v>40891.447999999997</v>
      </c>
      <c r="D118" s="4">
        <v>19417.164000000001</v>
      </c>
      <c r="E118" s="4">
        <v>134400.72700000001</v>
      </c>
      <c r="F118" s="4">
        <v>13682.252</v>
      </c>
      <c r="G118" s="4">
        <v>0</v>
      </c>
      <c r="H118" s="4">
        <v>650.32500000000005</v>
      </c>
      <c r="I118" s="4">
        <v>0</v>
      </c>
      <c r="J118" s="4">
        <v>7.8150000000000004</v>
      </c>
      <c r="K118" s="5"/>
      <c r="L118" s="4">
        <f t="shared" si="10"/>
        <v>337.72822719999999</v>
      </c>
      <c r="M118" s="4">
        <f t="shared" si="11"/>
        <v>342.72185385000006</v>
      </c>
      <c r="N118" s="4">
        <f t="shared" si="12"/>
        <v>82.777624599999996</v>
      </c>
      <c r="O118" s="4">
        <f t="shared" si="13"/>
        <v>0</v>
      </c>
      <c r="P118" s="4">
        <f t="shared" si="14"/>
        <v>0.45522750000000012</v>
      </c>
      <c r="Q118" s="4">
        <f t="shared" si="15"/>
        <v>0</v>
      </c>
      <c r="R118" s="4">
        <f t="shared" si="16"/>
        <v>4.3764000000000011E-2</v>
      </c>
      <c r="T118" s="2">
        <f t="shared" si="17"/>
        <v>763.68293315000005</v>
      </c>
      <c r="U118" s="2"/>
    </row>
    <row r="119" spans="1:21">
      <c r="A119">
        <v>312</v>
      </c>
      <c r="B119" t="s">
        <v>724</v>
      </c>
      <c r="C119" s="4">
        <v>11343.388000000001</v>
      </c>
      <c r="D119" s="4">
        <v>4474.4530000000004</v>
      </c>
      <c r="E119" s="4">
        <v>26410.210999999999</v>
      </c>
      <c r="F119" s="4">
        <v>5339.8450000000003</v>
      </c>
      <c r="G119" s="4">
        <v>0</v>
      </c>
      <c r="H119" s="4">
        <v>248.357</v>
      </c>
      <c r="I119" s="4">
        <v>58.616999999999997</v>
      </c>
      <c r="J119" s="4">
        <v>0</v>
      </c>
      <c r="K119" s="5"/>
      <c r="L119" s="4">
        <f t="shared" si="10"/>
        <v>88.579909600000008</v>
      </c>
      <c r="M119" s="4">
        <f t="shared" si="11"/>
        <v>67.346038050000004</v>
      </c>
      <c r="N119" s="4">
        <f t="shared" si="12"/>
        <v>32.306062250000004</v>
      </c>
      <c r="O119" s="4">
        <f t="shared" si="13"/>
        <v>0</v>
      </c>
      <c r="P119" s="4">
        <f t="shared" si="14"/>
        <v>0.17384990000000003</v>
      </c>
      <c r="Q119" s="4">
        <f t="shared" si="15"/>
        <v>1.2719889</v>
      </c>
      <c r="R119" s="4">
        <f t="shared" si="16"/>
        <v>0</v>
      </c>
      <c r="T119" s="2">
        <f t="shared" si="17"/>
        <v>189.6778487</v>
      </c>
      <c r="U119" s="2"/>
    </row>
    <row r="120" spans="1:21">
      <c r="A120">
        <v>316</v>
      </c>
      <c r="B120" t="s">
        <v>725</v>
      </c>
      <c r="C120" s="4">
        <v>35184.682000000001</v>
      </c>
      <c r="D120" s="4">
        <v>10416.305</v>
      </c>
      <c r="E120" s="4">
        <v>85351.081000000006</v>
      </c>
      <c r="F120" s="4">
        <v>4998.875</v>
      </c>
      <c r="G120" s="4">
        <v>0</v>
      </c>
      <c r="H120" s="4">
        <v>346.834</v>
      </c>
      <c r="I120" s="4">
        <v>356.53800000000001</v>
      </c>
      <c r="J120" s="4">
        <v>0</v>
      </c>
      <c r="K120" s="5"/>
      <c r="L120" s="4">
        <f t="shared" si="10"/>
        <v>255.36552720000003</v>
      </c>
      <c r="M120" s="4">
        <f t="shared" si="11"/>
        <v>217.64525655000003</v>
      </c>
      <c r="N120" s="4">
        <f t="shared" si="12"/>
        <v>30.24319375</v>
      </c>
      <c r="O120" s="4">
        <f t="shared" si="13"/>
        <v>0</v>
      </c>
      <c r="P120" s="4">
        <f t="shared" si="14"/>
        <v>0.24278380000000005</v>
      </c>
      <c r="Q120" s="4">
        <f t="shared" si="15"/>
        <v>7.7368746000000002</v>
      </c>
      <c r="R120" s="4">
        <f t="shared" si="16"/>
        <v>0</v>
      </c>
      <c r="T120" s="2">
        <f t="shared" si="17"/>
        <v>511.23363590000008</v>
      </c>
      <c r="U120" s="2"/>
    </row>
    <row r="121" spans="1:21">
      <c r="A121">
        <v>317</v>
      </c>
      <c r="B121" t="s">
        <v>726</v>
      </c>
      <c r="C121" s="4">
        <v>24036.053</v>
      </c>
      <c r="D121" s="4">
        <v>5279.0649999999996</v>
      </c>
      <c r="E121" s="4">
        <v>49972.745000000003</v>
      </c>
      <c r="F121" s="4">
        <v>2709.2289999999998</v>
      </c>
      <c r="G121" s="4">
        <v>0</v>
      </c>
      <c r="H121" s="4">
        <v>379.14100000000002</v>
      </c>
      <c r="I121" s="4">
        <v>17.888999999999999</v>
      </c>
      <c r="J121" s="4">
        <v>1114.604</v>
      </c>
      <c r="K121" s="5"/>
      <c r="L121" s="4">
        <f t="shared" si="10"/>
        <v>164.16466080000001</v>
      </c>
      <c r="M121" s="4">
        <f t="shared" si="11"/>
        <v>127.43049975000001</v>
      </c>
      <c r="N121" s="4">
        <f t="shared" si="12"/>
        <v>16.390835449999997</v>
      </c>
      <c r="O121" s="4">
        <f t="shared" si="13"/>
        <v>0</v>
      </c>
      <c r="P121" s="4">
        <f t="shared" si="14"/>
        <v>0.26539870000000004</v>
      </c>
      <c r="Q121" s="4">
        <f t="shared" si="15"/>
        <v>0.38819130000000002</v>
      </c>
      <c r="R121" s="4">
        <f t="shared" si="16"/>
        <v>6.2417824000000008</v>
      </c>
      <c r="T121" s="2">
        <f t="shared" si="17"/>
        <v>308.63958600000001</v>
      </c>
      <c r="U121" s="2"/>
    </row>
    <row r="122" spans="1:21">
      <c r="A122">
        <v>320</v>
      </c>
      <c r="B122" t="s">
        <v>727</v>
      </c>
      <c r="C122" s="4">
        <v>77598.508000000002</v>
      </c>
      <c r="D122" s="4">
        <v>32242.485000000001</v>
      </c>
      <c r="E122" s="4">
        <v>166358.44399999999</v>
      </c>
      <c r="F122" s="4">
        <v>40144.44</v>
      </c>
      <c r="G122" s="4">
        <v>0</v>
      </c>
      <c r="H122" s="4">
        <v>3243.1149999999998</v>
      </c>
      <c r="I122" s="4">
        <v>695.85799999999995</v>
      </c>
      <c r="J122" s="4">
        <v>58096.427000000003</v>
      </c>
      <c r="K122" s="5"/>
      <c r="L122" s="4">
        <f t="shared" si="10"/>
        <v>615.10956080000005</v>
      </c>
      <c r="M122" s="4">
        <f t="shared" si="11"/>
        <v>424.21403220000002</v>
      </c>
      <c r="N122" s="4">
        <f t="shared" si="12"/>
        <v>242.873862</v>
      </c>
      <c r="O122" s="4">
        <f t="shared" si="13"/>
        <v>0</v>
      </c>
      <c r="P122" s="4">
        <f t="shared" si="14"/>
        <v>2.2701805000000004</v>
      </c>
      <c r="Q122" s="4">
        <f t="shared" si="15"/>
        <v>15.1001186</v>
      </c>
      <c r="R122" s="4">
        <f t="shared" si="16"/>
        <v>325.33999120000004</v>
      </c>
      <c r="T122" s="2">
        <f t="shared" si="17"/>
        <v>1299.5677541</v>
      </c>
      <c r="U122" s="2"/>
    </row>
    <row r="123" spans="1:21">
      <c r="A123">
        <v>322</v>
      </c>
      <c r="B123" t="s">
        <v>728</v>
      </c>
      <c r="C123" s="4">
        <v>49490.174999999996</v>
      </c>
      <c r="D123" s="4">
        <v>120174.21799999999</v>
      </c>
      <c r="E123" s="4">
        <v>154929.897</v>
      </c>
      <c r="F123" s="4">
        <v>89147.308000000005</v>
      </c>
      <c r="G123" s="4">
        <v>0</v>
      </c>
      <c r="H123" s="4">
        <v>1357.345</v>
      </c>
      <c r="I123" s="4">
        <v>2.528</v>
      </c>
      <c r="J123" s="4">
        <v>482.76400000000001</v>
      </c>
      <c r="K123" s="5"/>
      <c r="L123" s="4">
        <f t="shared" si="10"/>
        <v>950.12060080000003</v>
      </c>
      <c r="M123" s="4">
        <f t="shared" si="11"/>
        <v>395.07123735000005</v>
      </c>
      <c r="N123" s="4">
        <f t="shared" si="12"/>
        <v>539.34121340000002</v>
      </c>
      <c r="O123" s="4">
        <f t="shared" si="13"/>
        <v>0</v>
      </c>
      <c r="P123" s="4">
        <f t="shared" si="14"/>
        <v>0.95014150000000019</v>
      </c>
      <c r="Q123" s="4">
        <f t="shared" si="15"/>
        <v>5.4857599999999999E-2</v>
      </c>
      <c r="R123" s="4">
        <f t="shared" si="16"/>
        <v>2.7034784000000003</v>
      </c>
      <c r="T123" s="2">
        <f t="shared" si="17"/>
        <v>1885.5380506500001</v>
      </c>
      <c r="U123" s="2"/>
    </row>
    <row r="124" spans="1:21">
      <c r="A124">
        <v>398</v>
      </c>
      <c r="B124" t="s">
        <v>729</v>
      </c>
      <c r="C124" s="4">
        <v>1174260.8600000001</v>
      </c>
      <c r="D124" s="4">
        <v>655492.91299999994</v>
      </c>
      <c r="E124" s="4">
        <v>3022876.622</v>
      </c>
      <c r="F124" s="4">
        <v>25474.929</v>
      </c>
      <c r="G124" s="4">
        <v>0</v>
      </c>
      <c r="H124" s="4">
        <v>44717.883999999998</v>
      </c>
      <c r="I124" s="4">
        <v>13570.109</v>
      </c>
      <c r="J124" s="4">
        <v>850.82399999999996</v>
      </c>
      <c r="K124" s="5"/>
      <c r="L124" s="4">
        <f t="shared" si="10"/>
        <v>10246.621128800001</v>
      </c>
      <c r="M124" s="4">
        <f t="shared" si="11"/>
        <v>7708.3353861000005</v>
      </c>
      <c r="N124" s="4">
        <f t="shared" si="12"/>
        <v>154.12332044999999</v>
      </c>
      <c r="O124" s="4">
        <f t="shared" si="13"/>
        <v>0</v>
      </c>
      <c r="P124" s="4">
        <f t="shared" si="14"/>
        <v>31.302518800000005</v>
      </c>
      <c r="Q124" s="4">
        <f t="shared" si="15"/>
        <v>294.4713653</v>
      </c>
      <c r="R124" s="4">
        <f t="shared" si="16"/>
        <v>4.7646144000000001</v>
      </c>
      <c r="T124" s="2">
        <f t="shared" si="17"/>
        <v>18434.853719449999</v>
      </c>
      <c r="U124" s="2"/>
    </row>
    <row r="125" spans="1:21">
      <c r="A125">
        <v>399</v>
      </c>
      <c r="B125" t="s">
        <v>730</v>
      </c>
      <c r="C125" s="4">
        <v>31277.59</v>
      </c>
      <c r="D125" s="4">
        <v>12971.79</v>
      </c>
      <c r="E125" s="4">
        <v>173583.80799999999</v>
      </c>
      <c r="F125" s="4">
        <v>3928.9639999999999</v>
      </c>
      <c r="G125" s="4">
        <v>0</v>
      </c>
      <c r="H125" s="4">
        <v>853.226</v>
      </c>
      <c r="I125" s="4">
        <v>511.00599999999997</v>
      </c>
      <c r="J125" s="4">
        <v>0</v>
      </c>
      <c r="K125" s="5"/>
      <c r="L125" s="4">
        <f t="shared" si="10"/>
        <v>247.79652800000005</v>
      </c>
      <c r="M125" s="4">
        <f t="shared" si="11"/>
        <v>442.63871039999998</v>
      </c>
      <c r="N125" s="4">
        <f t="shared" si="12"/>
        <v>23.770232199999999</v>
      </c>
      <c r="O125" s="4">
        <f t="shared" si="13"/>
        <v>0</v>
      </c>
      <c r="P125" s="4">
        <f t="shared" si="14"/>
        <v>0.59725820000000007</v>
      </c>
      <c r="Q125" s="4">
        <f t="shared" si="15"/>
        <v>11.0888302</v>
      </c>
      <c r="R125" s="4">
        <f t="shared" si="16"/>
        <v>0</v>
      </c>
      <c r="T125" s="2">
        <f t="shared" si="17"/>
        <v>725.89155900000003</v>
      </c>
      <c r="U125" s="2"/>
    </row>
    <row r="126" spans="1:21">
      <c r="A126">
        <v>400</v>
      </c>
      <c r="B126" t="s">
        <v>731</v>
      </c>
      <c r="C126" s="4">
        <v>82974.697</v>
      </c>
      <c r="D126" s="4">
        <v>28475.511999999999</v>
      </c>
      <c r="E126" s="4">
        <v>205533.761</v>
      </c>
      <c r="F126" s="4">
        <v>21365.717000000001</v>
      </c>
      <c r="G126" s="4">
        <v>0</v>
      </c>
      <c r="H126" s="4">
        <v>890.45600000000002</v>
      </c>
      <c r="I126" s="4">
        <v>913.17</v>
      </c>
      <c r="J126" s="4">
        <v>0</v>
      </c>
      <c r="K126" s="5"/>
      <c r="L126" s="4">
        <f t="shared" si="10"/>
        <v>624.1211704000001</v>
      </c>
      <c r="M126" s="4">
        <f t="shared" si="11"/>
        <v>524.11109055000009</v>
      </c>
      <c r="N126" s="4">
        <f t="shared" si="12"/>
        <v>129.26258784999999</v>
      </c>
      <c r="O126" s="4">
        <f t="shared" si="13"/>
        <v>0</v>
      </c>
      <c r="P126" s="4">
        <f t="shared" si="14"/>
        <v>0.62331920000000007</v>
      </c>
      <c r="Q126" s="4">
        <f t="shared" si="15"/>
        <v>19.815788999999999</v>
      </c>
      <c r="R126" s="4">
        <f t="shared" si="16"/>
        <v>0</v>
      </c>
      <c r="T126" s="2">
        <f t="shared" si="17"/>
        <v>1297.9339570000002</v>
      </c>
      <c r="U126" s="2"/>
    </row>
    <row r="127" spans="1:21">
      <c r="A127">
        <v>402</v>
      </c>
      <c r="B127" t="s">
        <v>732</v>
      </c>
      <c r="C127" s="4">
        <v>65025.532000000007</v>
      </c>
      <c r="D127" s="4">
        <v>25116.901999999998</v>
      </c>
      <c r="E127" s="4">
        <v>196688.671</v>
      </c>
      <c r="F127" s="4">
        <v>22114.014999999999</v>
      </c>
      <c r="G127" s="4">
        <v>0</v>
      </c>
      <c r="H127" s="4">
        <v>3611.0329999999999</v>
      </c>
      <c r="I127" s="4">
        <v>161.256</v>
      </c>
      <c r="J127" s="4">
        <v>8272.893</v>
      </c>
      <c r="K127" s="5"/>
      <c r="L127" s="4">
        <f t="shared" si="10"/>
        <v>504.79763040000012</v>
      </c>
      <c r="M127" s="4">
        <f t="shared" si="11"/>
        <v>501.55611105000003</v>
      </c>
      <c r="N127" s="4">
        <f t="shared" si="12"/>
        <v>133.78979074999998</v>
      </c>
      <c r="O127" s="4">
        <f t="shared" si="13"/>
        <v>0</v>
      </c>
      <c r="P127" s="4">
        <f t="shared" si="14"/>
        <v>2.5277231000000002</v>
      </c>
      <c r="Q127" s="4">
        <f t="shared" si="15"/>
        <v>3.4992551999999999</v>
      </c>
      <c r="R127" s="4">
        <f t="shared" si="16"/>
        <v>46.328200800000005</v>
      </c>
      <c r="T127" s="2">
        <f t="shared" si="17"/>
        <v>1146.1705105000003</v>
      </c>
      <c r="U127" s="2"/>
    </row>
    <row r="128" spans="1:21">
      <c r="A128">
        <v>403</v>
      </c>
      <c r="B128" t="s">
        <v>733</v>
      </c>
      <c r="C128" s="4">
        <v>26354.184000000001</v>
      </c>
      <c r="D128" s="4">
        <v>15739.745999999999</v>
      </c>
      <c r="E128" s="4">
        <v>70889.837</v>
      </c>
      <c r="F128" s="4">
        <v>16629.258000000002</v>
      </c>
      <c r="G128" s="4">
        <v>0</v>
      </c>
      <c r="H128" s="4">
        <v>542.31500000000005</v>
      </c>
      <c r="I128" s="4">
        <v>0</v>
      </c>
      <c r="J128" s="4">
        <v>0</v>
      </c>
      <c r="K128" s="5"/>
      <c r="L128" s="4">
        <f t="shared" si="10"/>
        <v>235.72600800000004</v>
      </c>
      <c r="M128" s="4">
        <f t="shared" si="11"/>
        <v>180.76908435000001</v>
      </c>
      <c r="N128" s="4">
        <f t="shared" si="12"/>
        <v>100.60701090000001</v>
      </c>
      <c r="O128" s="4">
        <f t="shared" si="13"/>
        <v>0</v>
      </c>
      <c r="P128" s="4">
        <f t="shared" si="14"/>
        <v>0.37962050000000008</v>
      </c>
      <c r="Q128" s="4">
        <f t="shared" si="15"/>
        <v>0</v>
      </c>
      <c r="R128" s="4">
        <f t="shared" si="16"/>
        <v>0</v>
      </c>
      <c r="T128" s="2">
        <f t="shared" si="17"/>
        <v>517.48172375000001</v>
      </c>
      <c r="U128" s="2"/>
    </row>
    <row r="129" spans="1:21">
      <c r="A129">
        <v>405</v>
      </c>
      <c r="B129" t="s">
        <v>734</v>
      </c>
      <c r="C129" s="4">
        <v>793386.98600000003</v>
      </c>
      <c r="D129" s="4">
        <v>343188.63099999999</v>
      </c>
      <c r="E129" s="4">
        <v>1706080.07</v>
      </c>
      <c r="F129" s="4">
        <v>57112.442000000003</v>
      </c>
      <c r="G129" s="4">
        <v>0</v>
      </c>
      <c r="H129" s="4">
        <v>65462.750999999997</v>
      </c>
      <c r="I129" s="4">
        <v>6880.9170000000004</v>
      </c>
      <c r="J129" s="4">
        <v>6937.3609999999999</v>
      </c>
      <c r="K129" s="5"/>
      <c r="L129" s="4">
        <f t="shared" si="10"/>
        <v>6364.8234552000013</v>
      </c>
      <c r="M129" s="4">
        <f t="shared" si="11"/>
        <v>4350.5041785000003</v>
      </c>
      <c r="N129" s="4">
        <f t="shared" si="12"/>
        <v>345.53027409999999</v>
      </c>
      <c r="O129" s="4">
        <f t="shared" si="13"/>
        <v>0</v>
      </c>
      <c r="P129" s="4">
        <f t="shared" si="14"/>
        <v>45.823925700000004</v>
      </c>
      <c r="Q129" s="4">
        <f t="shared" si="15"/>
        <v>149.31589890000001</v>
      </c>
      <c r="R129" s="4">
        <f t="shared" si="16"/>
        <v>38.849221600000007</v>
      </c>
      <c r="T129" s="2">
        <f t="shared" si="17"/>
        <v>11255.997732400003</v>
      </c>
      <c r="U129" s="2"/>
    </row>
    <row r="130" spans="1:21">
      <c r="A130">
        <v>407</v>
      </c>
      <c r="B130" t="s">
        <v>735</v>
      </c>
      <c r="C130" s="4">
        <v>25839.723999999998</v>
      </c>
      <c r="D130" s="4">
        <v>8067.0709999999999</v>
      </c>
      <c r="E130" s="4">
        <v>49725.63</v>
      </c>
      <c r="F130" s="4">
        <v>6154.87</v>
      </c>
      <c r="G130" s="4">
        <v>0</v>
      </c>
      <c r="H130" s="4">
        <v>741.05700000000002</v>
      </c>
      <c r="I130" s="4">
        <v>2.7349999999999999</v>
      </c>
      <c r="J130" s="4">
        <v>0</v>
      </c>
      <c r="K130" s="5"/>
      <c r="L130" s="4">
        <f t="shared" si="10"/>
        <v>189.87805200000003</v>
      </c>
      <c r="M130" s="4">
        <f t="shared" si="11"/>
        <v>126.80035650000001</v>
      </c>
      <c r="N130" s="4">
        <f t="shared" si="12"/>
        <v>37.236963500000002</v>
      </c>
      <c r="O130" s="4">
        <f t="shared" si="13"/>
        <v>0</v>
      </c>
      <c r="P130" s="4">
        <f t="shared" si="14"/>
        <v>0.51873990000000003</v>
      </c>
      <c r="Q130" s="4">
        <f t="shared" si="15"/>
        <v>5.9349499999999999E-2</v>
      </c>
      <c r="R130" s="4">
        <f t="shared" si="16"/>
        <v>0</v>
      </c>
      <c r="T130" s="2">
        <f t="shared" si="17"/>
        <v>354.49346140000006</v>
      </c>
      <c r="U130" s="2"/>
    </row>
    <row r="131" spans="1:21">
      <c r="A131">
        <v>408</v>
      </c>
      <c r="B131" t="s">
        <v>736</v>
      </c>
      <c r="C131" s="4">
        <v>103173.463</v>
      </c>
      <c r="D131" s="4">
        <v>29700.988000000001</v>
      </c>
      <c r="E131" s="4">
        <v>325517.44500000001</v>
      </c>
      <c r="F131" s="4">
        <v>9171.5679999999993</v>
      </c>
      <c r="G131" s="4">
        <v>0</v>
      </c>
      <c r="H131" s="4">
        <v>6242.9719999999998</v>
      </c>
      <c r="I131" s="4">
        <v>397.56200000000001</v>
      </c>
      <c r="J131" s="4">
        <v>5862.9130000000005</v>
      </c>
      <c r="K131" s="5"/>
      <c r="L131" s="4">
        <f t="shared" si="10"/>
        <v>744.09692560000008</v>
      </c>
      <c r="M131" s="4">
        <f t="shared" si="11"/>
        <v>830.06948475000013</v>
      </c>
      <c r="N131" s="4">
        <f t="shared" si="12"/>
        <v>55.487986399999997</v>
      </c>
      <c r="O131" s="4">
        <f t="shared" si="13"/>
        <v>0</v>
      </c>
      <c r="P131" s="4">
        <f t="shared" si="14"/>
        <v>4.3700804000000009</v>
      </c>
      <c r="Q131" s="4">
        <f t="shared" si="15"/>
        <v>8.6270954</v>
      </c>
      <c r="R131" s="4">
        <f t="shared" si="16"/>
        <v>32.832312800000004</v>
      </c>
      <c r="T131" s="2">
        <f t="shared" si="17"/>
        <v>1642.6515725500001</v>
      </c>
      <c r="U131" s="2"/>
    </row>
    <row r="132" spans="1:21">
      <c r="A132">
        <v>410</v>
      </c>
      <c r="B132" t="s">
        <v>737</v>
      </c>
      <c r="C132" s="4">
        <v>132615.06299999999</v>
      </c>
      <c r="D132" s="4">
        <v>77444.304000000004</v>
      </c>
      <c r="E132" s="4">
        <v>406096.56</v>
      </c>
      <c r="F132" s="4">
        <v>25293.864000000001</v>
      </c>
      <c r="G132" s="4">
        <v>0</v>
      </c>
      <c r="H132" s="4">
        <v>17629.526000000002</v>
      </c>
      <c r="I132" s="4">
        <v>803.15200000000004</v>
      </c>
      <c r="J132" s="4">
        <v>2063.8819999999996</v>
      </c>
      <c r="K132" s="5"/>
      <c r="L132" s="4">
        <f t="shared" si="10"/>
        <v>1176.3324552000001</v>
      </c>
      <c r="M132" s="4">
        <f t="shared" si="11"/>
        <v>1035.5462280000002</v>
      </c>
      <c r="N132" s="4">
        <f t="shared" si="12"/>
        <v>153.02787720000001</v>
      </c>
      <c r="O132" s="4">
        <f t="shared" si="13"/>
        <v>0</v>
      </c>
      <c r="P132" s="4">
        <f t="shared" si="14"/>
        <v>12.340668200000003</v>
      </c>
      <c r="Q132" s="4">
        <f t="shared" si="15"/>
        <v>17.428398400000003</v>
      </c>
      <c r="R132" s="4">
        <f t="shared" si="16"/>
        <v>11.5577392</v>
      </c>
      <c r="T132" s="2">
        <f t="shared" si="17"/>
        <v>2394.6756270000005</v>
      </c>
      <c r="U132" s="2"/>
    </row>
    <row r="133" spans="1:21">
      <c r="A133">
        <v>416</v>
      </c>
      <c r="B133" t="s">
        <v>738</v>
      </c>
      <c r="C133" s="4">
        <v>8763.8019999999997</v>
      </c>
      <c r="D133" s="4">
        <v>16805.458999999999</v>
      </c>
      <c r="E133" s="4">
        <v>69607.88</v>
      </c>
      <c r="F133" s="4">
        <v>17961.924999999999</v>
      </c>
      <c r="G133" s="4">
        <v>0</v>
      </c>
      <c r="H133" s="4">
        <v>337.59800000000001</v>
      </c>
      <c r="I133" s="4">
        <v>62.49</v>
      </c>
      <c r="J133" s="4">
        <v>0</v>
      </c>
      <c r="K133" s="5"/>
      <c r="L133" s="4">
        <f t="shared" si="10"/>
        <v>143.18786160000002</v>
      </c>
      <c r="M133" s="4">
        <f t="shared" si="11"/>
        <v>177.50009400000002</v>
      </c>
      <c r="N133" s="4">
        <f t="shared" si="12"/>
        <v>108.66964624999999</v>
      </c>
      <c r="O133" s="4">
        <f t="shared" si="13"/>
        <v>0</v>
      </c>
      <c r="P133" s="4">
        <f t="shared" si="14"/>
        <v>0.23631860000000005</v>
      </c>
      <c r="Q133" s="4">
        <f t="shared" si="15"/>
        <v>1.356033</v>
      </c>
      <c r="R133" s="4">
        <f t="shared" si="16"/>
        <v>0</v>
      </c>
      <c r="T133" s="2">
        <f t="shared" si="17"/>
        <v>430.94995345000001</v>
      </c>
      <c r="U133" s="2"/>
    </row>
    <row r="134" spans="1:21">
      <c r="A134">
        <v>418</v>
      </c>
      <c r="B134" t="s">
        <v>739</v>
      </c>
      <c r="C134" s="4">
        <v>221246.247</v>
      </c>
      <c r="D134" s="4">
        <v>143030.91699999999</v>
      </c>
      <c r="E134" s="4">
        <v>572928.65599999996</v>
      </c>
      <c r="F134" s="4">
        <v>16124.624</v>
      </c>
      <c r="G134" s="4">
        <v>0</v>
      </c>
      <c r="H134" s="4">
        <v>11505.907999999999</v>
      </c>
      <c r="I134" s="4">
        <v>2693.9409999999998</v>
      </c>
      <c r="J134" s="4">
        <v>0</v>
      </c>
      <c r="K134" s="5"/>
      <c r="L134" s="4">
        <f t="shared" si="10"/>
        <v>2039.9521184000002</v>
      </c>
      <c r="M134" s="4">
        <f t="shared" si="11"/>
        <v>1460.9680728000001</v>
      </c>
      <c r="N134" s="4">
        <f t="shared" si="12"/>
        <v>97.553975199999996</v>
      </c>
      <c r="O134" s="4">
        <f t="shared" si="13"/>
        <v>0</v>
      </c>
      <c r="P134" s="4">
        <f t="shared" si="14"/>
        <v>8.0541356000000004</v>
      </c>
      <c r="Q134" s="4">
        <f t="shared" si="15"/>
        <v>58.458519699999997</v>
      </c>
      <c r="R134" s="4">
        <f t="shared" si="16"/>
        <v>0</v>
      </c>
      <c r="T134" s="2">
        <f t="shared" si="17"/>
        <v>3664.9868217000003</v>
      </c>
      <c r="U134" s="2"/>
    </row>
    <row r="135" spans="1:21">
      <c r="A135">
        <v>420</v>
      </c>
      <c r="B135" t="s">
        <v>740</v>
      </c>
      <c r="C135" s="4">
        <v>67262.915999999997</v>
      </c>
      <c r="D135" s="4">
        <v>51318.966999999997</v>
      </c>
      <c r="E135" s="4">
        <v>225408.068</v>
      </c>
      <c r="F135" s="4">
        <v>51403.476999999999</v>
      </c>
      <c r="G135" s="4">
        <v>0</v>
      </c>
      <c r="H135" s="4">
        <v>1837.713</v>
      </c>
      <c r="I135" s="4">
        <v>131.39699999999999</v>
      </c>
      <c r="J135" s="4">
        <v>2143.7069999999999</v>
      </c>
      <c r="K135" s="5"/>
      <c r="L135" s="4">
        <f t="shared" si="10"/>
        <v>664.05854480000005</v>
      </c>
      <c r="M135" s="4">
        <f t="shared" si="11"/>
        <v>574.79057340000008</v>
      </c>
      <c r="N135" s="4">
        <f t="shared" si="12"/>
        <v>310.99103585</v>
      </c>
      <c r="O135" s="4">
        <f t="shared" si="13"/>
        <v>0</v>
      </c>
      <c r="P135" s="4">
        <f t="shared" si="14"/>
        <v>1.2863991000000001</v>
      </c>
      <c r="Q135" s="4">
        <f t="shared" si="15"/>
        <v>2.8513148999999998</v>
      </c>
      <c r="R135" s="4">
        <f t="shared" si="16"/>
        <v>12.004759200000001</v>
      </c>
      <c r="T135" s="2">
        <f t="shared" si="17"/>
        <v>1553.9778680500003</v>
      </c>
      <c r="U135" s="2"/>
    </row>
    <row r="136" spans="1:21">
      <c r="A136">
        <v>421</v>
      </c>
      <c r="B136" t="s">
        <v>741</v>
      </c>
      <c r="C136" s="4">
        <v>4629.4530000000004</v>
      </c>
      <c r="D136" s="4">
        <v>5261.5330000000004</v>
      </c>
      <c r="E136" s="4">
        <v>14978.002</v>
      </c>
      <c r="F136" s="4">
        <v>7513.4610000000002</v>
      </c>
      <c r="G136" s="4">
        <v>0</v>
      </c>
      <c r="H136" s="4">
        <v>178.703</v>
      </c>
      <c r="I136" s="4">
        <v>0</v>
      </c>
      <c r="J136" s="4">
        <v>144.57599999999999</v>
      </c>
      <c r="K136" s="5"/>
      <c r="L136" s="4">
        <f t="shared" si="10"/>
        <v>55.389521600000009</v>
      </c>
      <c r="M136" s="4">
        <f t="shared" si="11"/>
        <v>38.193905100000002</v>
      </c>
      <c r="N136" s="4">
        <f t="shared" si="12"/>
        <v>45.45643905</v>
      </c>
      <c r="O136" s="4">
        <f t="shared" si="13"/>
        <v>0</v>
      </c>
      <c r="P136" s="4">
        <f t="shared" si="14"/>
        <v>0.12509210000000001</v>
      </c>
      <c r="Q136" s="4">
        <f t="shared" si="15"/>
        <v>0</v>
      </c>
      <c r="R136" s="4">
        <f t="shared" si="16"/>
        <v>0.80962560000000006</v>
      </c>
      <c r="T136" s="2">
        <f t="shared" si="17"/>
        <v>139.16495785000001</v>
      </c>
      <c r="U136" s="2"/>
    </row>
    <row r="137" spans="1:21">
      <c r="A137">
        <v>422</v>
      </c>
      <c r="B137" t="s">
        <v>742</v>
      </c>
      <c r="C137" s="4">
        <v>91934.775999999998</v>
      </c>
      <c r="D137" s="4">
        <v>48352.366999999998</v>
      </c>
      <c r="E137" s="4">
        <v>234161.29500000001</v>
      </c>
      <c r="F137" s="4">
        <v>51331.21</v>
      </c>
      <c r="G137" s="4">
        <v>0</v>
      </c>
      <c r="H137" s="4">
        <v>2029.9670000000001</v>
      </c>
      <c r="I137" s="4">
        <v>0</v>
      </c>
      <c r="J137" s="4">
        <v>15986.38</v>
      </c>
      <c r="K137" s="5"/>
      <c r="L137" s="4">
        <f t="shared" ref="L137:L199" si="18">0.5*(C137+D137)*($L$7/100)</f>
        <v>785.60800080000001</v>
      </c>
      <c r="M137" s="4">
        <f t="shared" si="11"/>
        <v>597.11130225000011</v>
      </c>
      <c r="N137" s="4">
        <f t="shared" si="12"/>
        <v>310.55382049999997</v>
      </c>
      <c r="O137" s="4">
        <f t="shared" si="13"/>
        <v>0</v>
      </c>
      <c r="P137" s="4">
        <f t="shared" si="14"/>
        <v>1.4209769000000003</v>
      </c>
      <c r="Q137" s="4">
        <f t="shared" si="15"/>
        <v>0</v>
      </c>
      <c r="R137" s="4">
        <f t="shared" si="16"/>
        <v>89.523728000000006</v>
      </c>
      <c r="T137" s="2">
        <f t="shared" si="17"/>
        <v>1694.6941004500002</v>
      </c>
      <c r="U137" s="2"/>
    </row>
    <row r="138" spans="1:21">
      <c r="A138">
        <v>423</v>
      </c>
      <c r="B138" t="s">
        <v>743</v>
      </c>
      <c r="C138" s="4">
        <v>134401.79300000001</v>
      </c>
      <c r="D138" s="4">
        <v>84968.540999999997</v>
      </c>
      <c r="E138" s="4">
        <v>467903.48499999999</v>
      </c>
      <c r="F138" s="4">
        <v>4970.17</v>
      </c>
      <c r="G138" s="4">
        <v>0</v>
      </c>
      <c r="H138" s="4">
        <v>1516.4939999999999</v>
      </c>
      <c r="I138" s="4">
        <v>2484.3130000000001</v>
      </c>
      <c r="J138" s="4">
        <v>8.1649999999999991</v>
      </c>
      <c r="K138" s="5"/>
      <c r="L138" s="4">
        <f t="shared" si="18"/>
        <v>1228.4738704000001</v>
      </c>
      <c r="M138" s="4">
        <f t="shared" ref="M138:M200" si="19">0.5*E138*($M$7/100)</f>
        <v>1193.1538867500001</v>
      </c>
      <c r="N138" s="4">
        <f t="shared" ref="N138:N200" si="20">0.5*F138*($N$7/100)</f>
        <v>30.069528500000001</v>
      </c>
      <c r="O138" s="4">
        <f t="shared" ref="O138:O200" si="21">0.5*G138*($O$7/100)</f>
        <v>0</v>
      </c>
      <c r="P138" s="4">
        <f t="shared" ref="P138:P200" si="22">0.5*H138*($P$7/100)</f>
        <v>1.0615458</v>
      </c>
      <c r="Q138" s="4">
        <f t="shared" ref="Q138:Q200" si="23">0.5*I138*($Q$7/100)</f>
        <v>53.909592100000005</v>
      </c>
      <c r="R138" s="4">
        <f t="shared" ref="R138:R200" si="24">0.5*J138*($R$7/100)</f>
        <v>4.5724000000000001E-2</v>
      </c>
      <c r="T138" s="2">
        <f t="shared" ref="T138:T200" si="25">SUM(L138:Q138)</f>
        <v>2506.6684235500006</v>
      </c>
      <c r="U138" s="2"/>
    </row>
    <row r="139" spans="1:21">
      <c r="A139">
        <v>425</v>
      </c>
      <c r="B139" t="s">
        <v>744</v>
      </c>
      <c r="C139" s="4">
        <v>49341.027000000002</v>
      </c>
      <c r="D139" s="4">
        <v>8894.5759999999991</v>
      </c>
      <c r="E139" s="4">
        <v>209503.19</v>
      </c>
      <c r="F139" s="4">
        <v>2180.9140000000002</v>
      </c>
      <c r="G139" s="4">
        <v>0</v>
      </c>
      <c r="H139" s="4">
        <v>2638.3829999999998</v>
      </c>
      <c r="I139" s="4">
        <v>106.363</v>
      </c>
      <c r="J139" s="4">
        <v>3213.6849999999999</v>
      </c>
      <c r="K139" s="5"/>
      <c r="L139" s="4">
        <f t="shared" si="18"/>
        <v>326.11937680000005</v>
      </c>
      <c r="M139" s="4">
        <f t="shared" si="19"/>
        <v>534.23313450000001</v>
      </c>
      <c r="N139" s="4">
        <f t="shared" si="20"/>
        <v>13.1945297</v>
      </c>
      <c r="O139" s="4">
        <f t="shared" si="21"/>
        <v>0</v>
      </c>
      <c r="P139" s="4">
        <f t="shared" si="22"/>
        <v>1.8468681000000002</v>
      </c>
      <c r="Q139" s="4">
        <f t="shared" si="23"/>
        <v>2.3080771000000002</v>
      </c>
      <c r="R139" s="4">
        <f t="shared" si="24"/>
        <v>17.996636000000002</v>
      </c>
      <c r="T139" s="2">
        <f t="shared" si="25"/>
        <v>877.70198620000008</v>
      </c>
      <c r="U139" s="2"/>
    </row>
    <row r="140" spans="1:21">
      <c r="A140">
        <v>426</v>
      </c>
      <c r="B140" t="s">
        <v>745</v>
      </c>
      <c r="C140" s="4">
        <v>76940.159</v>
      </c>
      <c r="D140" s="4">
        <v>41120.499000000003</v>
      </c>
      <c r="E140" s="4">
        <v>258050.6</v>
      </c>
      <c r="F140" s="4">
        <v>34930.345000000001</v>
      </c>
      <c r="G140" s="4">
        <v>0</v>
      </c>
      <c r="H140" s="4">
        <v>5892.0129999999999</v>
      </c>
      <c r="I140" s="4">
        <v>0</v>
      </c>
      <c r="J140" s="4">
        <v>0</v>
      </c>
      <c r="K140" s="5"/>
      <c r="L140" s="4">
        <f t="shared" si="18"/>
        <v>661.13968480000005</v>
      </c>
      <c r="M140" s="4">
        <f t="shared" si="19"/>
        <v>658.02903000000003</v>
      </c>
      <c r="N140" s="4">
        <f t="shared" si="20"/>
        <v>211.32858725</v>
      </c>
      <c r="O140" s="4">
        <f t="shared" si="21"/>
        <v>0</v>
      </c>
      <c r="P140" s="4">
        <f t="shared" si="22"/>
        <v>4.1244091000000003</v>
      </c>
      <c r="Q140" s="4">
        <f t="shared" si="23"/>
        <v>0</v>
      </c>
      <c r="R140" s="4">
        <f t="shared" si="24"/>
        <v>0</v>
      </c>
      <c r="T140" s="2">
        <f t="shared" si="25"/>
        <v>1534.6217111500002</v>
      </c>
      <c r="U140" s="2"/>
    </row>
    <row r="141" spans="1:21">
      <c r="A141">
        <v>430</v>
      </c>
      <c r="B141" t="s">
        <v>746</v>
      </c>
      <c r="C141" s="4">
        <v>172495.07199999999</v>
      </c>
      <c r="D141" s="4">
        <v>58329.991000000002</v>
      </c>
      <c r="E141" s="4">
        <v>366476.147</v>
      </c>
      <c r="F141" s="4">
        <v>17104.438999999998</v>
      </c>
      <c r="G141" s="4">
        <v>0</v>
      </c>
      <c r="H141" s="4">
        <v>1554.481</v>
      </c>
      <c r="I141" s="4">
        <v>13.387</v>
      </c>
      <c r="J141" s="4">
        <v>594.495</v>
      </c>
      <c r="K141" s="5"/>
      <c r="L141" s="4">
        <f t="shared" si="18"/>
        <v>1292.6203528000001</v>
      </c>
      <c r="M141" s="4">
        <f t="shared" si="19"/>
        <v>934.51417485000002</v>
      </c>
      <c r="N141" s="4">
        <f t="shared" si="20"/>
        <v>103.48185594999998</v>
      </c>
      <c r="O141" s="4">
        <f t="shared" si="21"/>
        <v>0</v>
      </c>
      <c r="P141" s="4">
        <f t="shared" si="22"/>
        <v>1.0881367000000002</v>
      </c>
      <c r="Q141" s="4">
        <f t="shared" si="23"/>
        <v>0.29049790000000003</v>
      </c>
      <c r="R141" s="4">
        <f t="shared" si="24"/>
        <v>3.3291720000000007</v>
      </c>
      <c r="T141" s="2">
        <f t="shared" si="25"/>
        <v>2331.9950182000002</v>
      </c>
      <c r="U141" s="2"/>
    </row>
    <row r="142" spans="1:21">
      <c r="A142">
        <v>433</v>
      </c>
      <c r="B142" t="s">
        <v>747</v>
      </c>
      <c r="C142" s="4">
        <v>40483.610999999997</v>
      </c>
      <c r="D142" s="4">
        <v>50519.574999999997</v>
      </c>
      <c r="E142" s="4">
        <v>176345.389</v>
      </c>
      <c r="F142" s="4">
        <v>49189.171000000002</v>
      </c>
      <c r="G142" s="4">
        <v>0</v>
      </c>
      <c r="H142" s="4">
        <v>1909.02</v>
      </c>
      <c r="I142" s="4">
        <v>227.50200000000001</v>
      </c>
      <c r="J142" s="4">
        <v>0</v>
      </c>
      <c r="K142" s="5"/>
      <c r="L142" s="4">
        <f t="shared" si="18"/>
        <v>509.61784160000002</v>
      </c>
      <c r="M142" s="4">
        <f t="shared" si="19"/>
        <v>449.68074195000003</v>
      </c>
      <c r="N142" s="4">
        <f t="shared" si="20"/>
        <v>297.59448455</v>
      </c>
      <c r="O142" s="4">
        <f t="shared" si="21"/>
        <v>0</v>
      </c>
      <c r="P142" s="4">
        <f t="shared" si="22"/>
        <v>1.3363140000000002</v>
      </c>
      <c r="Q142" s="4">
        <f t="shared" si="23"/>
        <v>4.9367934</v>
      </c>
      <c r="R142" s="4">
        <f t="shared" si="24"/>
        <v>0</v>
      </c>
      <c r="T142" s="2">
        <f t="shared" si="25"/>
        <v>1263.1661755</v>
      </c>
      <c r="U142" s="2"/>
    </row>
    <row r="143" spans="1:21">
      <c r="A143">
        <v>434</v>
      </c>
      <c r="B143" t="s">
        <v>748</v>
      </c>
      <c r="C143" s="4">
        <v>126613.12699999999</v>
      </c>
      <c r="D143" s="4">
        <v>112951.52</v>
      </c>
      <c r="E143" s="4">
        <v>312923.09399999998</v>
      </c>
      <c r="F143" s="4">
        <v>57366.256000000001</v>
      </c>
      <c r="G143" s="4">
        <v>124301.94100000001</v>
      </c>
      <c r="H143" s="4">
        <v>2597.8939999999998</v>
      </c>
      <c r="I143" s="4">
        <v>1035.8440000000001</v>
      </c>
      <c r="J143" s="4">
        <v>338.7549999999901</v>
      </c>
      <c r="K143" s="5"/>
      <c r="L143" s="4">
        <f t="shared" si="18"/>
        <v>1341.5620232000001</v>
      </c>
      <c r="M143" s="4">
        <f t="shared" si="19"/>
        <v>797.95388969999999</v>
      </c>
      <c r="N143" s="4">
        <f t="shared" si="20"/>
        <v>347.06584879999997</v>
      </c>
      <c r="O143" s="4">
        <f t="shared" si="21"/>
        <v>696.09086960000013</v>
      </c>
      <c r="P143" s="4">
        <f t="shared" si="22"/>
        <v>1.8185258000000002</v>
      </c>
      <c r="Q143" s="4">
        <f t="shared" si="23"/>
        <v>22.477814800000001</v>
      </c>
      <c r="R143" s="4">
        <f t="shared" si="24"/>
        <v>1.8970279999999449</v>
      </c>
      <c r="T143" s="2">
        <f t="shared" si="25"/>
        <v>3206.9689719000003</v>
      </c>
      <c r="U143" s="2"/>
    </row>
    <row r="144" spans="1:21">
      <c r="A144">
        <v>435</v>
      </c>
      <c r="B144" t="s">
        <v>749</v>
      </c>
      <c r="C144" s="4">
        <v>2636.5329999999999</v>
      </c>
      <c r="D144" s="4">
        <v>14255.34</v>
      </c>
      <c r="E144" s="4">
        <v>17234.780999999999</v>
      </c>
      <c r="F144" s="4">
        <v>14570.767</v>
      </c>
      <c r="G144" s="4">
        <v>0</v>
      </c>
      <c r="H144" s="4">
        <v>122.202</v>
      </c>
      <c r="I144" s="4">
        <v>64.933999999999997</v>
      </c>
      <c r="J144" s="4">
        <v>4577.2259999999997</v>
      </c>
      <c r="K144" s="5"/>
      <c r="L144" s="4">
        <f t="shared" si="18"/>
        <v>94.594488800000008</v>
      </c>
      <c r="M144" s="4">
        <f t="shared" si="19"/>
        <v>43.948691549999999</v>
      </c>
      <c r="N144" s="4">
        <f t="shared" si="20"/>
        <v>88.153140350000001</v>
      </c>
      <c r="O144" s="4">
        <f t="shared" si="21"/>
        <v>0</v>
      </c>
      <c r="P144" s="4">
        <f t="shared" si="22"/>
        <v>8.5541400000000017E-2</v>
      </c>
      <c r="Q144" s="4">
        <f t="shared" si="23"/>
        <v>1.4090677999999999</v>
      </c>
      <c r="R144" s="4">
        <f t="shared" si="24"/>
        <v>25.632465600000003</v>
      </c>
      <c r="T144" s="2">
        <f t="shared" si="25"/>
        <v>228.19092990000001</v>
      </c>
      <c r="U144" s="2"/>
    </row>
    <row r="145" spans="1:21">
      <c r="A145">
        <v>436</v>
      </c>
      <c r="B145" t="s">
        <v>750</v>
      </c>
      <c r="C145" s="4">
        <v>3959.5839999999998</v>
      </c>
      <c r="D145" s="4">
        <v>2995.1750000000002</v>
      </c>
      <c r="E145" s="4">
        <v>41814.332999999999</v>
      </c>
      <c r="F145" s="4">
        <v>2167.9169999999999</v>
      </c>
      <c r="G145" s="4">
        <v>0</v>
      </c>
      <c r="H145" s="4">
        <v>852.42200000000003</v>
      </c>
      <c r="I145" s="4">
        <v>104.02800000000001</v>
      </c>
      <c r="J145" s="4">
        <v>586.17399999999998</v>
      </c>
      <c r="K145" s="5"/>
      <c r="L145" s="4">
        <f t="shared" si="18"/>
        <v>38.946650400000003</v>
      </c>
      <c r="M145" s="4">
        <f t="shared" si="19"/>
        <v>106.62654915</v>
      </c>
      <c r="N145" s="4">
        <f t="shared" si="20"/>
        <v>13.11589785</v>
      </c>
      <c r="O145" s="4">
        <f t="shared" si="21"/>
        <v>0</v>
      </c>
      <c r="P145" s="4">
        <f t="shared" si="22"/>
        <v>0.5966954000000001</v>
      </c>
      <c r="Q145" s="4">
        <f t="shared" si="23"/>
        <v>2.2574076000000001</v>
      </c>
      <c r="R145" s="4">
        <f t="shared" si="24"/>
        <v>3.2825744000000006</v>
      </c>
      <c r="T145" s="2">
        <f t="shared" si="25"/>
        <v>161.54320039999999</v>
      </c>
      <c r="U145" s="2"/>
    </row>
    <row r="146" spans="1:21">
      <c r="A146">
        <v>440</v>
      </c>
      <c r="B146" t="s">
        <v>751</v>
      </c>
      <c r="C146" s="4">
        <v>17632.273000000001</v>
      </c>
      <c r="D146" s="4">
        <v>22258.821</v>
      </c>
      <c r="E146" s="4">
        <v>114722.223</v>
      </c>
      <c r="F146" s="4">
        <v>26319.564999999999</v>
      </c>
      <c r="G146" s="4">
        <v>0</v>
      </c>
      <c r="H146" s="4">
        <v>1646.9010000000001</v>
      </c>
      <c r="I146" s="4">
        <v>253.25399999999999</v>
      </c>
      <c r="J146" s="4">
        <v>0</v>
      </c>
      <c r="K146" s="5"/>
      <c r="L146" s="4">
        <f t="shared" si="18"/>
        <v>223.39012640000001</v>
      </c>
      <c r="M146" s="4">
        <f t="shared" si="19"/>
        <v>292.54166865000002</v>
      </c>
      <c r="N146" s="4">
        <f t="shared" si="20"/>
        <v>159.23336824999998</v>
      </c>
      <c r="O146" s="4">
        <f t="shared" si="21"/>
        <v>0</v>
      </c>
      <c r="P146" s="4">
        <f t="shared" si="22"/>
        <v>1.1528307000000002</v>
      </c>
      <c r="Q146" s="4">
        <f t="shared" si="23"/>
        <v>5.4956117999999998</v>
      </c>
      <c r="R146" s="4">
        <f t="shared" si="24"/>
        <v>0</v>
      </c>
      <c r="T146" s="2">
        <f t="shared" si="25"/>
        <v>681.8136058</v>
      </c>
      <c r="U146" s="2"/>
    </row>
    <row r="147" spans="1:21">
      <c r="A147">
        <v>441</v>
      </c>
      <c r="B147" t="s">
        <v>752</v>
      </c>
      <c r="C147" s="4">
        <v>22583.651000000002</v>
      </c>
      <c r="D147" s="4">
        <v>45497.02</v>
      </c>
      <c r="E147" s="4">
        <v>106116.826</v>
      </c>
      <c r="F147" s="4">
        <v>42154.819000000003</v>
      </c>
      <c r="G147" s="4">
        <v>0</v>
      </c>
      <c r="H147" s="4">
        <v>533.67600000000004</v>
      </c>
      <c r="I147" s="4">
        <v>7.8630000000000004</v>
      </c>
      <c r="J147" s="4">
        <v>18.199000000000002</v>
      </c>
      <c r="K147" s="5"/>
      <c r="L147" s="4">
        <f t="shared" si="18"/>
        <v>381.25175760000008</v>
      </c>
      <c r="M147" s="4">
        <f t="shared" si="19"/>
        <v>270.59790630000003</v>
      </c>
      <c r="N147" s="4">
        <f t="shared" si="20"/>
        <v>255.03665495000001</v>
      </c>
      <c r="O147" s="4">
        <f t="shared" si="21"/>
        <v>0</v>
      </c>
      <c r="P147" s="4">
        <f t="shared" si="22"/>
        <v>0.37357320000000011</v>
      </c>
      <c r="Q147" s="4">
        <f t="shared" si="23"/>
        <v>0.1706271</v>
      </c>
      <c r="R147" s="4">
        <f t="shared" si="24"/>
        <v>0.10191440000000003</v>
      </c>
      <c r="T147" s="2">
        <f t="shared" si="25"/>
        <v>907.43051915000024</v>
      </c>
      <c r="U147" s="2"/>
    </row>
    <row r="148" spans="1:21">
      <c r="A148">
        <v>444</v>
      </c>
      <c r="B148" t="s">
        <v>753</v>
      </c>
      <c r="C148" s="4">
        <v>343375.34499999997</v>
      </c>
      <c r="D148" s="4">
        <v>397512.84299999999</v>
      </c>
      <c r="E148" s="4">
        <v>1067454.5349999999</v>
      </c>
      <c r="F148" s="4">
        <v>131240.557</v>
      </c>
      <c r="G148" s="4">
        <v>0</v>
      </c>
      <c r="H148" s="4">
        <v>7087.5680000000002</v>
      </c>
      <c r="I148" s="4">
        <v>7437.0479999999998</v>
      </c>
      <c r="J148" s="4">
        <v>21.556999999999999</v>
      </c>
      <c r="K148" s="5"/>
      <c r="L148" s="4">
        <f t="shared" si="18"/>
        <v>4148.9738528000007</v>
      </c>
      <c r="M148" s="4">
        <f t="shared" si="19"/>
        <v>2722.0090642499999</v>
      </c>
      <c r="N148" s="4">
        <f t="shared" si="20"/>
        <v>794.00536984999997</v>
      </c>
      <c r="O148" s="4">
        <f t="shared" si="21"/>
        <v>0</v>
      </c>
      <c r="P148" s="4">
        <f t="shared" si="22"/>
        <v>4.9612976000000009</v>
      </c>
      <c r="Q148" s="4">
        <f t="shared" si="23"/>
        <v>161.38394159999999</v>
      </c>
      <c r="R148" s="4">
        <f t="shared" si="24"/>
        <v>0.12071920000000001</v>
      </c>
      <c r="T148" s="2">
        <f t="shared" si="25"/>
        <v>7831.3335261000002</v>
      </c>
      <c r="U148" s="2"/>
    </row>
    <row r="149" spans="1:21">
      <c r="A149">
        <v>445</v>
      </c>
      <c r="B149" t="s">
        <v>754</v>
      </c>
      <c r="C149" s="4">
        <v>107942.246</v>
      </c>
      <c r="D149" s="4">
        <v>292554.28000000003</v>
      </c>
      <c r="E149" s="4">
        <v>353034.01299999998</v>
      </c>
      <c r="F149" s="4">
        <v>148415.954</v>
      </c>
      <c r="G149" s="4">
        <v>0</v>
      </c>
      <c r="H149" s="4">
        <v>3105.607</v>
      </c>
      <c r="I149" s="4">
        <v>786.43499999999995</v>
      </c>
      <c r="J149" s="4">
        <v>364.66899999999998</v>
      </c>
      <c r="K149" s="5"/>
      <c r="L149" s="4">
        <f t="shared" si="18"/>
        <v>2242.7805456000006</v>
      </c>
      <c r="M149" s="4">
        <f t="shared" si="19"/>
        <v>900.23673314999996</v>
      </c>
      <c r="N149" s="4">
        <f t="shared" si="20"/>
        <v>897.91652169999998</v>
      </c>
      <c r="O149" s="4">
        <f t="shared" si="21"/>
        <v>0</v>
      </c>
      <c r="P149" s="4">
        <f t="shared" si="22"/>
        <v>2.1739249000000003</v>
      </c>
      <c r="Q149" s="4">
        <f t="shared" si="23"/>
        <v>17.0656395</v>
      </c>
      <c r="R149" s="4">
        <f t="shared" si="24"/>
        <v>2.0421464</v>
      </c>
      <c r="T149" s="2">
        <f t="shared" si="25"/>
        <v>4060.1733648500008</v>
      </c>
      <c r="U149" s="2"/>
    </row>
    <row r="150" spans="1:21">
      <c r="A150">
        <v>475</v>
      </c>
      <c r="B150" t="s">
        <v>755</v>
      </c>
      <c r="C150" s="4">
        <v>35812.25</v>
      </c>
      <c r="D150" s="4">
        <v>31217.26</v>
      </c>
      <c r="E150" s="4">
        <v>127257.913</v>
      </c>
      <c r="F150" s="4">
        <v>29075.865000000002</v>
      </c>
      <c r="G150" s="4">
        <v>0</v>
      </c>
      <c r="H150" s="4">
        <v>1916.1780000000001</v>
      </c>
      <c r="I150" s="4">
        <v>7.7640000000000002</v>
      </c>
      <c r="J150" s="4">
        <v>11773.942999999999</v>
      </c>
      <c r="K150" s="5"/>
      <c r="L150" s="4">
        <f t="shared" si="18"/>
        <v>375.36525600000004</v>
      </c>
      <c r="M150" s="4">
        <f t="shared" si="19"/>
        <v>324.50767815</v>
      </c>
      <c r="N150" s="4">
        <f t="shared" si="20"/>
        <v>175.90898325000001</v>
      </c>
      <c r="O150" s="4">
        <f t="shared" si="21"/>
        <v>0</v>
      </c>
      <c r="P150" s="4">
        <f t="shared" si="22"/>
        <v>1.3413246000000003</v>
      </c>
      <c r="Q150" s="4">
        <f t="shared" si="23"/>
        <v>0.16847880000000001</v>
      </c>
      <c r="R150" s="4">
        <f t="shared" si="24"/>
        <v>65.934080800000004</v>
      </c>
      <c r="T150" s="2">
        <f t="shared" si="25"/>
        <v>877.29172080000001</v>
      </c>
      <c r="U150" s="2"/>
    </row>
    <row r="151" spans="1:21">
      <c r="A151">
        <v>480</v>
      </c>
      <c r="B151" t="s">
        <v>756</v>
      </c>
      <c r="C151" s="4">
        <v>12771.385</v>
      </c>
      <c r="D151" s="4">
        <v>4832.8990000000003</v>
      </c>
      <c r="E151" s="4">
        <v>41830.762000000002</v>
      </c>
      <c r="F151" s="4">
        <v>3217.2779999999998</v>
      </c>
      <c r="G151" s="4">
        <v>0</v>
      </c>
      <c r="H151" s="4">
        <v>213.72399999999999</v>
      </c>
      <c r="I151" s="4">
        <v>8.8070000000000004</v>
      </c>
      <c r="J151" s="4">
        <v>5115.0780000000004</v>
      </c>
      <c r="K151" s="5"/>
      <c r="L151" s="4">
        <f t="shared" si="18"/>
        <v>98.583990400000019</v>
      </c>
      <c r="M151" s="4">
        <f t="shared" si="19"/>
        <v>106.66844310000002</v>
      </c>
      <c r="N151" s="4">
        <f t="shared" si="20"/>
        <v>19.464531899999997</v>
      </c>
      <c r="O151" s="4">
        <f t="shared" si="21"/>
        <v>0</v>
      </c>
      <c r="P151" s="4">
        <f t="shared" si="22"/>
        <v>0.14960680000000001</v>
      </c>
      <c r="Q151" s="4">
        <f t="shared" si="23"/>
        <v>0.1911119</v>
      </c>
      <c r="R151" s="4">
        <f t="shared" si="24"/>
        <v>28.644436800000008</v>
      </c>
      <c r="T151" s="2">
        <f t="shared" si="25"/>
        <v>225.05768410000005</v>
      </c>
      <c r="U151" s="2"/>
    </row>
    <row r="152" spans="1:21">
      <c r="A152">
        <v>481</v>
      </c>
      <c r="B152" t="s">
        <v>757</v>
      </c>
      <c r="C152" s="4">
        <v>57877.794000000002</v>
      </c>
      <c r="D152" s="4">
        <v>46450.587</v>
      </c>
      <c r="E152" s="4">
        <v>242787.65</v>
      </c>
      <c r="F152" s="4">
        <v>12391.816000000001</v>
      </c>
      <c r="G152" s="4">
        <v>0</v>
      </c>
      <c r="H152" s="4">
        <v>122.357</v>
      </c>
      <c r="I152" s="4">
        <v>1320.6959999999999</v>
      </c>
      <c r="J152" s="4">
        <v>74.61</v>
      </c>
      <c r="K152" s="5"/>
      <c r="L152" s="4">
        <f t="shared" si="18"/>
        <v>584.2389336</v>
      </c>
      <c r="M152" s="4">
        <f t="shared" si="19"/>
        <v>619.10850749999997</v>
      </c>
      <c r="N152" s="4">
        <f t="shared" si="20"/>
        <v>74.970486800000003</v>
      </c>
      <c r="O152" s="4">
        <f t="shared" si="21"/>
        <v>0</v>
      </c>
      <c r="P152" s="4">
        <f t="shared" si="22"/>
        <v>8.5649900000000015E-2</v>
      </c>
      <c r="Q152" s="4">
        <f t="shared" si="23"/>
        <v>28.659103200000001</v>
      </c>
      <c r="R152" s="4">
        <f t="shared" si="24"/>
        <v>0.41781600000000008</v>
      </c>
      <c r="T152" s="2">
        <f t="shared" si="25"/>
        <v>1307.0626809999999</v>
      </c>
      <c r="U152" s="2"/>
    </row>
    <row r="153" spans="1:21">
      <c r="A153">
        <v>483</v>
      </c>
      <c r="B153" t="s">
        <v>758</v>
      </c>
      <c r="C153" s="4">
        <v>4379.7730000000001</v>
      </c>
      <c r="D153" s="4">
        <v>2286.4630000000002</v>
      </c>
      <c r="E153" s="4">
        <v>18925.776000000002</v>
      </c>
      <c r="F153" s="4">
        <v>1721.3689999999999</v>
      </c>
      <c r="G153" s="4">
        <v>0</v>
      </c>
      <c r="H153" s="4">
        <v>11.962</v>
      </c>
      <c r="I153" s="4">
        <v>0</v>
      </c>
      <c r="J153" s="4">
        <v>5431.51</v>
      </c>
      <c r="K153" s="5"/>
      <c r="L153" s="4">
        <f t="shared" si="18"/>
        <v>37.330921600000011</v>
      </c>
      <c r="M153" s="4">
        <f t="shared" si="19"/>
        <v>48.26072880000001</v>
      </c>
      <c r="N153" s="4">
        <f t="shared" si="20"/>
        <v>10.41428245</v>
      </c>
      <c r="O153" s="4">
        <f t="shared" si="21"/>
        <v>0</v>
      </c>
      <c r="P153" s="4">
        <f t="shared" si="22"/>
        <v>8.3734000000000013E-3</v>
      </c>
      <c r="Q153" s="4">
        <f t="shared" si="23"/>
        <v>0</v>
      </c>
      <c r="R153" s="4">
        <f t="shared" si="24"/>
        <v>30.416456000000007</v>
      </c>
      <c r="T153" s="2">
        <f t="shared" si="25"/>
        <v>96.014306250000018</v>
      </c>
      <c r="U153" s="2"/>
    </row>
    <row r="154" spans="1:21">
      <c r="A154">
        <v>484</v>
      </c>
      <c r="B154" t="s">
        <v>759</v>
      </c>
      <c r="C154" s="4">
        <v>21702.721999999998</v>
      </c>
      <c r="D154" s="4">
        <v>27350.781999999999</v>
      </c>
      <c r="E154" s="4">
        <v>68984.933000000005</v>
      </c>
      <c r="F154" s="4">
        <v>27978.651999999998</v>
      </c>
      <c r="G154" s="4">
        <v>0</v>
      </c>
      <c r="H154" s="4">
        <v>1216.2539999999999</v>
      </c>
      <c r="I154" s="4">
        <v>504.21</v>
      </c>
      <c r="J154" s="4">
        <v>761.84500000000003</v>
      </c>
      <c r="K154" s="5"/>
      <c r="L154" s="4">
        <f t="shared" si="18"/>
        <v>274.69962240000007</v>
      </c>
      <c r="M154" s="4">
        <f t="shared" si="19"/>
        <v>175.91157915000002</v>
      </c>
      <c r="N154" s="4">
        <f t="shared" si="20"/>
        <v>169.27084459999998</v>
      </c>
      <c r="O154" s="4">
        <f t="shared" si="21"/>
        <v>0</v>
      </c>
      <c r="P154" s="4">
        <f t="shared" si="22"/>
        <v>0.85137780000000007</v>
      </c>
      <c r="Q154" s="4">
        <f t="shared" si="23"/>
        <v>10.941357</v>
      </c>
      <c r="R154" s="4">
        <f t="shared" si="24"/>
        <v>4.2663320000000011</v>
      </c>
      <c r="T154" s="2">
        <f t="shared" si="25"/>
        <v>631.67478095000013</v>
      </c>
      <c r="U154" s="2"/>
    </row>
    <row r="155" spans="1:21">
      <c r="A155">
        <v>489</v>
      </c>
      <c r="B155" t="s">
        <v>760</v>
      </c>
      <c r="C155" s="4">
        <v>8771.7669999999998</v>
      </c>
      <c r="D155" s="4">
        <v>8538.2870000000003</v>
      </c>
      <c r="E155" s="4">
        <v>36291.053999999996</v>
      </c>
      <c r="F155" s="4">
        <v>12063.364</v>
      </c>
      <c r="G155" s="4">
        <v>0</v>
      </c>
      <c r="H155" s="4">
        <v>607.68600000000004</v>
      </c>
      <c r="I155" s="4">
        <v>0</v>
      </c>
      <c r="J155" s="4">
        <v>0</v>
      </c>
      <c r="K155" s="5"/>
      <c r="L155" s="4">
        <f t="shared" si="18"/>
        <v>96.936302400000017</v>
      </c>
      <c r="M155" s="4">
        <f t="shared" si="19"/>
        <v>92.542187699999999</v>
      </c>
      <c r="N155" s="4">
        <f t="shared" si="20"/>
        <v>72.983352199999999</v>
      </c>
      <c r="O155" s="4">
        <f t="shared" si="21"/>
        <v>0</v>
      </c>
      <c r="P155" s="4">
        <f t="shared" si="22"/>
        <v>0.4253802000000001</v>
      </c>
      <c r="Q155" s="4">
        <f t="shared" si="23"/>
        <v>0</v>
      </c>
      <c r="R155" s="4">
        <f t="shared" si="24"/>
        <v>0</v>
      </c>
      <c r="T155" s="2">
        <f t="shared" si="25"/>
        <v>262.88722250000001</v>
      </c>
      <c r="U155" s="2"/>
    </row>
    <row r="156" spans="1:21">
      <c r="A156">
        <v>491</v>
      </c>
      <c r="B156" t="s">
        <v>761</v>
      </c>
      <c r="C156" s="4">
        <v>470351.326</v>
      </c>
      <c r="D156" s="4">
        <v>328657.89199999999</v>
      </c>
      <c r="E156" s="4">
        <v>1283988.605</v>
      </c>
      <c r="F156" s="4">
        <v>161178.64000000001</v>
      </c>
      <c r="G156" s="4">
        <v>0</v>
      </c>
      <c r="H156" s="4">
        <v>9422.9560000000001</v>
      </c>
      <c r="I156" s="4">
        <v>1178.7819999999999</v>
      </c>
      <c r="J156" s="4">
        <v>4422.6980000000003</v>
      </c>
      <c r="K156" s="5"/>
      <c r="L156" s="4">
        <f t="shared" si="18"/>
        <v>4474.4516208000005</v>
      </c>
      <c r="M156" s="4">
        <f t="shared" si="19"/>
        <v>3274.17094275</v>
      </c>
      <c r="N156" s="4">
        <f t="shared" si="20"/>
        <v>975.13077200000009</v>
      </c>
      <c r="O156" s="4">
        <f t="shared" si="21"/>
        <v>0</v>
      </c>
      <c r="P156" s="4">
        <f t="shared" si="22"/>
        <v>6.5960692000000014</v>
      </c>
      <c r="Q156" s="4">
        <f t="shared" si="23"/>
        <v>25.5795694</v>
      </c>
      <c r="R156" s="4">
        <f t="shared" si="24"/>
        <v>24.767108800000006</v>
      </c>
      <c r="T156" s="2">
        <f t="shared" si="25"/>
        <v>8755.9289741500015</v>
      </c>
      <c r="U156" s="2"/>
    </row>
    <row r="157" spans="1:21">
      <c r="A157">
        <v>494</v>
      </c>
      <c r="B157" t="s">
        <v>762</v>
      </c>
      <c r="C157" s="4">
        <v>61584.440999999999</v>
      </c>
      <c r="D157" s="4">
        <v>17162.744999999999</v>
      </c>
      <c r="E157" s="4">
        <v>185025.72399999999</v>
      </c>
      <c r="F157" s="4">
        <v>7804.8190000000004</v>
      </c>
      <c r="G157" s="4">
        <v>0</v>
      </c>
      <c r="H157" s="4">
        <v>545.26700000000005</v>
      </c>
      <c r="I157" s="4">
        <v>243.91800000000001</v>
      </c>
      <c r="J157" s="4">
        <v>73349.801999999996</v>
      </c>
      <c r="K157" s="5"/>
      <c r="L157" s="4">
        <f t="shared" si="18"/>
        <v>440.98424160000008</v>
      </c>
      <c r="M157" s="4">
        <f t="shared" si="19"/>
        <v>471.81559620000002</v>
      </c>
      <c r="N157" s="4">
        <f t="shared" si="20"/>
        <v>47.219154950000004</v>
      </c>
      <c r="O157" s="4">
        <f t="shared" si="21"/>
        <v>0</v>
      </c>
      <c r="P157" s="4">
        <f t="shared" si="22"/>
        <v>0.38168690000000011</v>
      </c>
      <c r="Q157" s="4">
        <f t="shared" si="23"/>
        <v>5.2930206000000002</v>
      </c>
      <c r="R157" s="4">
        <f t="shared" si="24"/>
        <v>410.75889120000005</v>
      </c>
      <c r="T157" s="2">
        <f t="shared" si="25"/>
        <v>965.69370025000001</v>
      </c>
      <c r="U157" s="2"/>
    </row>
    <row r="158" spans="1:21">
      <c r="A158">
        <v>495</v>
      </c>
      <c r="B158" t="s">
        <v>763</v>
      </c>
      <c r="C158" s="4">
        <v>8276.8029999999999</v>
      </c>
      <c r="D158" s="4">
        <v>9290.0470000000005</v>
      </c>
      <c r="E158" s="4">
        <v>32733.879000000001</v>
      </c>
      <c r="F158" s="4">
        <v>9815.7720000000008</v>
      </c>
      <c r="G158" s="4">
        <v>0</v>
      </c>
      <c r="H158" s="4">
        <v>274.91300000000001</v>
      </c>
      <c r="I158" s="4">
        <v>50.706000000000003</v>
      </c>
      <c r="J158" s="4">
        <v>0</v>
      </c>
      <c r="K158" s="5"/>
      <c r="L158" s="4">
        <f t="shared" si="18"/>
        <v>98.37436000000001</v>
      </c>
      <c r="M158" s="4">
        <f t="shared" si="19"/>
        <v>83.471391450000013</v>
      </c>
      <c r="N158" s="4">
        <f t="shared" si="20"/>
        <v>59.385420600000003</v>
      </c>
      <c r="O158" s="4">
        <f t="shared" si="21"/>
        <v>0</v>
      </c>
      <c r="P158" s="4">
        <f t="shared" si="22"/>
        <v>0.19243910000000003</v>
      </c>
      <c r="Q158" s="4">
        <f t="shared" si="23"/>
        <v>1.1003202000000001</v>
      </c>
      <c r="R158" s="4">
        <f t="shared" si="24"/>
        <v>0</v>
      </c>
      <c r="T158" s="2">
        <f t="shared" si="25"/>
        <v>242.52393135000003</v>
      </c>
      <c r="U158" s="2"/>
    </row>
    <row r="159" spans="1:21">
      <c r="A159">
        <v>498</v>
      </c>
      <c r="B159" t="s">
        <v>764</v>
      </c>
      <c r="C159" s="4">
        <v>43223.008000000002</v>
      </c>
      <c r="D159" s="4">
        <v>16399.297999999999</v>
      </c>
      <c r="E159" s="4">
        <v>45637.892</v>
      </c>
      <c r="F159" s="4">
        <v>23876.914000000001</v>
      </c>
      <c r="G159" s="4">
        <v>0</v>
      </c>
      <c r="H159" s="4">
        <v>63.152999999999999</v>
      </c>
      <c r="I159" s="4">
        <v>196.85300000000001</v>
      </c>
      <c r="J159" s="4">
        <v>478.17200000000003</v>
      </c>
      <c r="K159" s="5"/>
      <c r="L159" s="4">
        <f t="shared" si="18"/>
        <v>333.8849136</v>
      </c>
      <c r="M159" s="4">
        <f t="shared" si="19"/>
        <v>116.37662460000001</v>
      </c>
      <c r="N159" s="4">
        <f t="shared" si="20"/>
        <v>144.45532969999999</v>
      </c>
      <c r="O159" s="4">
        <f t="shared" si="21"/>
        <v>0</v>
      </c>
      <c r="P159" s="4">
        <f t="shared" si="22"/>
        <v>4.4207100000000006E-2</v>
      </c>
      <c r="Q159" s="4">
        <f t="shared" si="23"/>
        <v>4.2717101</v>
      </c>
      <c r="R159" s="4">
        <f t="shared" si="24"/>
        <v>2.6777632000000007</v>
      </c>
      <c r="T159" s="2">
        <f t="shared" si="25"/>
        <v>599.03278509999996</v>
      </c>
      <c r="U159" s="2"/>
    </row>
    <row r="160" spans="1:21">
      <c r="A160">
        <v>499</v>
      </c>
      <c r="B160" t="s">
        <v>765</v>
      </c>
      <c r="C160" s="4">
        <v>97596.369000000006</v>
      </c>
      <c r="D160" s="4">
        <v>79254.642000000007</v>
      </c>
      <c r="E160" s="4">
        <v>453912.41800000001</v>
      </c>
      <c r="F160" s="4">
        <v>53290.32</v>
      </c>
      <c r="G160" s="4">
        <v>0</v>
      </c>
      <c r="H160" s="4">
        <v>4253.9750000000004</v>
      </c>
      <c r="I160" s="4">
        <v>351.48599999999999</v>
      </c>
      <c r="J160" s="4">
        <v>16071.424000000001</v>
      </c>
      <c r="K160" s="5"/>
      <c r="L160" s="4">
        <f t="shared" si="18"/>
        <v>990.36566160000018</v>
      </c>
      <c r="M160" s="4">
        <f t="shared" si="19"/>
        <v>1157.4766659000002</v>
      </c>
      <c r="N160" s="4">
        <f t="shared" si="20"/>
        <v>322.40643599999999</v>
      </c>
      <c r="O160" s="4">
        <f t="shared" si="21"/>
        <v>0</v>
      </c>
      <c r="P160" s="4">
        <f t="shared" si="22"/>
        <v>2.9777825000000009</v>
      </c>
      <c r="Q160" s="4">
        <f t="shared" si="23"/>
        <v>7.6272462000000001</v>
      </c>
      <c r="R160" s="4">
        <f t="shared" si="24"/>
        <v>89.999974400000013</v>
      </c>
      <c r="T160" s="2">
        <f t="shared" si="25"/>
        <v>2480.853792200001</v>
      </c>
      <c r="U160" s="2"/>
    </row>
    <row r="161" spans="1:21">
      <c r="A161">
        <v>500</v>
      </c>
      <c r="B161" t="s">
        <v>766</v>
      </c>
      <c r="C161" s="4">
        <v>59069.506999999998</v>
      </c>
      <c r="D161" s="4">
        <v>39453.928</v>
      </c>
      <c r="E161" s="4">
        <v>256294.27600000001</v>
      </c>
      <c r="F161" s="4">
        <v>9718.8729999999996</v>
      </c>
      <c r="G161" s="4">
        <v>0</v>
      </c>
      <c r="H161" s="4">
        <v>1635.6790000000001</v>
      </c>
      <c r="I161" s="4">
        <v>510.99799999999999</v>
      </c>
      <c r="J161" s="4">
        <v>0</v>
      </c>
      <c r="K161" s="5"/>
      <c r="L161" s="4">
        <f t="shared" si="18"/>
        <v>551.73123600000008</v>
      </c>
      <c r="M161" s="4">
        <f t="shared" si="19"/>
        <v>653.55040380000003</v>
      </c>
      <c r="N161" s="4">
        <f t="shared" si="20"/>
        <v>58.799181649999994</v>
      </c>
      <c r="O161" s="4">
        <f t="shared" si="21"/>
        <v>0</v>
      </c>
      <c r="P161" s="4">
        <f t="shared" si="22"/>
        <v>1.1449753000000003</v>
      </c>
      <c r="Q161" s="4">
        <f t="shared" si="23"/>
        <v>11.0886566</v>
      </c>
      <c r="R161" s="4">
        <f t="shared" si="24"/>
        <v>0</v>
      </c>
      <c r="T161" s="2">
        <f t="shared" si="25"/>
        <v>1276.3144533499999</v>
      </c>
      <c r="U161" s="2"/>
    </row>
    <row r="162" spans="1:21">
      <c r="A162">
        <v>503</v>
      </c>
      <c r="B162" t="s">
        <v>767</v>
      </c>
      <c r="C162" s="4">
        <v>51442.665999999997</v>
      </c>
      <c r="D162" s="4">
        <v>29261.746999999999</v>
      </c>
      <c r="E162" s="4">
        <v>164598.57500000001</v>
      </c>
      <c r="F162" s="4">
        <v>13716.6</v>
      </c>
      <c r="G162" s="4">
        <v>0</v>
      </c>
      <c r="H162" s="4">
        <v>1605.45</v>
      </c>
      <c r="I162" s="4">
        <v>0.20300000000000001</v>
      </c>
      <c r="J162" s="4">
        <v>0</v>
      </c>
      <c r="K162" s="5"/>
      <c r="L162" s="4">
        <f t="shared" si="18"/>
        <v>451.94471280000005</v>
      </c>
      <c r="M162" s="4">
        <f t="shared" si="19"/>
        <v>419.72636625000007</v>
      </c>
      <c r="N162" s="4">
        <f t="shared" si="20"/>
        <v>82.985429999999994</v>
      </c>
      <c r="O162" s="4">
        <f t="shared" si="21"/>
        <v>0</v>
      </c>
      <c r="P162" s="4">
        <f t="shared" si="22"/>
        <v>1.1238150000000002</v>
      </c>
      <c r="Q162" s="4">
        <f t="shared" si="23"/>
        <v>4.4051000000000003E-3</v>
      </c>
      <c r="R162" s="4">
        <f t="shared" si="24"/>
        <v>0</v>
      </c>
      <c r="T162" s="2">
        <f t="shared" si="25"/>
        <v>955.78472915000009</v>
      </c>
      <c r="U162" s="2"/>
    </row>
    <row r="163" spans="1:21">
      <c r="A163">
        <v>504</v>
      </c>
      <c r="B163" t="s">
        <v>768</v>
      </c>
      <c r="C163" s="4">
        <v>6781.2030000000004</v>
      </c>
      <c r="D163" s="4">
        <v>7181.5940000000001</v>
      </c>
      <c r="E163" s="4">
        <v>36759.135999999999</v>
      </c>
      <c r="F163" s="4">
        <v>6070.973</v>
      </c>
      <c r="G163" s="4">
        <v>0</v>
      </c>
      <c r="H163" s="4">
        <v>267.84800000000001</v>
      </c>
      <c r="I163" s="4">
        <v>0</v>
      </c>
      <c r="J163" s="4">
        <v>0</v>
      </c>
      <c r="K163" s="5"/>
      <c r="L163" s="4">
        <f t="shared" si="18"/>
        <v>78.191663200000008</v>
      </c>
      <c r="M163" s="4">
        <f t="shared" si="19"/>
        <v>93.735796800000003</v>
      </c>
      <c r="N163" s="4">
        <f t="shared" si="20"/>
        <v>36.729386650000002</v>
      </c>
      <c r="O163" s="4">
        <f t="shared" si="21"/>
        <v>0</v>
      </c>
      <c r="P163" s="4">
        <f t="shared" si="22"/>
        <v>0.18749360000000004</v>
      </c>
      <c r="Q163" s="4">
        <f t="shared" si="23"/>
        <v>0</v>
      </c>
      <c r="R163" s="4">
        <f t="shared" si="24"/>
        <v>0</v>
      </c>
      <c r="T163" s="2">
        <f t="shared" si="25"/>
        <v>208.84434025000002</v>
      </c>
      <c r="U163" s="2"/>
    </row>
    <row r="164" spans="1:21">
      <c r="A164">
        <v>505</v>
      </c>
      <c r="B164" t="s">
        <v>769</v>
      </c>
      <c r="C164" s="4">
        <v>172886.60200000001</v>
      </c>
      <c r="D164" s="4">
        <v>164022.92300000001</v>
      </c>
      <c r="E164" s="4">
        <v>495394.73599999998</v>
      </c>
      <c r="F164" s="4">
        <v>14654.27</v>
      </c>
      <c r="G164" s="4">
        <v>0</v>
      </c>
      <c r="H164" s="4">
        <v>6446.97</v>
      </c>
      <c r="I164" s="4">
        <v>3048.7020000000002</v>
      </c>
      <c r="J164" s="4">
        <v>0</v>
      </c>
      <c r="K164" s="5"/>
      <c r="L164" s="4">
        <f t="shared" si="18"/>
        <v>1886.6933400000005</v>
      </c>
      <c r="M164" s="4">
        <f t="shared" si="19"/>
        <v>1263.2565767999999</v>
      </c>
      <c r="N164" s="4">
        <f t="shared" si="20"/>
        <v>88.658333499999998</v>
      </c>
      <c r="O164" s="4">
        <f t="shared" si="21"/>
        <v>0</v>
      </c>
      <c r="P164" s="4">
        <f t="shared" si="22"/>
        <v>4.5128790000000008</v>
      </c>
      <c r="Q164" s="4">
        <f t="shared" si="23"/>
        <v>66.156833400000011</v>
      </c>
      <c r="R164" s="4">
        <f t="shared" si="24"/>
        <v>0</v>
      </c>
      <c r="T164" s="2">
        <f t="shared" si="25"/>
        <v>3309.2779627</v>
      </c>
      <c r="U164" s="2"/>
    </row>
    <row r="165" spans="1:21">
      <c r="A165">
        <v>507</v>
      </c>
      <c r="B165" t="s">
        <v>770</v>
      </c>
      <c r="C165" s="4">
        <v>41821.404999999999</v>
      </c>
      <c r="D165" s="4">
        <v>73231.789000000004</v>
      </c>
      <c r="E165" s="4">
        <v>132301.647</v>
      </c>
      <c r="F165" s="4">
        <v>74204.786999999997</v>
      </c>
      <c r="G165" s="4">
        <v>0</v>
      </c>
      <c r="H165" s="4">
        <v>177.03200000000001</v>
      </c>
      <c r="I165" s="4">
        <v>281.29300000000001</v>
      </c>
      <c r="J165" s="4">
        <v>71.290000000000006</v>
      </c>
      <c r="K165" s="5"/>
      <c r="L165" s="4">
        <f t="shared" si="18"/>
        <v>644.29788640000015</v>
      </c>
      <c r="M165" s="4">
        <f t="shared" si="19"/>
        <v>337.36919985000003</v>
      </c>
      <c r="N165" s="4">
        <f t="shared" si="20"/>
        <v>448.93896134999994</v>
      </c>
      <c r="O165" s="4">
        <f t="shared" si="21"/>
        <v>0</v>
      </c>
      <c r="P165" s="4">
        <f t="shared" si="22"/>
        <v>0.12392240000000003</v>
      </c>
      <c r="Q165" s="4">
        <f t="shared" si="23"/>
        <v>6.1040581000000005</v>
      </c>
      <c r="R165" s="4">
        <f t="shared" si="24"/>
        <v>0.39922400000000008</v>
      </c>
      <c r="T165" s="2">
        <f t="shared" si="25"/>
        <v>1436.8340281000003</v>
      </c>
      <c r="U165" s="2"/>
    </row>
    <row r="166" spans="1:21">
      <c r="A166">
        <v>508</v>
      </c>
      <c r="B166" t="s">
        <v>771</v>
      </c>
      <c r="C166" s="4">
        <v>99269.328999999998</v>
      </c>
      <c r="D166" s="4">
        <v>39400.978000000003</v>
      </c>
      <c r="E166" s="4">
        <v>217592.95800000001</v>
      </c>
      <c r="F166" s="4">
        <v>28480.583999999999</v>
      </c>
      <c r="G166" s="4">
        <v>0</v>
      </c>
      <c r="H166" s="4">
        <v>3532.0650000000001</v>
      </c>
      <c r="I166" s="4">
        <v>0</v>
      </c>
      <c r="J166" s="4">
        <v>1395.98</v>
      </c>
      <c r="K166" s="5"/>
      <c r="L166" s="4">
        <f t="shared" si="18"/>
        <v>776.55371920000016</v>
      </c>
      <c r="M166" s="4">
        <f t="shared" si="19"/>
        <v>554.86204290000012</v>
      </c>
      <c r="N166" s="4">
        <f t="shared" si="20"/>
        <v>172.30753319999999</v>
      </c>
      <c r="O166" s="4">
        <f t="shared" si="21"/>
        <v>0</v>
      </c>
      <c r="P166" s="4">
        <f t="shared" si="22"/>
        <v>2.4724455000000005</v>
      </c>
      <c r="Q166" s="4">
        <f t="shared" si="23"/>
        <v>0</v>
      </c>
      <c r="R166" s="4">
        <f t="shared" si="24"/>
        <v>7.8174880000000009</v>
      </c>
      <c r="T166" s="2">
        <f t="shared" si="25"/>
        <v>1506.1957408000005</v>
      </c>
      <c r="U166" s="2"/>
    </row>
    <row r="167" spans="1:21">
      <c r="A167">
        <v>529</v>
      </c>
      <c r="B167" t="s">
        <v>772</v>
      </c>
      <c r="C167" s="4">
        <v>138562.03099999999</v>
      </c>
      <c r="D167" s="4">
        <v>208033.16399999999</v>
      </c>
      <c r="E167" s="4">
        <v>543346.07299999997</v>
      </c>
      <c r="F167" s="4">
        <v>74151.103000000003</v>
      </c>
      <c r="G167" s="4">
        <v>0</v>
      </c>
      <c r="H167" s="4">
        <v>325.06900000000002</v>
      </c>
      <c r="I167" s="4">
        <v>1134.1880000000001</v>
      </c>
      <c r="J167" s="4">
        <v>13226.303</v>
      </c>
      <c r="K167" s="5"/>
      <c r="L167" s="4">
        <f t="shared" si="18"/>
        <v>1940.933092</v>
      </c>
      <c r="M167" s="4">
        <f t="shared" si="19"/>
        <v>1385.5324861500001</v>
      </c>
      <c r="N167" s="4">
        <f t="shared" si="20"/>
        <v>448.61417315</v>
      </c>
      <c r="O167" s="4">
        <f t="shared" si="21"/>
        <v>0</v>
      </c>
      <c r="P167" s="4">
        <f t="shared" si="22"/>
        <v>0.22754830000000004</v>
      </c>
      <c r="Q167" s="4">
        <f t="shared" si="23"/>
        <v>24.611879600000002</v>
      </c>
      <c r="R167" s="4">
        <f t="shared" si="24"/>
        <v>74.067296800000008</v>
      </c>
      <c r="T167" s="2">
        <f t="shared" si="25"/>
        <v>3799.9191792000001</v>
      </c>
      <c r="U167" s="2"/>
    </row>
    <row r="168" spans="1:21">
      <c r="A168">
        <v>531</v>
      </c>
      <c r="B168" t="s">
        <v>773</v>
      </c>
      <c r="C168" s="4">
        <v>39183.019999999997</v>
      </c>
      <c r="D168" s="4">
        <v>8343.2029999999995</v>
      </c>
      <c r="E168" s="4">
        <v>115651.69100000001</v>
      </c>
      <c r="F168" s="4">
        <v>2318.2489999999998</v>
      </c>
      <c r="G168" s="4">
        <v>0</v>
      </c>
      <c r="H168" s="4">
        <v>948.87800000000004</v>
      </c>
      <c r="I168" s="4">
        <v>119.16800000000001</v>
      </c>
      <c r="J168" s="4">
        <v>15213.197</v>
      </c>
      <c r="K168" s="5"/>
      <c r="L168" s="4">
        <f t="shared" si="18"/>
        <v>266.14684880000004</v>
      </c>
      <c r="M168" s="4">
        <f t="shared" si="19"/>
        <v>294.91181205000004</v>
      </c>
      <c r="N168" s="4">
        <f t="shared" si="20"/>
        <v>14.025406449999998</v>
      </c>
      <c r="O168" s="4">
        <f t="shared" si="21"/>
        <v>0</v>
      </c>
      <c r="P168" s="4">
        <f t="shared" si="22"/>
        <v>0.6642146000000001</v>
      </c>
      <c r="Q168" s="4">
        <f t="shared" si="23"/>
        <v>2.5859456000000001</v>
      </c>
      <c r="R168" s="4">
        <f t="shared" si="24"/>
        <v>85.193903200000008</v>
      </c>
      <c r="T168" s="2">
        <f t="shared" si="25"/>
        <v>578.3342275</v>
      </c>
      <c r="U168" s="2"/>
    </row>
    <row r="169" spans="1:21">
      <c r="A169">
        <v>535</v>
      </c>
      <c r="B169" t="s">
        <v>774</v>
      </c>
      <c r="C169" s="4">
        <v>85884.782999999996</v>
      </c>
      <c r="D169" s="4">
        <v>21331.955000000002</v>
      </c>
      <c r="E169" s="4">
        <v>222363.149</v>
      </c>
      <c r="F169" s="4">
        <v>3597.5340000000001</v>
      </c>
      <c r="G169" s="4">
        <v>0</v>
      </c>
      <c r="H169" s="4">
        <v>2143.1120000000001</v>
      </c>
      <c r="I169" s="4">
        <v>539.33699999999999</v>
      </c>
      <c r="J169" s="4">
        <v>679.70400000000006</v>
      </c>
      <c r="K169" s="5"/>
      <c r="L169" s="4">
        <f t="shared" si="18"/>
        <v>600.41373280000005</v>
      </c>
      <c r="M169" s="4">
        <f t="shared" si="19"/>
        <v>567.02602995000007</v>
      </c>
      <c r="N169" s="4">
        <f t="shared" si="20"/>
        <v>21.765080699999999</v>
      </c>
      <c r="O169" s="4">
        <f t="shared" si="21"/>
        <v>0</v>
      </c>
      <c r="P169" s="4">
        <f t="shared" si="22"/>
        <v>1.5001784000000002</v>
      </c>
      <c r="Q169" s="4">
        <f t="shared" si="23"/>
        <v>11.7036129</v>
      </c>
      <c r="R169" s="4">
        <f t="shared" si="24"/>
        <v>3.806342400000001</v>
      </c>
      <c r="T169" s="2">
        <f t="shared" si="25"/>
        <v>1202.4086347500004</v>
      </c>
      <c r="U169" s="2"/>
    </row>
    <row r="170" spans="1:21">
      <c r="A170">
        <v>536</v>
      </c>
      <c r="B170" t="s">
        <v>775</v>
      </c>
      <c r="C170" s="4">
        <v>298692.88299999997</v>
      </c>
      <c r="D170" s="4">
        <v>150413.91200000001</v>
      </c>
      <c r="E170" s="4">
        <v>805969.24600000004</v>
      </c>
      <c r="F170" s="4">
        <v>20638.39</v>
      </c>
      <c r="G170" s="4">
        <v>0</v>
      </c>
      <c r="H170" s="4">
        <v>19231.718000000001</v>
      </c>
      <c r="I170" s="4">
        <v>1353.134</v>
      </c>
      <c r="J170" s="4">
        <v>15636.102000000001</v>
      </c>
      <c r="K170" s="5"/>
      <c r="L170" s="4">
        <f t="shared" si="18"/>
        <v>2514.9980520000004</v>
      </c>
      <c r="M170" s="4">
        <f t="shared" si="19"/>
        <v>2055.2215773000003</v>
      </c>
      <c r="N170" s="4">
        <f t="shared" si="20"/>
        <v>124.86225949999999</v>
      </c>
      <c r="O170" s="4">
        <f t="shared" si="21"/>
        <v>0</v>
      </c>
      <c r="P170" s="4">
        <f t="shared" si="22"/>
        <v>13.462202600000003</v>
      </c>
      <c r="Q170" s="4">
        <f t="shared" si="23"/>
        <v>29.363007800000002</v>
      </c>
      <c r="R170" s="4">
        <f t="shared" si="24"/>
        <v>87.562171200000023</v>
      </c>
      <c r="T170" s="2">
        <f t="shared" si="25"/>
        <v>4737.9070991999997</v>
      </c>
      <c r="U170" s="2"/>
    </row>
    <row r="171" spans="1:21">
      <c r="A171">
        <v>538</v>
      </c>
      <c r="B171" t="s">
        <v>776</v>
      </c>
      <c r="C171" s="4">
        <v>14805.824000000001</v>
      </c>
      <c r="D171" s="4">
        <v>15227.84</v>
      </c>
      <c r="E171" s="4">
        <v>109311.75</v>
      </c>
      <c r="F171" s="4">
        <v>4507.0349999999999</v>
      </c>
      <c r="G171" s="4">
        <v>0</v>
      </c>
      <c r="H171" s="4">
        <v>673.64</v>
      </c>
      <c r="I171" s="4">
        <v>412.77300000000002</v>
      </c>
      <c r="J171" s="4">
        <v>0</v>
      </c>
      <c r="K171" s="5"/>
      <c r="L171" s="4">
        <f t="shared" si="18"/>
        <v>168.18851840000002</v>
      </c>
      <c r="M171" s="4">
        <f t="shared" si="19"/>
        <v>278.74496250000004</v>
      </c>
      <c r="N171" s="4">
        <f t="shared" si="20"/>
        <v>27.267561749999999</v>
      </c>
      <c r="O171" s="4">
        <f t="shared" si="21"/>
        <v>0</v>
      </c>
      <c r="P171" s="4">
        <f t="shared" si="22"/>
        <v>0.47154800000000008</v>
      </c>
      <c r="Q171" s="4">
        <f t="shared" si="23"/>
        <v>8.9571741000000014</v>
      </c>
      <c r="R171" s="4">
        <f t="shared" si="24"/>
        <v>0</v>
      </c>
      <c r="T171" s="2">
        <f t="shared" si="25"/>
        <v>483.62976475000005</v>
      </c>
      <c r="U171" s="2"/>
    </row>
    <row r="172" spans="1:21">
      <c r="A172">
        <v>541</v>
      </c>
      <c r="B172" t="s">
        <v>777</v>
      </c>
      <c r="C172" s="4">
        <v>61289.023000000001</v>
      </c>
      <c r="D172" s="4">
        <v>36364.337</v>
      </c>
      <c r="E172" s="4">
        <v>192718.98800000001</v>
      </c>
      <c r="F172" s="4">
        <v>24386.177</v>
      </c>
      <c r="G172" s="4">
        <v>0</v>
      </c>
      <c r="H172" s="4">
        <v>1079.7270000000001</v>
      </c>
      <c r="I172" s="4">
        <v>0</v>
      </c>
      <c r="J172" s="4">
        <v>671.67100000000005</v>
      </c>
      <c r="K172" s="5"/>
      <c r="L172" s="4">
        <f t="shared" si="18"/>
        <v>546.85881600000005</v>
      </c>
      <c r="M172" s="4">
        <f t="shared" si="19"/>
        <v>491.43341940000005</v>
      </c>
      <c r="N172" s="4">
        <f t="shared" si="20"/>
        <v>147.53637085</v>
      </c>
      <c r="O172" s="4">
        <f t="shared" si="21"/>
        <v>0</v>
      </c>
      <c r="P172" s="4">
        <f t="shared" si="22"/>
        <v>0.75580890000000012</v>
      </c>
      <c r="Q172" s="4">
        <f t="shared" si="23"/>
        <v>0</v>
      </c>
      <c r="R172" s="4">
        <f t="shared" si="24"/>
        <v>3.7613576000000006</v>
      </c>
      <c r="T172" s="2">
        <f t="shared" si="25"/>
        <v>1186.58441515</v>
      </c>
      <c r="U172" s="2"/>
    </row>
    <row r="173" spans="1:21">
      <c r="A173">
        <v>543</v>
      </c>
      <c r="B173" t="s">
        <v>778</v>
      </c>
      <c r="C173" s="4">
        <v>237710.67600000001</v>
      </c>
      <c r="D173" s="4">
        <v>352260.87300000002</v>
      </c>
      <c r="E173" s="4">
        <v>1038267.647</v>
      </c>
      <c r="F173" s="4">
        <v>8973.5879999999997</v>
      </c>
      <c r="G173" s="4">
        <v>0</v>
      </c>
      <c r="H173" s="4">
        <v>11479.343999999999</v>
      </c>
      <c r="I173" s="4">
        <v>9772.0130000000008</v>
      </c>
      <c r="J173" s="4">
        <v>185.14400000000001</v>
      </c>
      <c r="K173" s="5"/>
      <c r="L173" s="4">
        <f t="shared" si="18"/>
        <v>3303.8406744000004</v>
      </c>
      <c r="M173" s="4">
        <f t="shared" si="19"/>
        <v>2647.5824998500002</v>
      </c>
      <c r="N173" s="4">
        <f t="shared" si="20"/>
        <v>54.2902074</v>
      </c>
      <c r="O173" s="4">
        <f t="shared" si="21"/>
        <v>0</v>
      </c>
      <c r="P173" s="4">
        <f t="shared" si="22"/>
        <v>8.0355407999999997</v>
      </c>
      <c r="Q173" s="4">
        <f t="shared" si="23"/>
        <v>212.05268210000003</v>
      </c>
      <c r="R173" s="4">
        <f t="shared" si="24"/>
        <v>1.0368064000000001</v>
      </c>
      <c r="T173" s="2">
        <f t="shared" si="25"/>
        <v>6225.8016045500008</v>
      </c>
      <c r="U173" s="2"/>
    </row>
    <row r="174" spans="1:21">
      <c r="A174">
        <v>545</v>
      </c>
      <c r="B174" t="s">
        <v>779</v>
      </c>
      <c r="C174" s="4">
        <v>145311.83199999999</v>
      </c>
      <c r="D174" s="4">
        <v>45489.567000000003</v>
      </c>
      <c r="E174" s="4">
        <v>212845.27600000001</v>
      </c>
      <c r="F174" s="4">
        <v>42803.124000000003</v>
      </c>
      <c r="G174" s="4">
        <v>0</v>
      </c>
      <c r="H174" s="4">
        <v>2326.9899999999998</v>
      </c>
      <c r="I174" s="4">
        <v>10.647</v>
      </c>
      <c r="J174" s="4">
        <v>27219.5</v>
      </c>
      <c r="K174" s="5"/>
      <c r="L174" s="4">
        <f t="shared" si="18"/>
        <v>1068.4878344000001</v>
      </c>
      <c r="M174" s="4">
        <f t="shared" si="19"/>
        <v>542.75545380000005</v>
      </c>
      <c r="N174" s="4">
        <f t="shared" si="20"/>
        <v>258.95890020000002</v>
      </c>
      <c r="O174" s="4">
        <f t="shared" si="21"/>
        <v>0</v>
      </c>
      <c r="P174" s="4">
        <f t="shared" si="22"/>
        <v>1.6288930000000001</v>
      </c>
      <c r="Q174" s="4">
        <f t="shared" si="23"/>
        <v>0.23103990000000002</v>
      </c>
      <c r="R174" s="4">
        <f t="shared" si="24"/>
        <v>152.42920000000001</v>
      </c>
      <c r="T174" s="2">
        <f t="shared" si="25"/>
        <v>1872.0621213000004</v>
      </c>
      <c r="U174" s="2"/>
    </row>
    <row r="175" spans="1:21">
      <c r="A175">
        <v>560</v>
      </c>
      <c r="B175" t="s">
        <v>780</v>
      </c>
      <c r="C175" s="4">
        <v>136375.33599999998</v>
      </c>
      <c r="D175" s="4">
        <v>58989.813000000002</v>
      </c>
      <c r="E175" s="4">
        <v>354075.098</v>
      </c>
      <c r="F175" s="4">
        <v>20225.431</v>
      </c>
      <c r="G175" s="4">
        <v>0</v>
      </c>
      <c r="H175" s="4">
        <v>2342.9140000000002</v>
      </c>
      <c r="I175" s="4">
        <v>1349.9179999999999</v>
      </c>
      <c r="J175" s="4">
        <v>8.4120000000000008</v>
      </c>
      <c r="K175" s="5"/>
      <c r="L175" s="4">
        <f t="shared" si="18"/>
        <v>1094.0448344000001</v>
      </c>
      <c r="M175" s="4">
        <f t="shared" si="19"/>
        <v>902.8914999000001</v>
      </c>
      <c r="N175" s="4">
        <f t="shared" si="20"/>
        <v>122.36385755000001</v>
      </c>
      <c r="O175" s="4">
        <f t="shared" si="21"/>
        <v>0</v>
      </c>
      <c r="P175" s="4">
        <f t="shared" si="22"/>
        <v>1.6400398000000005</v>
      </c>
      <c r="Q175" s="4">
        <f t="shared" si="23"/>
        <v>29.293220599999998</v>
      </c>
      <c r="R175" s="4">
        <f t="shared" si="24"/>
        <v>4.7107200000000009E-2</v>
      </c>
      <c r="T175" s="2">
        <f t="shared" si="25"/>
        <v>2150.2334522500005</v>
      </c>
      <c r="U175" s="2"/>
    </row>
    <row r="176" spans="1:21">
      <c r="A176">
        <v>561</v>
      </c>
      <c r="B176" t="s">
        <v>781</v>
      </c>
      <c r="C176" s="4">
        <v>18258.195</v>
      </c>
      <c r="D176" s="4">
        <v>4066.3150000000001</v>
      </c>
      <c r="E176" s="4">
        <v>27293.952000000001</v>
      </c>
      <c r="F176" s="4">
        <v>2665.6909999999998</v>
      </c>
      <c r="G176" s="4">
        <v>0</v>
      </c>
      <c r="H176" s="4">
        <v>176.297</v>
      </c>
      <c r="I176" s="4">
        <v>0</v>
      </c>
      <c r="J176" s="4">
        <v>0</v>
      </c>
      <c r="K176" s="5"/>
      <c r="L176" s="4">
        <f t="shared" si="18"/>
        <v>125.017256</v>
      </c>
      <c r="M176" s="4">
        <f t="shared" si="19"/>
        <v>69.599577600000003</v>
      </c>
      <c r="N176" s="4">
        <f t="shared" si="20"/>
        <v>16.12743055</v>
      </c>
      <c r="O176" s="4">
        <f t="shared" si="21"/>
        <v>0</v>
      </c>
      <c r="P176" s="4">
        <f t="shared" si="22"/>
        <v>0.12340790000000001</v>
      </c>
      <c r="Q176" s="4">
        <f t="shared" si="23"/>
        <v>0</v>
      </c>
      <c r="R176" s="4">
        <f t="shared" si="24"/>
        <v>0</v>
      </c>
      <c r="T176" s="2">
        <f t="shared" si="25"/>
        <v>210.86767204999998</v>
      </c>
      <c r="U176" s="2"/>
    </row>
    <row r="177" spans="1:21">
      <c r="A177">
        <v>562</v>
      </c>
      <c r="B177" t="s">
        <v>782</v>
      </c>
      <c r="C177" s="4">
        <v>42806.879999999997</v>
      </c>
      <c r="D177" s="4">
        <v>55582.095000000001</v>
      </c>
      <c r="E177" s="4">
        <v>203743.88099999999</v>
      </c>
      <c r="F177" s="4">
        <v>51146.406999999999</v>
      </c>
      <c r="G177" s="4">
        <v>0</v>
      </c>
      <c r="H177" s="4">
        <v>9600.4089999999997</v>
      </c>
      <c r="I177" s="4">
        <v>244.524</v>
      </c>
      <c r="J177" s="4">
        <v>0</v>
      </c>
      <c r="K177" s="5"/>
      <c r="L177" s="4">
        <f t="shared" si="18"/>
        <v>550.97826000000009</v>
      </c>
      <c r="M177" s="4">
        <f t="shared" si="19"/>
        <v>519.54689655000004</v>
      </c>
      <c r="N177" s="4">
        <f t="shared" si="20"/>
        <v>309.43576235</v>
      </c>
      <c r="O177" s="4">
        <f t="shared" si="21"/>
        <v>0</v>
      </c>
      <c r="P177" s="4">
        <f t="shared" si="22"/>
        <v>6.7202863000000006</v>
      </c>
      <c r="Q177" s="4">
        <f t="shared" si="23"/>
        <v>5.3061708000000003</v>
      </c>
      <c r="R177" s="4">
        <f t="shared" si="24"/>
        <v>0</v>
      </c>
      <c r="T177" s="2">
        <f t="shared" si="25"/>
        <v>1391.9873760000003</v>
      </c>
      <c r="U177" s="2"/>
    </row>
    <row r="178" spans="1:21">
      <c r="A178">
        <v>563</v>
      </c>
      <c r="B178" t="s">
        <v>783</v>
      </c>
      <c r="C178" s="4">
        <v>58987.713000000003</v>
      </c>
      <c r="D178" s="4">
        <v>19778.598000000002</v>
      </c>
      <c r="E178" s="4">
        <v>154580.30600000001</v>
      </c>
      <c r="F178" s="4">
        <v>4367.3850000000002</v>
      </c>
      <c r="G178" s="4">
        <v>0</v>
      </c>
      <c r="H178" s="4">
        <v>2331.2449999999999</v>
      </c>
      <c r="I178" s="4">
        <v>818.60799999999995</v>
      </c>
      <c r="J178" s="4">
        <v>0</v>
      </c>
      <c r="K178" s="5"/>
      <c r="L178" s="4">
        <f t="shared" si="18"/>
        <v>441.09134160000008</v>
      </c>
      <c r="M178" s="4">
        <f t="shared" si="19"/>
        <v>394.17978030000006</v>
      </c>
      <c r="N178" s="4">
        <f t="shared" si="20"/>
        <v>26.422679250000002</v>
      </c>
      <c r="O178" s="4">
        <f t="shared" si="21"/>
        <v>0</v>
      </c>
      <c r="P178" s="4">
        <f t="shared" si="22"/>
        <v>1.6318715000000001</v>
      </c>
      <c r="Q178" s="4">
        <f t="shared" si="23"/>
        <v>17.7637936</v>
      </c>
      <c r="R178" s="4">
        <f t="shared" si="24"/>
        <v>0</v>
      </c>
      <c r="T178" s="2">
        <f t="shared" si="25"/>
        <v>881.0894662500001</v>
      </c>
      <c r="U178" s="2"/>
    </row>
    <row r="179" spans="1:21">
      <c r="A179">
        <v>564</v>
      </c>
      <c r="B179" t="s">
        <v>784</v>
      </c>
      <c r="C179" s="4">
        <v>2087061.7039999999</v>
      </c>
      <c r="D179" s="4">
        <v>987055.71799999999</v>
      </c>
      <c r="E179" s="4">
        <v>5069603.108</v>
      </c>
      <c r="F179" s="4">
        <v>59464.707000000002</v>
      </c>
      <c r="G179" s="4">
        <v>0</v>
      </c>
      <c r="H179" s="4">
        <v>107602.409</v>
      </c>
      <c r="I179" s="4">
        <v>1807.404</v>
      </c>
      <c r="J179" s="4">
        <v>66493.881000000008</v>
      </c>
      <c r="K179" s="5"/>
      <c r="L179" s="4">
        <f t="shared" si="18"/>
        <v>17215.0575632</v>
      </c>
      <c r="M179" s="4">
        <f t="shared" si="19"/>
        <v>12927.487925400001</v>
      </c>
      <c r="N179" s="4">
        <f t="shared" si="20"/>
        <v>359.76147735000001</v>
      </c>
      <c r="O179" s="4">
        <f t="shared" si="21"/>
        <v>0</v>
      </c>
      <c r="P179" s="4">
        <f t="shared" si="22"/>
        <v>75.32168630000001</v>
      </c>
      <c r="Q179" s="4">
        <f t="shared" si="23"/>
        <v>39.220666800000004</v>
      </c>
      <c r="R179" s="4">
        <f t="shared" si="24"/>
        <v>372.36573360000011</v>
      </c>
      <c r="T179" s="2">
        <f t="shared" si="25"/>
        <v>30616.849319050001</v>
      </c>
      <c r="U179" s="2"/>
    </row>
    <row r="180" spans="1:21">
      <c r="A180">
        <v>576</v>
      </c>
      <c r="B180" t="s">
        <v>785</v>
      </c>
      <c r="C180" s="4">
        <v>13524.22</v>
      </c>
      <c r="D180" s="4">
        <v>51907.631000000001</v>
      </c>
      <c r="E180" s="4">
        <v>62736.684000000001</v>
      </c>
      <c r="F180" s="4">
        <v>44152.1</v>
      </c>
      <c r="G180" s="4">
        <v>0</v>
      </c>
      <c r="H180" s="4">
        <v>1073.2529999999999</v>
      </c>
      <c r="I180" s="4">
        <v>1.8</v>
      </c>
      <c r="J180" s="4">
        <v>0</v>
      </c>
      <c r="K180" s="5"/>
      <c r="L180" s="4">
        <f t="shared" si="18"/>
        <v>366.41836560000007</v>
      </c>
      <c r="M180" s="4">
        <f t="shared" si="19"/>
        <v>159.97854420000002</v>
      </c>
      <c r="N180" s="4">
        <f t="shared" si="20"/>
        <v>267.120205</v>
      </c>
      <c r="O180" s="4">
        <f t="shared" si="21"/>
        <v>0</v>
      </c>
      <c r="P180" s="4">
        <f t="shared" si="22"/>
        <v>0.75127710000000003</v>
      </c>
      <c r="Q180" s="4">
        <f t="shared" si="23"/>
        <v>3.9060000000000004E-2</v>
      </c>
      <c r="R180" s="4">
        <f t="shared" si="24"/>
        <v>0</v>
      </c>
      <c r="T180" s="2">
        <f t="shared" si="25"/>
        <v>794.30745190000016</v>
      </c>
      <c r="U180" s="2"/>
    </row>
    <row r="181" spans="1:21">
      <c r="A181">
        <v>577</v>
      </c>
      <c r="B181" t="s">
        <v>786</v>
      </c>
      <c r="C181" s="4">
        <v>73528.055000000008</v>
      </c>
      <c r="D181" s="4">
        <v>37063.834999999999</v>
      </c>
      <c r="E181" s="4">
        <v>265503.462</v>
      </c>
      <c r="F181" s="4">
        <v>5269.4070000000002</v>
      </c>
      <c r="G181" s="4">
        <v>0</v>
      </c>
      <c r="H181" s="4">
        <v>174.137</v>
      </c>
      <c r="I181" s="4">
        <v>1271.354</v>
      </c>
      <c r="J181" s="4">
        <v>25.109000000000002</v>
      </c>
      <c r="K181" s="5"/>
      <c r="L181" s="4">
        <f t="shared" si="18"/>
        <v>619.3145840000002</v>
      </c>
      <c r="M181" s="4">
        <f t="shared" si="19"/>
        <v>677.03382810000005</v>
      </c>
      <c r="N181" s="4">
        <f t="shared" si="20"/>
        <v>31.879912350000001</v>
      </c>
      <c r="O181" s="4">
        <f t="shared" si="21"/>
        <v>0</v>
      </c>
      <c r="P181" s="4">
        <f t="shared" si="22"/>
        <v>0.12189590000000002</v>
      </c>
      <c r="Q181" s="4">
        <f t="shared" si="23"/>
        <v>27.588381800000001</v>
      </c>
      <c r="R181" s="4">
        <f t="shared" si="24"/>
        <v>0.14061040000000002</v>
      </c>
      <c r="T181" s="2">
        <f t="shared" si="25"/>
        <v>1355.9386021500002</v>
      </c>
      <c r="U181" s="2"/>
    </row>
    <row r="182" spans="1:21">
      <c r="A182">
        <v>578</v>
      </c>
      <c r="B182" t="s">
        <v>787</v>
      </c>
      <c r="C182" s="4">
        <v>15511.976000000001</v>
      </c>
      <c r="D182" s="4">
        <v>19752.537</v>
      </c>
      <c r="E182" s="4">
        <v>64046.211000000003</v>
      </c>
      <c r="F182" s="4">
        <v>19325.087</v>
      </c>
      <c r="G182" s="4">
        <v>0</v>
      </c>
      <c r="H182" s="4">
        <v>2058.712</v>
      </c>
      <c r="I182" s="4">
        <v>0</v>
      </c>
      <c r="J182" s="4">
        <v>11253.933000000001</v>
      </c>
      <c r="K182" s="5"/>
      <c r="L182" s="4">
        <f t="shared" si="18"/>
        <v>197.48127280000003</v>
      </c>
      <c r="M182" s="4">
        <f t="shared" si="19"/>
        <v>163.31783805000001</v>
      </c>
      <c r="N182" s="4">
        <f t="shared" si="20"/>
        <v>116.91677634999999</v>
      </c>
      <c r="O182" s="4">
        <f t="shared" si="21"/>
        <v>0</v>
      </c>
      <c r="P182" s="4">
        <f t="shared" si="22"/>
        <v>1.4410984000000002</v>
      </c>
      <c r="Q182" s="4">
        <f t="shared" si="23"/>
        <v>0</v>
      </c>
      <c r="R182" s="4">
        <f t="shared" si="24"/>
        <v>63.022024800000011</v>
      </c>
      <c r="T182" s="2">
        <f t="shared" si="25"/>
        <v>479.15698559999998</v>
      </c>
      <c r="U182" s="2"/>
    </row>
    <row r="183" spans="1:21">
      <c r="A183">
        <v>580</v>
      </c>
      <c r="B183" t="s">
        <v>788</v>
      </c>
      <c r="C183" s="4">
        <v>29000.812999999998</v>
      </c>
      <c r="D183" s="4">
        <v>25009.682000000001</v>
      </c>
      <c r="E183" s="4">
        <v>100242.075</v>
      </c>
      <c r="F183" s="4">
        <v>29247.222000000002</v>
      </c>
      <c r="G183" s="4">
        <v>0</v>
      </c>
      <c r="H183" s="4">
        <v>445.38799999999998</v>
      </c>
      <c r="I183" s="4">
        <v>0</v>
      </c>
      <c r="J183" s="4">
        <v>0</v>
      </c>
      <c r="K183" s="5"/>
      <c r="L183" s="4">
        <f t="shared" si="18"/>
        <v>302.45877200000001</v>
      </c>
      <c r="M183" s="4">
        <f t="shared" si="19"/>
        <v>255.61729125000002</v>
      </c>
      <c r="N183" s="4">
        <f t="shared" si="20"/>
        <v>176.9456931</v>
      </c>
      <c r="O183" s="4">
        <f t="shared" si="21"/>
        <v>0</v>
      </c>
      <c r="P183" s="4">
        <f t="shared" si="22"/>
        <v>0.31177160000000004</v>
      </c>
      <c r="Q183" s="4">
        <f t="shared" si="23"/>
        <v>0</v>
      </c>
      <c r="R183" s="4">
        <f t="shared" si="24"/>
        <v>0</v>
      </c>
      <c r="T183" s="2">
        <f t="shared" si="25"/>
        <v>735.33352795000008</v>
      </c>
      <c r="U183" s="2"/>
    </row>
    <row r="184" spans="1:21">
      <c r="A184">
        <v>581</v>
      </c>
      <c r="B184" t="s">
        <v>789</v>
      </c>
      <c r="C184" s="4">
        <v>65156.380000000005</v>
      </c>
      <c r="D184" s="4">
        <v>27112.16</v>
      </c>
      <c r="E184" s="4">
        <v>144228.41</v>
      </c>
      <c r="F184" s="4">
        <v>23024.187999999998</v>
      </c>
      <c r="G184" s="4">
        <v>0</v>
      </c>
      <c r="H184" s="4">
        <v>2083.7069999999999</v>
      </c>
      <c r="I184" s="4">
        <v>0</v>
      </c>
      <c r="J184" s="4">
        <v>1415.1399999999999</v>
      </c>
      <c r="K184" s="5"/>
      <c r="L184" s="4">
        <f t="shared" si="18"/>
        <v>516.70382400000017</v>
      </c>
      <c r="M184" s="4">
        <f t="shared" si="19"/>
        <v>367.78244550000005</v>
      </c>
      <c r="N184" s="4">
        <f t="shared" si="20"/>
        <v>139.2963374</v>
      </c>
      <c r="O184" s="4">
        <f t="shared" si="21"/>
        <v>0</v>
      </c>
      <c r="P184" s="4">
        <f t="shared" si="22"/>
        <v>1.4585949</v>
      </c>
      <c r="Q184" s="4">
        <f t="shared" si="23"/>
        <v>0</v>
      </c>
      <c r="R184" s="4">
        <f t="shared" si="24"/>
        <v>7.9247840000000007</v>
      </c>
      <c r="T184" s="2">
        <f t="shared" si="25"/>
        <v>1025.2412018000002</v>
      </c>
      <c r="U184" s="2"/>
    </row>
    <row r="185" spans="1:21">
      <c r="A185">
        <v>583</v>
      </c>
      <c r="B185" t="s">
        <v>790</v>
      </c>
      <c r="C185" s="4">
        <v>18724.412</v>
      </c>
      <c r="D185" s="4">
        <v>12301.472</v>
      </c>
      <c r="E185" s="4">
        <v>21402.398000000001</v>
      </c>
      <c r="F185" s="4">
        <v>28627.246999999999</v>
      </c>
      <c r="G185" s="4">
        <v>0</v>
      </c>
      <c r="H185" s="4">
        <v>483.56700000000001</v>
      </c>
      <c r="I185" s="4">
        <v>33.311</v>
      </c>
      <c r="J185" s="4">
        <v>30287.746999999999</v>
      </c>
      <c r="K185" s="5"/>
      <c r="L185" s="4">
        <f t="shared" si="18"/>
        <v>173.74495040000002</v>
      </c>
      <c r="M185" s="4">
        <f t="shared" si="19"/>
        <v>54.576114900000007</v>
      </c>
      <c r="N185" s="4">
        <f t="shared" si="20"/>
        <v>173.19484434999998</v>
      </c>
      <c r="O185" s="4">
        <f t="shared" si="21"/>
        <v>0</v>
      </c>
      <c r="P185" s="4">
        <f t="shared" si="22"/>
        <v>0.33849690000000004</v>
      </c>
      <c r="Q185" s="4">
        <f t="shared" si="23"/>
        <v>0.72284870000000001</v>
      </c>
      <c r="R185" s="4">
        <f t="shared" si="24"/>
        <v>169.61138320000003</v>
      </c>
      <c r="T185" s="2">
        <f t="shared" si="25"/>
        <v>402.57725525000001</v>
      </c>
      <c r="U185" s="2"/>
    </row>
    <row r="186" spans="1:21">
      <c r="A186">
        <v>584</v>
      </c>
      <c r="B186" t="s">
        <v>791</v>
      </c>
      <c r="C186" s="4">
        <v>16274.049000000001</v>
      </c>
      <c r="D186" s="4">
        <v>5166.9870000000001</v>
      </c>
      <c r="E186" s="4">
        <v>48867.752999999997</v>
      </c>
      <c r="F186" s="4">
        <v>5713.6260000000002</v>
      </c>
      <c r="G186" s="4">
        <v>0</v>
      </c>
      <c r="H186" s="4">
        <v>1635.2239999999999</v>
      </c>
      <c r="I186" s="4">
        <v>21.308</v>
      </c>
      <c r="J186" s="4">
        <v>8272.5730000000003</v>
      </c>
      <c r="K186" s="5"/>
      <c r="L186" s="4">
        <f t="shared" si="18"/>
        <v>120.06980160000002</v>
      </c>
      <c r="M186" s="4">
        <f t="shared" si="19"/>
        <v>124.61277015</v>
      </c>
      <c r="N186" s="4">
        <f t="shared" si="20"/>
        <v>34.567437300000002</v>
      </c>
      <c r="O186" s="4">
        <f t="shared" si="21"/>
        <v>0</v>
      </c>
      <c r="P186" s="4">
        <f t="shared" si="22"/>
        <v>1.1446568000000001</v>
      </c>
      <c r="Q186" s="4">
        <f t="shared" si="23"/>
        <v>0.46238360000000001</v>
      </c>
      <c r="R186" s="4">
        <f t="shared" si="24"/>
        <v>46.32640880000001</v>
      </c>
      <c r="T186" s="2">
        <f t="shared" si="25"/>
        <v>280.85704945000003</v>
      </c>
      <c r="U186" s="2"/>
    </row>
    <row r="187" spans="1:21">
      <c r="A187">
        <v>592</v>
      </c>
      <c r="B187" t="s">
        <v>792</v>
      </c>
      <c r="C187" s="4">
        <v>16932.238000000001</v>
      </c>
      <c r="D187" s="4">
        <v>15112.558999999999</v>
      </c>
      <c r="E187" s="4">
        <v>85368.453999999998</v>
      </c>
      <c r="F187" s="4">
        <v>11510.249</v>
      </c>
      <c r="G187" s="4">
        <v>0</v>
      </c>
      <c r="H187" s="4">
        <v>251.32</v>
      </c>
      <c r="I187" s="4">
        <v>36.72</v>
      </c>
      <c r="J187" s="4">
        <v>0</v>
      </c>
      <c r="K187" s="5"/>
      <c r="L187" s="4">
        <f t="shared" si="18"/>
        <v>179.45086320000001</v>
      </c>
      <c r="M187" s="4">
        <f t="shared" si="19"/>
        <v>217.68955770000002</v>
      </c>
      <c r="N187" s="4">
        <f t="shared" si="20"/>
        <v>69.637006450000001</v>
      </c>
      <c r="O187" s="4">
        <f t="shared" si="21"/>
        <v>0</v>
      </c>
      <c r="P187" s="4">
        <f t="shared" si="22"/>
        <v>0.17592400000000002</v>
      </c>
      <c r="Q187" s="4">
        <f t="shared" si="23"/>
        <v>0.79682399999999998</v>
      </c>
      <c r="R187" s="4">
        <f t="shared" si="24"/>
        <v>0</v>
      </c>
      <c r="T187" s="2">
        <f t="shared" si="25"/>
        <v>467.75017535000006</v>
      </c>
      <c r="U187" s="2"/>
    </row>
    <row r="188" spans="1:21">
      <c r="A188">
        <v>593</v>
      </c>
      <c r="B188" t="s">
        <v>793</v>
      </c>
      <c r="C188" s="4">
        <v>138798.997</v>
      </c>
      <c r="D188" s="4">
        <v>54345.277000000002</v>
      </c>
      <c r="E188" s="4">
        <v>390609.92200000002</v>
      </c>
      <c r="F188" s="4">
        <v>42236.983999999997</v>
      </c>
      <c r="G188" s="4">
        <v>0</v>
      </c>
      <c r="H188" s="4">
        <v>6697.1469999999999</v>
      </c>
      <c r="I188" s="4">
        <v>11.891999999999999</v>
      </c>
      <c r="J188" s="4">
        <v>0</v>
      </c>
      <c r="K188" s="5"/>
      <c r="L188" s="4">
        <f t="shared" si="18"/>
        <v>1081.6079344000002</v>
      </c>
      <c r="M188" s="4">
        <f t="shared" si="19"/>
        <v>996.05530110000018</v>
      </c>
      <c r="N188" s="4">
        <f t="shared" si="20"/>
        <v>255.53375319999998</v>
      </c>
      <c r="O188" s="4">
        <f t="shared" si="21"/>
        <v>0</v>
      </c>
      <c r="P188" s="4">
        <f t="shared" si="22"/>
        <v>4.6880029000000007</v>
      </c>
      <c r="Q188" s="4">
        <f t="shared" si="23"/>
        <v>0.25805640000000002</v>
      </c>
      <c r="R188" s="4">
        <f t="shared" si="24"/>
        <v>0</v>
      </c>
      <c r="T188" s="2">
        <f t="shared" si="25"/>
        <v>2338.1430479999999</v>
      </c>
      <c r="U188" s="2"/>
    </row>
    <row r="189" spans="1:21">
      <c r="A189">
        <v>595</v>
      </c>
      <c r="B189" t="s">
        <v>794</v>
      </c>
      <c r="C189" s="4">
        <v>21171.249</v>
      </c>
      <c r="D189" s="4">
        <v>21506.284</v>
      </c>
      <c r="E189" s="4">
        <v>91203.024000000005</v>
      </c>
      <c r="F189" s="4">
        <v>25695.81</v>
      </c>
      <c r="G189" s="4">
        <v>0</v>
      </c>
      <c r="H189" s="4">
        <v>889.971</v>
      </c>
      <c r="I189" s="4">
        <v>87.742999999999995</v>
      </c>
      <c r="J189" s="4">
        <v>0</v>
      </c>
      <c r="K189" s="5"/>
      <c r="L189" s="4">
        <f t="shared" si="18"/>
        <v>238.9941848</v>
      </c>
      <c r="M189" s="4">
        <f t="shared" si="19"/>
        <v>232.56771120000002</v>
      </c>
      <c r="N189" s="4">
        <f t="shared" si="20"/>
        <v>155.45965050000001</v>
      </c>
      <c r="O189" s="4">
        <f t="shared" si="21"/>
        <v>0</v>
      </c>
      <c r="P189" s="4">
        <f t="shared" si="22"/>
        <v>0.62297970000000014</v>
      </c>
      <c r="Q189" s="4">
        <f t="shared" si="23"/>
        <v>1.9040230999999999</v>
      </c>
      <c r="R189" s="4">
        <f t="shared" si="24"/>
        <v>0</v>
      </c>
      <c r="T189" s="2">
        <f t="shared" si="25"/>
        <v>629.5485493000001</v>
      </c>
      <c r="U189" s="2"/>
    </row>
    <row r="190" spans="1:21">
      <c r="A190">
        <v>598</v>
      </c>
      <c r="B190" t="s">
        <v>795</v>
      </c>
      <c r="C190" s="4">
        <v>290961.076</v>
      </c>
      <c r="D190" s="4">
        <v>46792.917000000001</v>
      </c>
      <c r="E190" s="4">
        <v>384215.86300000001</v>
      </c>
      <c r="F190" s="4">
        <v>14836.096</v>
      </c>
      <c r="G190" s="4">
        <v>0</v>
      </c>
      <c r="H190" s="4">
        <v>6980.3670000000002</v>
      </c>
      <c r="I190" s="4">
        <v>724.23400000000004</v>
      </c>
      <c r="J190" s="4">
        <v>4005.489</v>
      </c>
      <c r="K190" s="5"/>
      <c r="L190" s="4">
        <f t="shared" si="18"/>
        <v>1891.4223608000004</v>
      </c>
      <c r="M190" s="4">
        <f t="shared" si="19"/>
        <v>979.75045065000006</v>
      </c>
      <c r="N190" s="4">
        <f t="shared" si="20"/>
        <v>89.758380799999998</v>
      </c>
      <c r="O190" s="4">
        <f t="shared" si="21"/>
        <v>0</v>
      </c>
      <c r="P190" s="4">
        <f t="shared" si="22"/>
        <v>4.8862569000000011</v>
      </c>
      <c r="Q190" s="4">
        <f t="shared" si="23"/>
        <v>15.715877800000001</v>
      </c>
      <c r="R190" s="4">
        <f t="shared" si="24"/>
        <v>22.430738400000003</v>
      </c>
      <c r="T190" s="2">
        <f t="shared" si="25"/>
        <v>2981.5333269500002</v>
      </c>
      <c r="U190" s="2"/>
    </row>
    <row r="191" spans="1:21">
      <c r="A191">
        <v>599</v>
      </c>
      <c r="B191" t="s">
        <v>796</v>
      </c>
      <c r="C191" s="4">
        <v>94818.673999999999</v>
      </c>
      <c r="D191" s="4">
        <v>18480.543000000001</v>
      </c>
      <c r="E191" s="4">
        <v>231261.79300000001</v>
      </c>
      <c r="F191" s="4">
        <v>10755.852000000001</v>
      </c>
      <c r="G191" s="4">
        <v>0</v>
      </c>
      <c r="H191" s="4">
        <v>3748.683</v>
      </c>
      <c r="I191" s="4">
        <v>4.173</v>
      </c>
      <c r="J191" s="4">
        <v>4807.268</v>
      </c>
      <c r="K191" s="5"/>
      <c r="L191" s="4">
        <f t="shared" si="18"/>
        <v>634.47561520000011</v>
      </c>
      <c r="M191" s="4">
        <f t="shared" si="19"/>
        <v>589.71757215000002</v>
      </c>
      <c r="N191" s="4">
        <f t="shared" si="20"/>
        <v>65.072904600000001</v>
      </c>
      <c r="O191" s="4">
        <f t="shared" si="21"/>
        <v>0</v>
      </c>
      <c r="P191" s="4">
        <f t="shared" si="22"/>
        <v>2.6240781000000002</v>
      </c>
      <c r="Q191" s="4">
        <f t="shared" si="23"/>
        <v>9.0554099999999998E-2</v>
      </c>
      <c r="R191" s="4">
        <f t="shared" si="24"/>
        <v>26.920700800000002</v>
      </c>
      <c r="T191" s="2">
        <f t="shared" si="25"/>
        <v>1291.98072415</v>
      </c>
      <c r="U191" s="2"/>
    </row>
    <row r="192" spans="1:21">
      <c r="A192">
        <v>601</v>
      </c>
      <c r="B192" t="s">
        <v>797</v>
      </c>
      <c r="C192" s="4">
        <v>20563.322</v>
      </c>
      <c r="D192" s="4">
        <v>17091.848000000002</v>
      </c>
      <c r="E192" s="4">
        <v>74775.94</v>
      </c>
      <c r="F192" s="4">
        <v>15105.108</v>
      </c>
      <c r="G192" s="4">
        <v>0</v>
      </c>
      <c r="H192" s="4">
        <v>1580.327</v>
      </c>
      <c r="I192" s="4">
        <v>24</v>
      </c>
      <c r="J192" s="4">
        <v>5833.9660000000003</v>
      </c>
      <c r="K192" s="5"/>
      <c r="L192" s="4">
        <f t="shared" si="18"/>
        <v>210.86895200000001</v>
      </c>
      <c r="M192" s="4">
        <f t="shared" si="19"/>
        <v>190.67864700000001</v>
      </c>
      <c r="N192" s="4">
        <f t="shared" si="20"/>
        <v>91.385903400000004</v>
      </c>
      <c r="O192" s="4">
        <f t="shared" si="21"/>
        <v>0</v>
      </c>
      <c r="P192" s="4">
        <f t="shared" si="22"/>
        <v>1.1062289000000001</v>
      </c>
      <c r="Q192" s="4">
        <f t="shared" si="23"/>
        <v>0.52080000000000004</v>
      </c>
      <c r="R192" s="4">
        <f t="shared" si="24"/>
        <v>32.670209600000007</v>
      </c>
      <c r="T192" s="2">
        <f t="shared" si="25"/>
        <v>494.56053130000004</v>
      </c>
      <c r="U192" s="2"/>
    </row>
    <row r="193" spans="1:21">
      <c r="A193">
        <v>604</v>
      </c>
      <c r="B193" t="s">
        <v>798</v>
      </c>
      <c r="C193" s="4">
        <v>223383.93799999999</v>
      </c>
      <c r="D193" s="4">
        <v>95883.366999999998</v>
      </c>
      <c r="E193" s="4">
        <v>502166.74200000003</v>
      </c>
      <c r="F193" s="4">
        <v>5158.049</v>
      </c>
      <c r="G193" s="4">
        <v>0</v>
      </c>
      <c r="H193" s="4">
        <v>9813.73</v>
      </c>
      <c r="I193" s="4">
        <v>828.221</v>
      </c>
      <c r="J193" s="4">
        <v>0</v>
      </c>
      <c r="K193" s="5"/>
      <c r="L193" s="4">
        <f t="shared" si="18"/>
        <v>1787.8969080000002</v>
      </c>
      <c r="M193" s="4">
        <f t="shared" si="19"/>
        <v>1280.5251921000001</v>
      </c>
      <c r="N193" s="4">
        <f t="shared" si="20"/>
        <v>31.20619645</v>
      </c>
      <c r="O193" s="4">
        <f t="shared" si="21"/>
        <v>0</v>
      </c>
      <c r="P193" s="4">
        <f t="shared" si="22"/>
        <v>6.8696110000000008</v>
      </c>
      <c r="Q193" s="4">
        <f t="shared" si="23"/>
        <v>17.9723957</v>
      </c>
      <c r="R193" s="4">
        <f t="shared" si="24"/>
        <v>0</v>
      </c>
      <c r="T193" s="2">
        <f t="shared" si="25"/>
        <v>3124.4703032500006</v>
      </c>
      <c r="U193" s="2"/>
    </row>
    <row r="194" spans="1:21">
      <c r="A194">
        <v>607</v>
      </c>
      <c r="B194" t="s">
        <v>799</v>
      </c>
      <c r="C194" s="4">
        <v>15779.328</v>
      </c>
      <c r="D194" s="4">
        <v>19940.777999999998</v>
      </c>
      <c r="E194" s="4">
        <v>79567.724000000002</v>
      </c>
      <c r="F194" s="4">
        <v>18247.284</v>
      </c>
      <c r="G194" s="4">
        <v>0</v>
      </c>
      <c r="H194" s="4">
        <v>867.79499999999996</v>
      </c>
      <c r="I194" s="4">
        <v>0</v>
      </c>
      <c r="J194" s="4">
        <v>0</v>
      </c>
      <c r="K194" s="5"/>
      <c r="L194" s="4">
        <f t="shared" si="18"/>
        <v>200.03259360000004</v>
      </c>
      <c r="M194" s="4">
        <f t="shared" si="19"/>
        <v>202.89769620000001</v>
      </c>
      <c r="N194" s="4">
        <f t="shared" si="20"/>
        <v>110.39606819999999</v>
      </c>
      <c r="O194" s="4">
        <f t="shared" si="21"/>
        <v>0</v>
      </c>
      <c r="P194" s="4">
        <f t="shared" si="22"/>
        <v>0.60745650000000007</v>
      </c>
      <c r="Q194" s="4">
        <f t="shared" si="23"/>
        <v>0</v>
      </c>
      <c r="R194" s="4">
        <f t="shared" si="24"/>
        <v>0</v>
      </c>
      <c r="T194" s="2">
        <f t="shared" si="25"/>
        <v>513.93381450000004</v>
      </c>
      <c r="U194" s="2"/>
    </row>
    <row r="195" spans="1:21">
      <c r="A195">
        <v>608</v>
      </c>
      <c r="B195" t="s">
        <v>800</v>
      </c>
      <c r="C195" s="4">
        <v>10254.846</v>
      </c>
      <c r="D195" s="4">
        <v>8918.6479999999992</v>
      </c>
      <c r="E195" s="4">
        <v>47044.260999999999</v>
      </c>
      <c r="F195" s="4">
        <v>11382.471</v>
      </c>
      <c r="G195" s="4">
        <v>0</v>
      </c>
      <c r="H195" s="4">
        <v>135.12899999999999</v>
      </c>
      <c r="I195" s="4">
        <v>0</v>
      </c>
      <c r="J195" s="4">
        <v>0</v>
      </c>
      <c r="K195" s="5"/>
      <c r="L195" s="4">
        <f t="shared" si="18"/>
        <v>107.37156640000001</v>
      </c>
      <c r="M195" s="4">
        <f t="shared" si="19"/>
        <v>119.96286555</v>
      </c>
      <c r="N195" s="4">
        <f t="shared" si="20"/>
        <v>68.863949550000001</v>
      </c>
      <c r="O195" s="4">
        <f t="shared" si="21"/>
        <v>0</v>
      </c>
      <c r="P195" s="4">
        <f t="shared" si="22"/>
        <v>9.4590300000000002E-2</v>
      </c>
      <c r="Q195" s="4">
        <f t="shared" si="23"/>
        <v>0</v>
      </c>
      <c r="R195" s="4">
        <f t="shared" si="24"/>
        <v>0</v>
      </c>
      <c r="T195" s="2">
        <f t="shared" si="25"/>
        <v>296.29297179999998</v>
      </c>
      <c r="U195" s="2"/>
    </row>
    <row r="196" spans="1:21">
      <c r="A196">
        <v>609</v>
      </c>
      <c r="B196" t="s">
        <v>801</v>
      </c>
      <c r="C196" s="4">
        <v>975968.41399999999</v>
      </c>
      <c r="D196" s="4">
        <v>444342.54300000001</v>
      </c>
      <c r="E196" s="4">
        <v>1966360.5460000001</v>
      </c>
      <c r="F196" s="4">
        <v>66331.625</v>
      </c>
      <c r="G196" s="4">
        <v>0</v>
      </c>
      <c r="H196" s="4">
        <v>22294.275000000001</v>
      </c>
      <c r="I196" s="4">
        <v>10831.281999999999</v>
      </c>
      <c r="J196" s="4">
        <v>42373.642</v>
      </c>
      <c r="K196" s="5"/>
      <c r="L196" s="4">
        <f t="shared" si="18"/>
        <v>7953.7413592000012</v>
      </c>
      <c r="M196" s="4">
        <f t="shared" si="19"/>
        <v>5014.2193923000004</v>
      </c>
      <c r="N196" s="4">
        <f t="shared" si="20"/>
        <v>401.30633124999997</v>
      </c>
      <c r="O196" s="4">
        <f t="shared" si="21"/>
        <v>0</v>
      </c>
      <c r="P196" s="4">
        <f t="shared" si="22"/>
        <v>15.605992500000003</v>
      </c>
      <c r="Q196" s="4">
        <f t="shared" si="23"/>
        <v>235.03881939999999</v>
      </c>
      <c r="R196" s="4">
        <f t="shared" si="24"/>
        <v>237.29239520000004</v>
      </c>
      <c r="T196" s="2">
        <f t="shared" si="25"/>
        <v>13619.911894650004</v>
      </c>
      <c r="U196" s="2"/>
    </row>
    <row r="197" spans="1:21">
      <c r="A197">
        <v>611</v>
      </c>
      <c r="B197" t="s">
        <v>802</v>
      </c>
      <c r="C197" s="4">
        <v>13561.11</v>
      </c>
      <c r="D197" s="4">
        <v>44148.542999999998</v>
      </c>
      <c r="E197" s="4">
        <v>114020.474</v>
      </c>
      <c r="F197" s="4">
        <v>7080.6559999999999</v>
      </c>
      <c r="G197" s="4">
        <v>0</v>
      </c>
      <c r="H197" s="4">
        <v>556.38800000000003</v>
      </c>
      <c r="I197" s="4">
        <v>439.81</v>
      </c>
      <c r="J197" s="4">
        <v>0</v>
      </c>
      <c r="K197" s="5"/>
      <c r="L197" s="4">
        <f t="shared" si="18"/>
        <v>323.17405680000002</v>
      </c>
      <c r="M197" s="4">
        <f t="shared" si="19"/>
        <v>290.75220870000004</v>
      </c>
      <c r="N197" s="4">
        <f t="shared" si="20"/>
        <v>42.837968799999999</v>
      </c>
      <c r="O197" s="4">
        <f t="shared" si="21"/>
        <v>0</v>
      </c>
      <c r="P197" s="4">
        <f t="shared" si="22"/>
        <v>0.38947160000000008</v>
      </c>
      <c r="Q197" s="4">
        <f t="shared" si="23"/>
        <v>9.5438770000000002</v>
      </c>
      <c r="R197" s="4">
        <f t="shared" si="24"/>
        <v>0</v>
      </c>
      <c r="T197" s="2">
        <f t="shared" si="25"/>
        <v>666.69758289999993</v>
      </c>
      <c r="U197" s="2"/>
    </row>
    <row r="198" spans="1:21">
      <c r="A198">
        <v>614</v>
      </c>
      <c r="B198" t="s">
        <v>803</v>
      </c>
      <c r="C198" s="4">
        <v>22719.168000000001</v>
      </c>
      <c r="D198" s="4">
        <v>22336.651000000002</v>
      </c>
      <c r="E198" s="4">
        <v>61686.406000000003</v>
      </c>
      <c r="F198" s="4">
        <v>40661.101000000002</v>
      </c>
      <c r="G198" s="4">
        <v>0</v>
      </c>
      <c r="H198" s="4">
        <v>338.07</v>
      </c>
      <c r="I198" s="4">
        <v>0</v>
      </c>
      <c r="J198" s="4">
        <v>2661.288</v>
      </c>
      <c r="K198" s="5"/>
      <c r="L198" s="4">
        <f t="shared" si="18"/>
        <v>252.31258640000004</v>
      </c>
      <c r="M198" s="4">
        <f t="shared" si="19"/>
        <v>157.30033530000003</v>
      </c>
      <c r="N198" s="4">
        <f t="shared" si="20"/>
        <v>245.99966105000001</v>
      </c>
      <c r="O198" s="4">
        <f t="shared" si="21"/>
        <v>0</v>
      </c>
      <c r="P198" s="4">
        <f t="shared" si="22"/>
        <v>0.23664900000000003</v>
      </c>
      <c r="Q198" s="4">
        <f t="shared" si="23"/>
        <v>0</v>
      </c>
      <c r="R198" s="4">
        <f t="shared" si="24"/>
        <v>14.903212800000002</v>
      </c>
      <c r="T198" s="2">
        <f t="shared" si="25"/>
        <v>655.84923175000017</v>
      </c>
      <c r="U198" s="2"/>
    </row>
    <row r="199" spans="1:21">
      <c r="A199">
        <v>615</v>
      </c>
      <c r="B199" t="s">
        <v>804</v>
      </c>
      <c r="C199" s="4">
        <v>66500.270999999993</v>
      </c>
      <c r="D199" s="4">
        <v>47488.375999999997</v>
      </c>
      <c r="E199" s="4">
        <v>151730.31200000001</v>
      </c>
      <c r="F199" s="4">
        <v>73722.933999999994</v>
      </c>
      <c r="G199" s="4">
        <v>0</v>
      </c>
      <c r="H199" s="4">
        <v>5635.9639999999999</v>
      </c>
      <c r="I199" s="4">
        <v>484.64800000000002</v>
      </c>
      <c r="J199" s="4">
        <v>338.45699999999999</v>
      </c>
      <c r="K199" s="5"/>
      <c r="L199" s="4">
        <f t="shared" si="18"/>
        <v>638.33642320000013</v>
      </c>
      <c r="M199" s="4">
        <f t="shared" si="19"/>
        <v>386.91229560000005</v>
      </c>
      <c r="N199" s="4">
        <f t="shared" si="20"/>
        <v>446.02375069999994</v>
      </c>
      <c r="O199" s="4">
        <f t="shared" si="21"/>
        <v>0</v>
      </c>
      <c r="P199" s="4">
        <f t="shared" si="22"/>
        <v>3.9451748000000006</v>
      </c>
      <c r="Q199" s="4">
        <f t="shared" si="23"/>
        <v>10.5168616</v>
      </c>
      <c r="R199" s="4">
        <f t="shared" si="24"/>
        <v>1.8953592000000001</v>
      </c>
      <c r="T199" s="2">
        <f t="shared" si="25"/>
        <v>1485.7345059000002</v>
      </c>
      <c r="U199" s="2"/>
    </row>
    <row r="200" spans="1:21">
      <c r="A200">
        <v>616</v>
      </c>
      <c r="B200" t="s">
        <v>805</v>
      </c>
      <c r="C200" s="4">
        <v>6487.2190000000001</v>
      </c>
      <c r="D200" s="4">
        <v>5396.5050000000001</v>
      </c>
      <c r="E200" s="4">
        <v>40509.311000000002</v>
      </c>
      <c r="F200" s="4">
        <v>4628.1090000000004</v>
      </c>
      <c r="G200" s="4">
        <v>0</v>
      </c>
      <c r="H200" s="4">
        <v>232.42</v>
      </c>
      <c r="I200" s="4">
        <v>43.832999999999998</v>
      </c>
      <c r="J200" s="4">
        <v>5.3789999999999996</v>
      </c>
      <c r="K200" s="5"/>
      <c r="L200" s="4">
        <f t="shared" ref="L200:L263" si="26">0.5*(C200+D200)*($L$7/100)</f>
        <v>66.54885440000001</v>
      </c>
      <c r="M200" s="4">
        <f t="shared" si="19"/>
        <v>103.29874305000001</v>
      </c>
      <c r="N200" s="4">
        <f t="shared" si="20"/>
        <v>28.000059450000002</v>
      </c>
      <c r="O200" s="4">
        <f t="shared" si="21"/>
        <v>0</v>
      </c>
      <c r="P200" s="4">
        <f t="shared" si="22"/>
        <v>0.16269400000000001</v>
      </c>
      <c r="Q200" s="4">
        <f t="shared" si="23"/>
        <v>0.95117609999999997</v>
      </c>
      <c r="R200" s="4">
        <f t="shared" si="24"/>
        <v>3.0122400000000001E-2</v>
      </c>
      <c r="T200" s="2">
        <f t="shared" si="25"/>
        <v>198.96152700000002</v>
      </c>
      <c r="U200" s="2"/>
    </row>
    <row r="201" spans="1:21">
      <c r="A201">
        <v>619</v>
      </c>
      <c r="B201" t="s">
        <v>806</v>
      </c>
      <c r="C201" s="4">
        <v>16245.117</v>
      </c>
      <c r="D201" s="4">
        <v>9052.8829999999998</v>
      </c>
      <c r="E201" s="4">
        <v>53250.970999999998</v>
      </c>
      <c r="F201" s="4">
        <v>8007.0990000000002</v>
      </c>
      <c r="G201" s="4">
        <v>0</v>
      </c>
      <c r="H201" s="4">
        <v>341.64100000000002</v>
      </c>
      <c r="I201" s="4">
        <v>0</v>
      </c>
      <c r="J201" s="4">
        <v>0</v>
      </c>
      <c r="K201" s="5"/>
      <c r="L201" s="4">
        <f t="shared" si="26"/>
        <v>141.66880000000003</v>
      </c>
      <c r="M201" s="4">
        <f t="shared" ref="M201:M264" si="27">0.5*E201*($M$7/100)</f>
        <v>135.78997605000001</v>
      </c>
      <c r="N201" s="4">
        <f t="shared" ref="N201:N264" si="28">0.5*F201*($N$7/100)</f>
        <v>48.442948950000002</v>
      </c>
      <c r="O201" s="4">
        <f t="shared" ref="O201:O264" si="29">0.5*G201*($O$7/100)</f>
        <v>0</v>
      </c>
      <c r="P201" s="4">
        <f t="shared" ref="P201:P264" si="30">0.5*H201*($P$7/100)</f>
        <v>0.23914870000000005</v>
      </c>
      <c r="Q201" s="4">
        <f t="shared" ref="Q201:Q264" si="31">0.5*I201*($Q$7/100)</f>
        <v>0</v>
      </c>
      <c r="R201" s="4">
        <f t="shared" ref="R201:R264" si="32">0.5*J201*($R$7/100)</f>
        <v>0</v>
      </c>
      <c r="T201" s="2">
        <f t="shared" ref="T201:T264" si="33">SUM(L201:Q201)</f>
        <v>326.14087370000004</v>
      </c>
      <c r="U201" s="2"/>
    </row>
    <row r="202" spans="1:21">
      <c r="A202">
        <v>620</v>
      </c>
      <c r="B202" t="s">
        <v>807</v>
      </c>
      <c r="C202" s="4">
        <v>14271.509</v>
      </c>
      <c r="D202" s="4">
        <v>16378.569</v>
      </c>
      <c r="E202" s="4">
        <v>50543.014999999999</v>
      </c>
      <c r="F202" s="4">
        <v>24283.986000000001</v>
      </c>
      <c r="G202" s="4">
        <v>0</v>
      </c>
      <c r="H202" s="4">
        <v>1534.9490000000001</v>
      </c>
      <c r="I202" s="4">
        <v>0</v>
      </c>
      <c r="J202" s="4">
        <v>0</v>
      </c>
      <c r="K202" s="5"/>
      <c r="L202" s="4">
        <f t="shared" si="26"/>
        <v>171.64043680000003</v>
      </c>
      <c r="M202" s="4">
        <f t="shared" si="27"/>
        <v>128.88468825000001</v>
      </c>
      <c r="N202" s="4">
        <f t="shared" si="28"/>
        <v>146.91811530000001</v>
      </c>
      <c r="O202" s="4">
        <f t="shared" si="29"/>
        <v>0</v>
      </c>
      <c r="P202" s="4">
        <f t="shared" si="30"/>
        <v>1.0744643000000003</v>
      </c>
      <c r="Q202" s="4">
        <f t="shared" si="31"/>
        <v>0</v>
      </c>
      <c r="R202" s="4">
        <f t="shared" si="32"/>
        <v>0</v>
      </c>
      <c r="T202" s="2">
        <f t="shared" si="33"/>
        <v>448.51770465000004</v>
      </c>
      <c r="U202" s="2"/>
    </row>
    <row r="203" spans="1:21">
      <c r="A203">
        <v>623</v>
      </c>
      <c r="B203" t="s">
        <v>808</v>
      </c>
      <c r="C203" s="4">
        <v>14279.021000000001</v>
      </c>
      <c r="D203" s="4">
        <v>68182.122000000003</v>
      </c>
      <c r="E203" s="4">
        <v>58090.171999999999</v>
      </c>
      <c r="F203" s="4">
        <v>70373.536999999997</v>
      </c>
      <c r="G203" s="4">
        <v>0</v>
      </c>
      <c r="H203" s="4">
        <v>133.90700000000001</v>
      </c>
      <c r="I203" s="4">
        <v>417.69900000000001</v>
      </c>
      <c r="J203" s="4">
        <v>0</v>
      </c>
      <c r="K203" s="5"/>
      <c r="L203" s="4">
        <f t="shared" si="26"/>
        <v>461.78240080000012</v>
      </c>
      <c r="M203" s="4">
        <f t="shared" si="27"/>
        <v>148.1299386</v>
      </c>
      <c r="N203" s="4">
        <f t="shared" si="28"/>
        <v>425.75989884999996</v>
      </c>
      <c r="O203" s="4">
        <f t="shared" si="29"/>
        <v>0</v>
      </c>
      <c r="P203" s="4">
        <f t="shared" si="30"/>
        <v>9.3734900000000024E-2</v>
      </c>
      <c r="Q203" s="4">
        <f t="shared" si="31"/>
        <v>9.0640683000000006</v>
      </c>
      <c r="R203" s="4">
        <f t="shared" si="32"/>
        <v>0</v>
      </c>
      <c r="T203" s="2">
        <f t="shared" si="33"/>
        <v>1044.83004145</v>
      </c>
      <c r="U203" s="2"/>
    </row>
    <row r="204" spans="1:21">
      <c r="A204">
        <v>624</v>
      </c>
      <c r="B204" t="s">
        <v>809</v>
      </c>
      <c r="C204" s="4">
        <v>21797.603999999999</v>
      </c>
      <c r="D204" s="4">
        <v>36371.932999999997</v>
      </c>
      <c r="E204" s="4">
        <v>116940.86199999999</v>
      </c>
      <c r="F204" s="4">
        <v>29119.462</v>
      </c>
      <c r="G204" s="4">
        <v>0</v>
      </c>
      <c r="H204" s="4">
        <v>785.95100000000002</v>
      </c>
      <c r="I204" s="4">
        <v>17.097999999999999</v>
      </c>
      <c r="J204" s="4">
        <v>9721.2099999999991</v>
      </c>
      <c r="K204" s="5"/>
      <c r="L204" s="4">
        <f t="shared" si="26"/>
        <v>325.74940720000001</v>
      </c>
      <c r="M204" s="4">
        <f t="shared" si="27"/>
        <v>298.19919809999999</v>
      </c>
      <c r="N204" s="4">
        <f t="shared" si="28"/>
        <v>176.17274509999999</v>
      </c>
      <c r="O204" s="4">
        <f t="shared" si="29"/>
        <v>0</v>
      </c>
      <c r="P204" s="4">
        <f t="shared" si="30"/>
        <v>0.55016570000000009</v>
      </c>
      <c r="Q204" s="4">
        <f t="shared" si="31"/>
        <v>0.37102659999999998</v>
      </c>
      <c r="R204" s="4">
        <f t="shared" si="32"/>
        <v>54.438776000000004</v>
      </c>
      <c r="T204" s="2">
        <f t="shared" si="33"/>
        <v>801.04254270000001</v>
      </c>
      <c r="U204" s="2"/>
    </row>
    <row r="205" spans="1:21">
      <c r="A205">
        <v>625</v>
      </c>
      <c r="B205" t="s">
        <v>810</v>
      </c>
      <c r="C205" s="4">
        <v>127945.20299999999</v>
      </c>
      <c r="D205" s="4">
        <v>9632.76</v>
      </c>
      <c r="E205" s="4">
        <v>69812.792000000001</v>
      </c>
      <c r="F205" s="4">
        <v>9674.5339999999997</v>
      </c>
      <c r="G205" s="4">
        <v>0</v>
      </c>
      <c r="H205" s="4">
        <v>320.11099999999999</v>
      </c>
      <c r="I205" s="4">
        <v>2.4630000000000001</v>
      </c>
      <c r="J205" s="4">
        <v>44634.307000000001</v>
      </c>
      <c r="K205" s="5"/>
      <c r="L205" s="4">
        <f t="shared" si="26"/>
        <v>770.43659280000008</v>
      </c>
      <c r="M205" s="4">
        <f t="shared" si="27"/>
        <v>178.02261960000001</v>
      </c>
      <c r="N205" s="4">
        <f t="shared" si="28"/>
        <v>58.530930699999999</v>
      </c>
      <c r="O205" s="4">
        <f t="shared" si="29"/>
        <v>0</v>
      </c>
      <c r="P205" s="4">
        <f t="shared" si="30"/>
        <v>0.22407770000000002</v>
      </c>
      <c r="Q205" s="4">
        <f t="shared" si="31"/>
        <v>5.3447100000000004E-2</v>
      </c>
      <c r="R205" s="4">
        <f t="shared" si="32"/>
        <v>249.95211920000003</v>
      </c>
      <c r="T205" s="2">
        <f t="shared" si="33"/>
        <v>1007.2676679</v>
      </c>
      <c r="U205" s="2"/>
    </row>
    <row r="206" spans="1:21">
      <c r="A206">
        <v>626</v>
      </c>
      <c r="B206" t="s">
        <v>811</v>
      </c>
      <c r="C206" s="4">
        <v>27829.522000000001</v>
      </c>
      <c r="D206" s="4">
        <v>14779.977000000001</v>
      </c>
      <c r="E206" s="4">
        <v>105831.609</v>
      </c>
      <c r="F206" s="4">
        <v>15601.489</v>
      </c>
      <c r="G206" s="4">
        <v>0</v>
      </c>
      <c r="H206" s="4">
        <v>1916.3050000000001</v>
      </c>
      <c r="I206" s="4">
        <v>253.29499999999999</v>
      </c>
      <c r="J206" s="4">
        <v>1097.874</v>
      </c>
      <c r="K206" s="5"/>
      <c r="L206" s="4">
        <f t="shared" si="26"/>
        <v>238.61319440000005</v>
      </c>
      <c r="M206" s="4">
        <f t="shared" si="27"/>
        <v>269.87060295000003</v>
      </c>
      <c r="N206" s="4">
        <f t="shared" si="28"/>
        <v>94.389008449999992</v>
      </c>
      <c r="O206" s="4">
        <f t="shared" si="29"/>
        <v>0</v>
      </c>
      <c r="P206" s="4">
        <f t="shared" si="30"/>
        <v>1.3414135000000003</v>
      </c>
      <c r="Q206" s="4">
        <f t="shared" si="31"/>
        <v>5.4965014999999999</v>
      </c>
      <c r="R206" s="4">
        <f t="shared" si="32"/>
        <v>6.1480944000000006</v>
      </c>
      <c r="T206" s="2">
        <f t="shared" si="33"/>
        <v>609.7107208000001</v>
      </c>
      <c r="U206" s="2"/>
    </row>
    <row r="207" spans="1:21">
      <c r="A207">
        <v>630</v>
      </c>
      <c r="B207" t="s">
        <v>812</v>
      </c>
      <c r="C207" s="4">
        <v>27006.916000000001</v>
      </c>
      <c r="D207" s="4">
        <v>4379.46</v>
      </c>
      <c r="E207" s="4">
        <v>28422.794999999998</v>
      </c>
      <c r="F207" s="4">
        <v>5526.0910000000003</v>
      </c>
      <c r="G207" s="4">
        <v>0</v>
      </c>
      <c r="H207" s="4">
        <v>416.82499999999999</v>
      </c>
      <c r="I207" s="4">
        <v>5.1150000000000002</v>
      </c>
      <c r="J207" s="4">
        <v>25307.393</v>
      </c>
      <c r="K207" s="5"/>
      <c r="L207" s="4">
        <f t="shared" si="26"/>
        <v>175.76370560000004</v>
      </c>
      <c r="M207" s="4">
        <f t="shared" si="27"/>
        <v>72.47812725</v>
      </c>
      <c r="N207" s="4">
        <f t="shared" si="28"/>
        <v>33.432850549999998</v>
      </c>
      <c r="O207" s="4">
        <f t="shared" si="29"/>
        <v>0</v>
      </c>
      <c r="P207" s="4">
        <f t="shared" si="30"/>
        <v>0.29177750000000002</v>
      </c>
      <c r="Q207" s="4">
        <f t="shared" si="31"/>
        <v>0.11099550000000001</v>
      </c>
      <c r="R207" s="4">
        <f t="shared" si="32"/>
        <v>141.72140080000003</v>
      </c>
      <c r="T207" s="2">
        <f t="shared" si="33"/>
        <v>282.07745640000007</v>
      </c>
      <c r="U207" s="2"/>
    </row>
    <row r="208" spans="1:21">
      <c r="A208">
        <v>631</v>
      </c>
      <c r="B208" t="s">
        <v>813</v>
      </c>
      <c r="C208" s="4">
        <v>6953.991</v>
      </c>
      <c r="D208" s="4">
        <v>10350.958000000001</v>
      </c>
      <c r="E208" s="4">
        <v>43875.644</v>
      </c>
      <c r="F208" s="4">
        <v>14542.74</v>
      </c>
      <c r="G208" s="4">
        <v>0</v>
      </c>
      <c r="H208" s="4">
        <v>323.49400000000003</v>
      </c>
      <c r="I208" s="4">
        <v>35.616999999999997</v>
      </c>
      <c r="J208" s="4">
        <v>0</v>
      </c>
      <c r="K208" s="5"/>
      <c r="L208" s="4">
        <f t="shared" si="26"/>
        <v>96.907714400000017</v>
      </c>
      <c r="M208" s="4">
        <f t="shared" si="27"/>
        <v>111.88289220000001</v>
      </c>
      <c r="N208" s="4">
        <f t="shared" si="28"/>
        <v>87.983576999999997</v>
      </c>
      <c r="O208" s="4">
        <f t="shared" si="29"/>
        <v>0</v>
      </c>
      <c r="P208" s="4">
        <f t="shared" si="30"/>
        <v>0.22644580000000006</v>
      </c>
      <c r="Q208" s="4">
        <f t="shared" si="31"/>
        <v>0.77288889999999999</v>
      </c>
      <c r="R208" s="4">
        <f t="shared" si="32"/>
        <v>0</v>
      </c>
      <c r="T208" s="2">
        <f t="shared" si="33"/>
        <v>297.77351830000003</v>
      </c>
      <c r="U208" s="2"/>
    </row>
    <row r="209" spans="1:21">
      <c r="A209">
        <v>635</v>
      </c>
      <c r="B209" t="s">
        <v>814</v>
      </c>
      <c r="C209" s="4">
        <v>40305.419000000002</v>
      </c>
      <c r="D209" s="4">
        <v>63956.286</v>
      </c>
      <c r="E209" s="4">
        <v>145878.60699999999</v>
      </c>
      <c r="F209" s="4">
        <v>55022.156999999999</v>
      </c>
      <c r="G209" s="4">
        <v>0</v>
      </c>
      <c r="H209" s="4">
        <v>5678.0730000000003</v>
      </c>
      <c r="I209" s="4">
        <v>31.175999999999998</v>
      </c>
      <c r="J209" s="4">
        <v>0</v>
      </c>
      <c r="K209" s="5"/>
      <c r="L209" s="4">
        <f t="shared" si="26"/>
        <v>583.8655480000001</v>
      </c>
      <c r="M209" s="4">
        <f t="shared" si="27"/>
        <v>371.99044785000001</v>
      </c>
      <c r="N209" s="4">
        <f t="shared" si="28"/>
        <v>332.88404985</v>
      </c>
      <c r="O209" s="4">
        <f t="shared" si="29"/>
        <v>0</v>
      </c>
      <c r="P209" s="4">
        <f t="shared" si="30"/>
        <v>3.9746511000000009</v>
      </c>
      <c r="Q209" s="4">
        <f t="shared" si="31"/>
        <v>0.67651919999999999</v>
      </c>
      <c r="R209" s="4">
        <f t="shared" si="32"/>
        <v>0</v>
      </c>
      <c r="T209" s="2">
        <f t="shared" si="33"/>
        <v>1293.3912160000002</v>
      </c>
      <c r="U209" s="2"/>
    </row>
    <row r="210" spans="1:21">
      <c r="A210">
        <v>636</v>
      </c>
      <c r="B210" t="s">
        <v>815</v>
      </c>
      <c r="C210" s="4">
        <v>67631.112999999998</v>
      </c>
      <c r="D210" s="4">
        <v>22885.632000000001</v>
      </c>
      <c r="E210" s="4">
        <v>174787.20600000001</v>
      </c>
      <c r="F210" s="4">
        <v>18109.758000000002</v>
      </c>
      <c r="G210" s="4">
        <v>0</v>
      </c>
      <c r="H210" s="4">
        <v>2915.3119999999999</v>
      </c>
      <c r="I210" s="4">
        <v>0</v>
      </c>
      <c r="J210" s="4">
        <v>154.239</v>
      </c>
      <c r="K210" s="5"/>
      <c r="L210" s="4">
        <f t="shared" si="26"/>
        <v>506.89377200000007</v>
      </c>
      <c r="M210" s="4">
        <f t="shared" si="27"/>
        <v>445.70737530000002</v>
      </c>
      <c r="N210" s="4">
        <f t="shared" si="28"/>
        <v>109.56403590000001</v>
      </c>
      <c r="O210" s="4">
        <f t="shared" si="29"/>
        <v>0</v>
      </c>
      <c r="P210" s="4">
        <f t="shared" si="30"/>
        <v>2.0407184000000003</v>
      </c>
      <c r="Q210" s="4">
        <f t="shared" si="31"/>
        <v>0</v>
      </c>
      <c r="R210" s="4">
        <f t="shared" si="32"/>
        <v>0.86373840000000013</v>
      </c>
      <c r="T210" s="2">
        <f t="shared" si="33"/>
        <v>1064.2059016000001</v>
      </c>
      <c r="U210" s="2"/>
    </row>
    <row r="211" spans="1:21">
      <c r="A211">
        <v>638</v>
      </c>
      <c r="B211" t="s">
        <v>816</v>
      </c>
      <c r="C211" s="4">
        <v>407312.32400000002</v>
      </c>
      <c r="D211" s="4">
        <v>450796.31099999999</v>
      </c>
      <c r="E211" s="4">
        <v>1172912.372</v>
      </c>
      <c r="F211" s="4">
        <v>59327.135999999999</v>
      </c>
      <c r="G211" s="4">
        <v>0</v>
      </c>
      <c r="H211" s="4">
        <v>5098.63</v>
      </c>
      <c r="I211" s="4">
        <v>40.942999999999998</v>
      </c>
      <c r="J211" s="4">
        <v>292.51100000000002</v>
      </c>
      <c r="K211" s="5"/>
      <c r="L211" s="4">
        <f t="shared" si="26"/>
        <v>4805.4083560000008</v>
      </c>
      <c r="M211" s="4">
        <f t="shared" si="27"/>
        <v>2990.9265485999999</v>
      </c>
      <c r="N211" s="4">
        <f t="shared" si="28"/>
        <v>358.9291728</v>
      </c>
      <c r="O211" s="4">
        <f t="shared" si="29"/>
        <v>0</v>
      </c>
      <c r="P211" s="4">
        <f t="shared" si="30"/>
        <v>3.5690410000000008</v>
      </c>
      <c r="Q211" s="4">
        <f t="shared" si="31"/>
        <v>0.88846309999999995</v>
      </c>
      <c r="R211" s="4">
        <f t="shared" si="32"/>
        <v>1.6380616000000003</v>
      </c>
      <c r="T211" s="2">
        <f t="shared" si="33"/>
        <v>8159.7215815</v>
      </c>
      <c r="U211" s="2"/>
    </row>
    <row r="212" spans="1:21">
      <c r="A212">
        <v>678</v>
      </c>
      <c r="B212" t="s">
        <v>817</v>
      </c>
      <c r="C212" s="4">
        <v>229431.47899999999</v>
      </c>
      <c r="D212" s="4">
        <v>65150.485000000001</v>
      </c>
      <c r="E212" s="4">
        <v>559469.62899999996</v>
      </c>
      <c r="F212" s="4">
        <v>11623.749</v>
      </c>
      <c r="G212" s="4">
        <v>0</v>
      </c>
      <c r="H212" s="4">
        <v>8196.25</v>
      </c>
      <c r="I212" s="4">
        <v>1220.0409999999999</v>
      </c>
      <c r="J212" s="4">
        <v>45628.585999999996</v>
      </c>
      <c r="K212" s="5"/>
      <c r="L212" s="4">
        <f t="shared" si="26"/>
        <v>1649.6589984000002</v>
      </c>
      <c r="M212" s="4">
        <f t="shared" si="27"/>
        <v>1426.64755395</v>
      </c>
      <c r="N212" s="4">
        <f t="shared" si="28"/>
        <v>70.323681449999995</v>
      </c>
      <c r="O212" s="4">
        <f t="shared" si="29"/>
        <v>0</v>
      </c>
      <c r="P212" s="4">
        <f t="shared" si="30"/>
        <v>5.737375000000001</v>
      </c>
      <c r="Q212" s="4">
        <f t="shared" si="31"/>
        <v>26.474889699999999</v>
      </c>
      <c r="R212" s="4">
        <f t="shared" si="32"/>
        <v>255.52008160000003</v>
      </c>
      <c r="T212" s="2">
        <f t="shared" si="33"/>
        <v>3178.8424985000001</v>
      </c>
      <c r="U212" s="2"/>
    </row>
    <row r="213" spans="1:21">
      <c r="A213">
        <v>680</v>
      </c>
      <c r="B213" t="s">
        <v>818</v>
      </c>
      <c r="C213" s="4">
        <v>278194.90700000001</v>
      </c>
      <c r="D213" s="4">
        <v>140968.13699999999</v>
      </c>
      <c r="E213" s="4">
        <v>612502.70400000003</v>
      </c>
      <c r="F213" s="4">
        <v>1509.0050000000001</v>
      </c>
      <c r="G213" s="4">
        <v>0</v>
      </c>
      <c r="H213" s="4">
        <v>7.5730000000000004</v>
      </c>
      <c r="I213" s="4">
        <v>3101.9090000000001</v>
      </c>
      <c r="J213" s="4">
        <v>0</v>
      </c>
      <c r="K213" s="5"/>
      <c r="L213" s="4">
        <f t="shared" si="26"/>
        <v>2347.3130464000005</v>
      </c>
      <c r="M213" s="4">
        <f t="shared" si="27"/>
        <v>1561.8818952000001</v>
      </c>
      <c r="N213" s="4">
        <f t="shared" si="28"/>
        <v>9.1294802500000003</v>
      </c>
      <c r="O213" s="4">
        <f t="shared" si="29"/>
        <v>0</v>
      </c>
      <c r="P213" s="4">
        <f t="shared" si="30"/>
        <v>5.3011000000000013E-3</v>
      </c>
      <c r="Q213" s="4">
        <f t="shared" si="31"/>
        <v>67.31142530000001</v>
      </c>
      <c r="R213" s="4">
        <f t="shared" si="32"/>
        <v>0</v>
      </c>
      <c r="T213" s="2">
        <f t="shared" si="33"/>
        <v>3985.6411482500007</v>
      </c>
      <c r="U213" s="2"/>
    </row>
    <row r="214" spans="1:21">
      <c r="A214">
        <v>681</v>
      </c>
      <c r="B214" t="s">
        <v>819</v>
      </c>
      <c r="C214" s="4">
        <v>34026.923999999999</v>
      </c>
      <c r="D214" s="4">
        <v>28714.321</v>
      </c>
      <c r="E214" s="4">
        <v>69280.460999999996</v>
      </c>
      <c r="F214" s="4">
        <v>31637.633000000002</v>
      </c>
      <c r="G214" s="4">
        <v>0</v>
      </c>
      <c r="H214" s="4">
        <v>505.78199999999998</v>
      </c>
      <c r="I214" s="4">
        <v>0</v>
      </c>
      <c r="J214" s="4">
        <v>0</v>
      </c>
      <c r="K214" s="5"/>
      <c r="L214" s="4">
        <f t="shared" si="26"/>
        <v>351.35097200000001</v>
      </c>
      <c r="M214" s="4">
        <f t="shared" si="27"/>
        <v>176.66517555000001</v>
      </c>
      <c r="N214" s="4">
        <f t="shared" si="28"/>
        <v>191.40767965000001</v>
      </c>
      <c r="O214" s="4">
        <f t="shared" si="29"/>
        <v>0</v>
      </c>
      <c r="P214" s="4">
        <f t="shared" si="30"/>
        <v>0.35404740000000001</v>
      </c>
      <c r="Q214" s="4">
        <f t="shared" si="31"/>
        <v>0</v>
      </c>
      <c r="R214" s="4">
        <f t="shared" si="32"/>
        <v>0</v>
      </c>
      <c r="T214" s="2">
        <f t="shared" si="33"/>
        <v>719.77787460000002</v>
      </c>
      <c r="U214" s="2"/>
    </row>
    <row r="215" spans="1:21">
      <c r="A215">
        <v>683</v>
      </c>
      <c r="B215" t="s">
        <v>820</v>
      </c>
      <c r="C215" s="4">
        <v>25517.54</v>
      </c>
      <c r="D215" s="4">
        <v>16357.664000000001</v>
      </c>
      <c r="E215" s="4">
        <v>67841.702000000005</v>
      </c>
      <c r="F215" s="4">
        <v>24198.48</v>
      </c>
      <c r="G215" s="4">
        <v>0</v>
      </c>
      <c r="H215" s="4">
        <v>2132.5129999999999</v>
      </c>
      <c r="I215" s="4">
        <v>0</v>
      </c>
      <c r="J215" s="4">
        <v>0</v>
      </c>
      <c r="K215" s="5"/>
      <c r="L215" s="4">
        <f t="shared" si="26"/>
        <v>234.50114240000002</v>
      </c>
      <c r="M215" s="4">
        <f t="shared" si="27"/>
        <v>172.99634010000003</v>
      </c>
      <c r="N215" s="4">
        <f t="shared" si="28"/>
        <v>146.40080399999999</v>
      </c>
      <c r="O215" s="4">
        <f t="shared" si="29"/>
        <v>0</v>
      </c>
      <c r="P215" s="4">
        <f t="shared" si="30"/>
        <v>1.4927591000000002</v>
      </c>
      <c r="Q215" s="4">
        <f t="shared" si="31"/>
        <v>0</v>
      </c>
      <c r="R215" s="4">
        <f t="shared" si="32"/>
        <v>0</v>
      </c>
      <c r="T215" s="2">
        <f t="shared" si="33"/>
        <v>555.39104559999998</v>
      </c>
      <c r="U215" s="2"/>
    </row>
    <row r="216" spans="1:21">
      <c r="A216">
        <v>684</v>
      </c>
      <c r="B216" t="s">
        <v>821</v>
      </c>
      <c r="C216" s="4">
        <v>455130.12199999997</v>
      </c>
      <c r="D216" s="4">
        <v>80108.160999999993</v>
      </c>
      <c r="E216" s="4">
        <v>917543.549</v>
      </c>
      <c r="F216" s="4">
        <v>26809.972000000002</v>
      </c>
      <c r="G216" s="4">
        <v>0</v>
      </c>
      <c r="H216" s="4">
        <v>1407.479</v>
      </c>
      <c r="I216" s="4">
        <v>1681.7429999999999</v>
      </c>
      <c r="J216" s="4">
        <v>32.037999999999997</v>
      </c>
      <c r="K216" s="5"/>
      <c r="L216" s="4">
        <f t="shared" si="26"/>
        <v>2997.3343848</v>
      </c>
      <c r="M216" s="4">
        <f t="shared" si="27"/>
        <v>2339.7360499500001</v>
      </c>
      <c r="N216" s="4">
        <f t="shared" si="28"/>
        <v>162.2003306</v>
      </c>
      <c r="O216" s="4">
        <f t="shared" si="29"/>
        <v>0</v>
      </c>
      <c r="P216" s="4">
        <f t="shared" si="30"/>
        <v>0.98523530000000015</v>
      </c>
      <c r="Q216" s="4">
        <f t="shared" si="31"/>
        <v>36.4938231</v>
      </c>
      <c r="R216" s="4">
        <f t="shared" si="32"/>
        <v>0.17941280000000001</v>
      </c>
      <c r="T216" s="2">
        <f t="shared" si="33"/>
        <v>5536.7498237499985</v>
      </c>
      <c r="U216" s="2"/>
    </row>
    <row r="217" spans="1:21">
      <c r="A217">
        <v>686</v>
      </c>
      <c r="B217" t="s">
        <v>822</v>
      </c>
      <c r="C217" s="4">
        <v>17770.191999999999</v>
      </c>
      <c r="D217" s="4">
        <v>22839.881000000001</v>
      </c>
      <c r="E217" s="4">
        <v>64811.067000000003</v>
      </c>
      <c r="F217" s="4">
        <v>26764.328000000001</v>
      </c>
      <c r="G217" s="4">
        <v>0</v>
      </c>
      <c r="H217" s="4">
        <v>478.11200000000002</v>
      </c>
      <c r="I217" s="4">
        <v>0</v>
      </c>
      <c r="J217" s="4">
        <v>0</v>
      </c>
      <c r="K217" s="5"/>
      <c r="L217" s="4">
        <f t="shared" si="26"/>
        <v>227.41640880000006</v>
      </c>
      <c r="M217" s="4">
        <f t="shared" si="27"/>
        <v>165.26822085000001</v>
      </c>
      <c r="N217" s="4">
        <f t="shared" si="28"/>
        <v>161.9241844</v>
      </c>
      <c r="O217" s="4">
        <f t="shared" si="29"/>
        <v>0</v>
      </c>
      <c r="P217" s="4">
        <f t="shared" si="30"/>
        <v>0.33467840000000004</v>
      </c>
      <c r="Q217" s="4">
        <f t="shared" si="31"/>
        <v>0</v>
      </c>
      <c r="R217" s="4">
        <f t="shared" si="32"/>
        <v>0</v>
      </c>
      <c r="T217" s="2">
        <f t="shared" si="33"/>
        <v>554.94349245000012</v>
      </c>
      <c r="U217" s="2"/>
    </row>
    <row r="218" spans="1:21">
      <c r="A218">
        <v>687</v>
      </c>
      <c r="B218" t="s">
        <v>823</v>
      </c>
      <c r="C218" s="4">
        <v>8290.1059999999998</v>
      </c>
      <c r="D218" s="4">
        <v>5834.2349999999997</v>
      </c>
      <c r="E218" s="4">
        <v>30149.052</v>
      </c>
      <c r="F218" s="4">
        <v>7879.32</v>
      </c>
      <c r="G218" s="4">
        <v>0</v>
      </c>
      <c r="H218" s="4">
        <v>1621.546</v>
      </c>
      <c r="I218" s="4">
        <v>0</v>
      </c>
      <c r="J218" s="4">
        <v>0</v>
      </c>
      <c r="K218" s="5"/>
      <c r="L218" s="4">
        <f t="shared" si="26"/>
        <v>79.096309600000012</v>
      </c>
      <c r="M218" s="4">
        <f t="shared" si="27"/>
        <v>76.880082600000009</v>
      </c>
      <c r="N218" s="4">
        <f t="shared" si="28"/>
        <v>47.669885999999998</v>
      </c>
      <c r="O218" s="4">
        <f t="shared" si="29"/>
        <v>0</v>
      </c>
      <c r="P218" s="4">
        <f t="shared" si="30"/>
        <v>1.1350822000000003</v>
      </c>
      <c r="Q218" s="4">
        <f t="shared" si="31"/>
        <v>0</v>
      </c>
      <c r="R218" s="4">
        <f t="shared" si="32"/>
        <v>0</v>
      </c>
      <c r="T218" s="2">
        <f t="shared" si="33"/>
        <v>204.78136040000001</v>
      </c>
      <c r="U218" s="2"/>
    </row>
    <row r="219" spans="1:21">
      <c r="A219">
        <v>689</v>
      </c>
      <c r="B219" t="s">
        <v>824</v>
      </c>
      <c r="C219" s="4">
        <v>13834.364000000001</v>
      </c>
      <c r="D219" s="4">
        <v>17406.148000000001</v>
      </c>
      <c r="E219" s="4">
        <v>60589.315000000002</v>
      </c>
      <c r="F219" s="4">
        <v>13971.710999999999</v>
      </c>
      <c r="G219" s="4">
        <v>0</v>
      </c>
      <c r="H219" s="4">
        <v>424.13200000000001</v>
      </c>
      <c r="I219" s="4">
        <v>0</v>
      </c>
      <c r="J219" s="4">
        <v>1012.804</v>
      </c>
      <c r="K219" s="5"/>
      <c r="L219" s="4">
        <f t="shared" si="26"/>
        <v>174.94686720000004</v>
      </c>
      <c r="M219" s="4">
        <f t="shared" si="27"/>
        <v>154.50275325000001</v>
      </c>
      <c r="N219" s="4">
        <f t="shared" si="28"/>
        <v>84.528851549999999</v>
      </c>
      <c r="O219" s="4">
        <f t="shared" si="29"/>
        <v>0</v>
      </c>
      <c r="P219" s="4">
        <f t="shared" si="30"/>
        <v>0.29689240000000006</v>
      </c>
      <c r="Q219" s="4">
        <f t="shared" si="31"/>
        <v>0</v>
      </c>
      <c r="R219" s="4">
        <f t="shared" si="32"/>
        <v>5.6717024000000009</v>
      </c>
      <c r="T219" s="2">
        <f t="shared" si="33"/>
        <v>414.27536440000006</v>
      </c>
      <c r="U219" s="2"/>
    </row>
    <row r="220" spans="1:21">
      <c r="A220">
        <v>691</v>
      </c>
      <c r="B220" t="s">
        <v>825</v>
      </c>
      <c r="C220" s="4">
        <v>21204.78</v>
      </c>
      <c r="D220" s="4">
        <v>6423.2389999999996</v>
      </c>
      <c r="E220" s="4">
        <v>51308.232000000004</v>
      </c>
      <c r="F220" s="4">
        <v>6123.1310000000003</v>
      </c>
      <c r="G220" s="4">
        <v>0</v>
      </c>
      <c r="H220" s="4">
        <v>3375.31</v>
      </c>
      <c r="I220" s="4">
        <v>160.393</v>
      </c>
      <c r="J220" s="4">
        <v>0</v>
      </c>
      <c r="K220" s="5"/>
      <c r="L220" s="4">
        <f t="shared" si="26"/>
        <v>154.71690640000003</v>
      </c>
      <c r="M220" s="4">
        <f t="shared" si="27"/>
        <v>130.83599160000003</v>
      </c>
      <c r="N220" s="4">
        <f t="shared" si="28"/>
        <v>37.044942550000002</v>
      </c>
      <c r="O220" s="4">
        <f t="shared" si="29"/>
        <v>0</v>
      </c>
      <c r="P220" s="4">
        <f t="shared" si="30"/>
        <v>2.3627170000000004</v>
      </c>
      <c r="Q220" s="4">
        <f t="shared" si="31"/>
        <v>3.4805280999999999</v>
      </c>
      <c r="R220" s="4">
        <f t="shared" si="32"/>
        <v>0</v>
      </c>
      <c r="T220" s="2">
        <f t="shared" si="33"/>
        <v>328.44108564999999</v>
      </c>
      <c r="U220" s="2"/>
    </row>
    <row r="221" spans="1:21">
      <c r="A221">
        <v>694</v>
      </c>
      <c r="B221" t="s">
        <v>826</v>
      </c>
      <c r="C221" s="4">
        <v>252249.08499999999</v>
      </c>
      <c r="D221" s="4">
        <v>168269.038</v>
      </c>
      <c r="E221" s="4">
        <v>650329.87300000002</v>
      </c>
      <c r="F221" s="4">
        <v>3990.8249999999998</v>
      </c>
      <c r="G221" s="4">
        <v>0</v>
      </c>
      <c r="H221" s="4">
        <v>17656.896000000001</v>
      </c>
      <c r="I221" s="4">
        <v>5119.3590000000004</v>
      </c>
      <c r="J221" s="4">
        <v>8535.2720000000008</v>
      </c>
      <c r="K221" s="5"/>
      <c r="L221" s="4">
        <f t="shared" si="26"/>
        <v>2354.9014888000006</v>
      </c>
      <c r="M221" s="4">
        <f t="shared" si="27"/>
        <v>1658.3411761500001</v>
      </c>
      <c r="N221" s="4">
        <f t="shared" si="28"/>
        <v>24.144491249999998</v>
      </c>
      <c r="O221" s="4">
        <f t="shared" si="29"/>
        <v>0</v>
      </c>
      <c r="P221" s="4">
        <f t="shared" si="30"/>
        <v>12.359827200000002</v>
      </c>
      <c r="Q221" s="4">
        <f t="shared" si="31"/>
        <v>111.09009030000001</v>
      </c>
      <c r="R221" s="4">
        <f t="shared" si="32"/>
        <v>47.797523200000015</v>
      </c>
      <c r="T221" s="2">
        <f t="shared" si="33"/>
        <v>4160.8370737000005</v>
      </c>
      <c r="U221" s="2"/>
    </row>
    <row r="222" spans="1:21">
      <c r="A222">
        <v>697</v>
      </c>
      <c r="B222" t="s">
        <v>827</v>
      </c>
      <c r="C222" s="4">
        <v>6763.2129999999997</v>
      </c>
      <c r="D222" s="4">
        <v>6249.2690000000002</v>
      </c>
      <c r="E222" s="4">
        <v>26517.868999999999</v>
      </c>
      <c r="F222" s="4">
        <v>7893.8050000000003</v>
      </c>
      <c r="G222" s="4">
        <v>0</v>
      </c>
      <c r="H222" s="4">
        <v>93.397999999999996</v>
      </c>
      <c r="I222" s="4">
        <v>38.472999999999999</v>
      </c>
      <c r="J222" s="4">
        <v>15390.939</v>
      </c>
      <c r="K222" s="5"/>
      <c r="L222" s="4">
        <f t="shared" si="26"/>
        <v>72.869899200000006</v>
      </c>
      <c r="M222" s="4">
        <f t="shared" si="27"/>
        <v>67.62056595</v>
      </c>
      <c r="N222" s="4">
        <f t="shared" si="28"/>
        <v>47.757520249999999</v>
      </c>
      <c r="O222" s="4">
        <f t="shared" si="29"/>
        <v>0</v>
      </c>
      <c r="P222" s="4">
        <f t="shared" si="30"/>
        <v>6.5378600000000009E-2</v>
      </c>
      <c r="Q222" s="4">
        <f t="shared" si="31"/>
        <v>0.8348641</v>
      </c>
      <c r="R222" s="4">
        <f t="shared" si="32"/>
        <v>86.189258400000014</v>
      </c>
      <c r="T222" s="2">
        <f t="shared" si="33"/>
        <v>189.14822810000001</v>
      </c>
      <c r="U222" s="2"/>
    </row>
    <row r="223" spans="1:21">
      <c r="A223">
        <v>698</v>
      </c>
      <c r="B223" t="s">
        <v>828</v>
      </c>
      <c r="C223" s="4">
        <v>757811.35499999998</v>
      </c>
      <c r="D223" s="4">
        <v>240708.18400000001</v>
      </c>
      <c r="E223" s="4">
        <v>1544887.827</v>
      </c>
      <c r="F223" s="4">
        <v>60266.057999999997</v>
      </c>
      <c r="G223" s="4">
        <v>0</v>
      </c>
      <c r="H223" s="4">
        <v>38903.86</v>
      </c>
      <c r="I223" s="4">
        <v>520.93799999999999</v>
      </c>
      <c r="J223" s="4">
        <v>273169.13399999996</v>
      </c>
      <c r="K223" s="5"/>
      <c r="L223" s="4">
        <f t="shared" si="26"/>
        <v>5591.7094184000007</v>
      </c>
      <c r="M223" s="4">
        <f t="shared" si="27"/>
        <v>3939.4639588500004</v>
      </c>
      <c r="N223" s="4">
        <f t="shared" si="28"/>
        <v>364.60965089999996</v>
      </c>
      <c r="O223" s="4">
        <f t="shared" si="29"/>
        <v>0</v>
      </c>
      <c r="P223" s="4">
        <f t="shared" si="30"/>
        <v>27.232702000000003</v>
      </c>
      <c r="Q223" s="4">
        <f t="shared" si="31"/>
        <v>11.3043546</v>
      </c>
      <c r="R223" s="4">
        <f t="shared" si="32"/>
        <v>1529.7471504</v>
      </c>
      <c r="T223" s="2">
        <f t="shared" si="33"/>
        <v>9934.3200847500011</v>
      </c>
      <c r="U223" s="2"/>
    </row>
    <row r="224" spans="1:21">
      <c r="A224">
        <v>700</v>
      </c>
      <c r="B224" t="s">
        <v>829</v>
      </c>
      <c r="C224" s="4">
        <v>12453.797</v>
      </c>
      <c r="D224" s="4">
        <v>58263.894</v>
      </c>
      <c r="E224" s="4">
        <v>112682.41899999999</v>
      </c>
      <c r="F224" s="4">
        <v>59336.881999999998</v>
      </c>
      <c r="G224" s="4">
        <v>0</v>
      </c>
      <c r="H224" s="4">
        <v>2401.011</v>
      </c>
      <c r="I224" s="4">
        <v>0</v>
      </c>
      <c r="J224" s="4">
        <v>0.73199999999999998</v>
      </c>
      <c r="K224" s="5"/>
      <c r="L224" s="4">
        <f t="shared" si="26"/>
        <v>396.01906960000008</v>
      </c>
      <c r="M224" s="4">
        <f t="shared" si="27"/>
        <v>287.34016845000002</v>
      </c>
      <c r="N224" s="4">
        <f t="shared" si="28"/>
        <v>358.98813609999996</v>
      </c>
      <c r="O224" s="4">
        <f t="shared" si="29"/>
        <v>0</v>
      </c>
      <c r="P224" s="4">
        <f t="shared" si="30"/>
        <v>1.6807077000000001</v>
      </c>
      <c r="Q224" s="4">
        <f t="shared" si="31"/>
        <v>0</v>
      </c>
      <c r="R224" s="4">
        <f t="shared" si="32"/>
        <v>4.0992000000000008E-3</v>
      </c>
      <c r="T224" s="2">
        <f t="shared" si="33"/>
        <v>1044.0280818500003</v>
      </c>
      <c r="U224" s="2"/>
    </row>
    <row r="225" spans="1:21">
      <c r="A225">
        <v>702</v>
      </c>
      <c r="B225" t="s">
        <v>830</v>
      </c>
      <c r="C225" s="4">
        <v>25130.359</v>
      </c>
      <c r="D225" s="4">
        <v>44851.406999999999</v>
      </c>
      <c r="E225" s="4">
        <v>99796.875</v>
      </c>
      <c r="F225" s="4">
        <v>44067.212</v>
      </c>
      <c r="G225" s="4">
        <v>0</v>
      </c>
      <c r="H225" s="4">
        <v>1200.5409999999999</v>
      </c>
      <c r="I225" s="4">
        <v>7.65</v>
      </c>
      <c r="J225" s="4">
        <v>72.438999999999993</v>
      </c>
      <c r="K225" s="5"/>
      <c r="L225" s="4">
        <f t="shared" si="26"/>
        <v>391.8978896000001</v>
      </c>
      <c r="M225" s="4">
        <f t="shared" si="27"/>
        <v>254.48203125000001</v>
      </c>
      <c r="N225" s="4">
        <f t="shared" si="28"/>
        <v>266.60663260000001</v>
      </c>
      <c r="O225" s="4">
        <f t="shared" si="29"/>
        <v>0</v>
      </c>
      <c r="P225" s="4">
        <f t="shared" si="30"/>
        <v>0.84037870000000003</v>
      </c>
      <c r="Q225" s="4">
        <f t="shared" si="31"/>
        <v>0.16600500000000001</v>
      </c>
      <c r="R225" s="4">
        <f t="shared" si="32"/>
        <v>0.40565840000000003</v>
      </c>
      <c r="T225" s="2">
        <f t="shared" si="33"/>
        <v>913.9929371500001</v>
      </c>
      <c r="U225" s="2"/>
    </row>
    <row r="226" spans="1:21">
      <c r="A226">
        <v>704</v>
      </c>
      <c r="B226" t="s">
        <v>831</v>
      </c>
      <c r="C226" s="4">
        <v>36550.406000000003</v>
      </c>
      <c r="D226" s="4">
        <v>23598.302</v>
      </c>
      <c r="E226" s="4">
        <v>157750.22399999999</v>
      </c>
      <c r="F226" s="4">
        <v>2282.6729999999998</v>
      </c>
      <c r="G226" s="4">
        <v>0</v>
      </c>
      <c r="H226" s="4">
        <v>146.15299999999999</v>
      </c>
      <c r="I226" s="4">
        <v>0</v>
      </c>
      <c r="J226" s="4">
        <v>0</v>
      </c>
      <c r="K226" s="5"/>
      <c r="L226" s="4">
        <f t="shared" si="26"/>
        <v>336.83276480000006</v>
      </c>
      <c r="M226" s="4">
        <f t="shared" si="27"/>
        <v>402.26307120000001</v>
      </c>
      <c r="N226" s="4">
        <f t="shared" si="28"/>
        <v>13.810171649999997</v>
      </c>
      <c r="O226" s="4">
        <f t="shared" si="29"/>
        <v>0</v>
      </c>
      <c r="P226" s="4">
        <f t="shared" si="30"/>
        <v>0.10230710000000001</v>
      </c>
      <c r="Q226" s="4">
        <f t="shared" si="31"/>
        <v>0</v>
      </c>
      <c r="R226" s="4">
        <f t="shared" si="32"/>
        <v>0</v>
      </c>
      <c r="T226" s="2">
        <f t="shared" si="33"/>
        <v>753.00831475000007</v>
      </c>
      <c r="U226" s="2"/>
    </row>
    <row r="227" spans="1:21">
      <c r="A227">
        <v>707</v>
      </c>
      <c r="B227" t="s">
        <v>832</v>
      </c>
      <c r="C227" s="4">
        <v>9415.9380000000001</v>
      </c>
      <c r="D227" s="4">
        <v>14005.134</v>
      </c>
      <c r="E227" s="4">
        <v>45081.892</v>
      </c>
      <c r="F227" s="4">
        <v>17354.327000000001</v>
      </c>
      <c r="G227" s="4">
        <v>0</v>
      </c>
      <c r="H227" s="4">
        <v>506.00299999999999</v>
      </c>
      <c r="I227" s="4">
        <v>0</v>
      </c>
      <c r="J227" s="4">
        <v>0</v>
      </c>
      <c r="K227" s="5"/>
      <c r="L227" s="4">
        <f t="shared" si="26"/>
        <v>131.15800320000002</v>
      </c>
      <c r="M227" s="4">
        <f t="shared" si="27"/>
        <v>114.95882460000001</v>
      </c>
      <c r="N227" s="4">
        <f t="shared" si="28"/>
        <v>104.99367835000001</v>
      </c>
      <c r="O227" s="4">
        <f t="shared" si="29"/>
        <v>0</v>
      </c>
      <c r="P227" s="4">
        <f t="shared" si="30"/>
        <v>0.35420210000000002</v>
      </c>
      <c r="Q227" s="4">
        <f t="shared" si="31"/>
        <v>0</v>
      </c>
      <c r="R227" s="4">
        <f t="shared" si="32"/>
        <v>0</v>
      </c>
      <c r="T227" s="2">
        <f t="shared" si="33"/>
        <v>351.46470825000006</v>
      </c>
      <c r="U227" s="2"/>
    </row>
    <row r="228" spans="1:21">
      <c r="A228">
        <v>710</v>
      </c>
      <c r="B228" t="s">
        <v>833</v>
      </c>
      <c r="C228" s="4">
        <v>205996.81700000001</v>
      </c>
      <c r="D228" s="4">
        <v>302439.88199999998</v>
      </c>
      <c r="E228" s="4">
        <v>623838.30299999996</v>
      </c>
      <c r="F228" s="4">
        <v>130074.223</v>
      </c>
      <c r="G228" s="4">
        <v>0</v>
      </c>
      <c r="H228" s="4">
        <v>10126.413</v>
      </c>
      <c r="I228" s="4">
        <v>390.50400000000002</v>
      </c>
      <c r="J228" s="4">
        <v>4004.5329999999999</v>
      </c>
      <c r="K228" s="5"/>
      <c r="L228" s="4">
        <f t="shared" si="26"/>
        <v>2847.2455144000005</v>
      </c>
      <c r="M228" s="4">
        <f t="shared" si="27"/>
        <v>1590.7876726500001</v>
      </c>
      <c r="N228" s="4">
        <f t="shared" si="28"/>
        <v>786.94904914999995</v>
      </c>
      <c r="O228" s="4">
        <f t="shared" si="29"/>
        <v>0</v>
      </c>
      <c r="P228" s="4">
        <f t="shared" si="30"/>
        <v>7.0884891000000012</v>
      </c>
      <c r="Q228" s="4">
        <f t="shared" si="31"/>
        <v>8.4739368000000006</v>
      </c>
      <c r="R228" s="4">
        <f t="shared" si="32"/>
        <v>22.425384800000003</v>
      </c>
      <c r="T228" s="2">
        <f t="shared" si="33"/>
        <v>5240.5446621000001</v>
      </c>
      <c r="U228" s="2"/>
    </row>
    <row r="229" spans="1:21">
      <c r="A229">
        <v>729</v>
      </c>
      <c r="B229" t="s">
        <v>834</v>
      </c>
      <c r="C229" s="4">
        <v>79957.217999999993</v>
      </c>
      <c r="D229" s="4">
        <v>41024.110999999997</v>
      </c>
      <c r="E229" s="4">
        <v>214272.06400000001</v>
      </c>
      <c r="F229" s="4">
        <v>30154.043000000001</v>
      </c>
      <c r="G229" s="4">
        <v>0</v>
      </c>
      <c r="H229" s="4">
        <v>3190.866</v>
      </c>
      <c r="I229" s="4">
        <v>737.73500000000001</v>
      </c>
      <c r="J229" s="4">
        <v>0</v>
      </c>
      <c r="K229" s="5"/>
      <c r="L229" s="4">
        <f t="shared" si="26"/>
        <v>677.49544240000012</v>
      </c>
      <c r="M229" s="4">
        <f t="shared" si="27"/>
        <v>546.39376320000008</v>
      </c>
      <c r="N229" s="4">
        <f t="shared" si="28"/>
        <v>182.43196015000001</v>
      </c>
      <c r="O229" s="4">
        <f t="shared" si="29"/>
        <v>0</v>
      </c>
      <c r="P229" s="4">
        <f t="shared" si="30"/>
        <v>2.2336062000000001</v>
      </c>
      <c r="Q229" s="4">
        <f t="shared" si="31"/>
        <v>16.0088495</v>
      </c>
      <c r="R229" s="4">
        <f t="shared" si="32"/>
        <v>0</v>
      </c>
      <c r="T229" s="2">
        <f t="shared" si="33"/>
        <v>1424.56362145</v>
      </c>
      <c r="U229" s="2"/>
    </row>
    <row r="230" spans="1:21">
      <c r="A230">
        <v>732</v>
      </c>
      <c r="B230" t="s">
        <v>835</v>
      </c>
      <c r="C230" s="4">
        <v>23776.482</v>
      </c>
      <c r="D230" s="4">
        <v>21618.873</v>
      </c>
      <c r="E230" s="4">
        <v>72024.112999999998</v>
      </c>
      <c r="F230" s="4">
        <v>28659.024000000001</v>
      </c>
      <c r="G230" s="4">
        <v>0</v>
      </c>
      <c r="H230" s="4">
        <v>182.87200000000001</v>
      </c>
      <c r="I230" s="4">
        <v>0</v>
      </c>
      <c r="J230" s="4">
        <v>0</v>
      </c>
      <c r="K230" s="5"/>
      <c r="L230" s="4">
        <f t="shared" si="26"/>
        <v>254.213988</v>
      </c>
      <c r="M230" s="4">
        <f t="shared" si="27"/>
        <v>183.66148815</v>
      </c>
      <c r="N230" s="4">
        <f t="shared" si="28"/>
        <v>173.3870952</v>
      </c>
      <c r="O230" s="4">
        <f t="shared" si="29"/>
        <v>0</v>
      </c>
      <c r="P230" s="4">
        <f t="shared" si="30"/>
        <v>0.12801040000000002</v>
      </c>
      <c r="Q230" s="4">
        <f t="shared" si="31"/>
        <v>0</v>
      </c>
      <c r="R230" s="4">
        <f t="shared" si="32"/>
        <v>0</v>
      </c>
      <c r="T230" s="2">
        <f t="shared" si="33"/>
        <v>611.39058175000002</v>
      </c>
      <c r="U230" s="2"/>
    </row>
    <row r="231" spans="1:21">
      <c r="A231">
        <v>734</v>
      </c>
      <c r="B231" t="s">
        <v>836</v>
      </c>
      <c r="C231" s="4">
        <v>464467.033</v>
      </c>
      <c r="D231" s="4">
        <v>252375.03700000001</v>
      </c>
      <c r="E231" s="4">
        <v>1201103.858</v>
      </c>
      <c r="F231" s="4">
        <v>126512.757</v>
      </c>
      <c r="G231" s="4">
        <v>0</v>
      </c>
      <c r="H231" s="4">
        <v>6480.1549999999997</v>
      </c>
      <c r="I231" s="4">
        <v>6056.73</v>
      </c>
      <c r="J231" s="4">
        <v>2923.3409999999999</v>
      </c>
      <c r="K231" s="5"/>
      <c r="L231" s="4">
        <f t="shared" si="26"/>
        <v>4014.3155920000008</v>
      </c>
      <c r="M231" s="4">
        <f t="shared" si="27"/>
        <v>3062.8148379000004</v>
      </c>
      <c r="N231" s="4">
        <f t="shared" si="28"/>
        <v>765.40217984999992</v>
      </c>
      <c r="O231" s="4">
        <f t="shared" si="29"/>
        <v>0</v>
      </c>
      <c r="P231" s="4">
        <f t="shared" si="30"/>
        <v>4.5361085000000001</v>
      </c>
      <c r="Q231" s="4">
        <f t="shared" si="31"/>
        <v>131.43104099999999</v>
      </c>
      <c r="R231" s="4">
        <f t="shared" si="32"/>
        <v>16.370709600000001</v>
      </c>
      <c r="T231" s="2">
        <f t="shared" si="33"/>
        <v>7978.4997592500013</v>
      </c>
      <c r="U231" s="2"/>
    </row>
    <row r="232" spans="1:21">
      <c r="A232">
        <v>738</v>
      </c>
      <c r="B232" t="s">
        <v>837</v>
      </c>
      <c r="C232" s="4">
        <v>16271.550999999999</v>
      </c>
      <c r="D232" s="4">
        <v>29715.258000000002</v>
      </c>
      <c r="E232" s="4">
        <v>69352.710999999996</v>
      </c>
      <c r="F232" s="4">
        <v>19556.871999999999</v>
      </c>
      <c r="G232" s="4">
        <v>0</v>
      </c>
      <c r="H232" s="4">
        <v>83.674000000000007</v>
      </c>
      <c r="I232" s="4">
        <v>0</v>
      </c>
      <c r="J232" s="4">
        <v>0</v>
      </c>
      <c r="K232" s="5"/>
      <c r="L232" s="4">
        <f t="shared" si="26"/>
        <v>257.52613040000006</v>
      </c>
      <c r="M232" s="4">
        <f t="shared" si="27"/>
        <v>176.84941305000001</v>
      </c>
      <c r="N232" s="4">
        <f t="shared" si="28"/>
        <v>118.31907559999999</v>
      </c>
      <c r="O232" s="4">
        <f t="shared" si="29"/>
        <v>0</v>
      </c>
      <c r="P232" s="4">
        <f t="shared" si="30"/>
        <v>5.8571800000000014E-2</v>
      </c>
      <c r="Q232" s="4">
        <f t="shared" si="31"/>
        <v>0</v>
      </c>
      <c r="R232" s="4">
        <f t="shared" si="32"/>
        <v>0</v>
      </c>
      <c r="T232" s="2">
        <f t="shared" si="33"/>
        <v>552.75319085000001</v>
      </c>
      <c r="U232" s="2"/>
    </row>
    <row r="233" spans="1:21">
      <c r="A233">
        <v>739</v>
      </c>
      <c r="B233" t="s">
        <v>838</v>
      </c>
      <c r="C233" s="4">
        <v>12549.047</v>
      </c>
      <c r="D233" s="4">
        <v>48158.002</v>
      </c>
      <c r="E233" s="4">
        <v>76766.096000000005</v>
      </c>
      <c r="F233" s="4">
        <v>40884.370000000003</v>
      </c>
      <c r="G233" s="4">
        <v>0</v>
      </c>
      <c r="H233" s="4">
        <v>381.77</v>
      </c>
      <c r="I233" s="4">
        <v>0</v>
      </c>
      <c r="J233" s="4">
        <v>56.801000000000002</v>
      </c>
      <c r="K233" s="5"/>
      <c r="L233" s="4">
        <f t="shared" si="26"/>
        <v>339.95947440000003</v>
      </c>
      <c r="M233" s="4">
        <f t="shared" si="27"/>
        <v>195.75354480000001</v>
      </c>
      <c r="N233" s="4">
        <f t="shared" si="28"/>
        <v>247.3504385</v>
      </c>
      <c r="O233" s="4">
        <f t="shared" si="29"/>
        <v>0</v>
      </c>
      <c r="P233" s="4">
        <f t="shared" si="30"/>
        <v>0.267239</v>
      </c>
      <c r="Q233" s="4">
        <f t="shared" si="31"/>
        <v>0</v>
      </c>
      <c r="R233" s="4">
        <f t="shared" si="32"/>
        <v>0.31808560000000008</v>
      </c>
      <c r="T233" s="2">
        <f t="shared" si="33"/>
        <v>783.33069670000009</v>
      </c>
      <c r="U233" s="2"/>
    </row>
    <row r="234" spans="1:21">
      <c r="A234">
        <v>740</v>
      </c>
      <c r="B234" t="s">
        <v>839</v>
      </c>
      <c r="C234" s="4">
        <v>274709.23499999999</v>
      </c>
      <c r="D234" s="4">
        <v>231746.758</v>
      </c>
      <c r="E234" s="4">
        <v>772988.64199999999</v>
      </c>
      <c r="F234" s="4">
        <v>132988.37899999999</v>
      </c>
      <c r="G234" s="4">
        <v>0</v>
      </c>
      <c r="H234" s="4">
        <v>12579.758</v>
      </c>
      <c r="I234" s="4">
        <v>1809.4469999999999</v>
      </c>
      <c r="J234" s="4">
        <v>0.72899999999999998</v>
      </c>
      <c r="K234" s="5"/>
      <c r="L234" s="4">
        <f t="shared" si="26"/>
        <v>2836.1535608000004</v>
      </c>
      <c r="M234" s="4">
        <f t="shared" si="27"/>
        <v>1971.1210371000002</v>
      </c>
      <c r="N234" s="4">
        <f t="shared" si="28"/>
        <v>804.57969294999987</v>
      </c>
      <c r="O234" s="4">
        <f t="shared" si="29"/>
        <v>0</v>
      </c>
      <c r="P234" s="4">
        <f t="shared" si="30"/>
        <v>8.805830600000002</v>
      </c>
      <c r="Q234" s="4">
        <f t="shared" si="31"/>
        <v>39.264999899999999</v>
      </c>
      <c r="R234" s="4">
        <f t="shared" si="32"/>
        <v>4.0824000000000008E-3</v>
      </c>
      <c r="T234" s="2">
        <f t="shared" si="33"/>
        <v>5659.9251213500011</v>
      </c>
      <c r="U234" s="2"/>
    </row>
    <row r="235" spans="1:21">
      <c r="A235">
        <v>742</v>
      </c>
      <c r="B235" t="s">
        <v>840</v>
      </c>
      <c r="C235" s="4">
        <v>8612.5930000000008</v>
      </c>
      <c r="D235" s="4">
        <v>6256.5469999999996</v>
      </c>
      <c r="E235" s="4">
        <v>21795.482</v>
      </c>
      <c r="F235" s="4">
        <v>9004.4079999999994</v>
      </c>
      <c r="G235" s="4">
        <v>0</v>
      </c>
      <c r="H235" s="4">
        <v>117.464</v>
      </c>
      <c r="I235" s="4">
        <v>0</v>
      </c>
      <c r="J235" s="4">
        <v>0</v>
      </c>
      <c r="K235" s="5"/>
      <c r="L235" s="4">
        <f t="shared" si="26"/>
        <v>83.267184000000015</v>
      </c>
      <c r="M235" s="4">
        <f t="shared" si="27"/>
        <v>55.578479100000003</v>
      </c>
      <c r="N235" s="4">
        <f t="shared" si="28"/>
        <v>54.476668399999994</v>
      </c>
      <c r="O235" s="4">
        <f t="shared" si="29"/>
        <v>0</v>
      </c>
      <c r="P235" s="4">
        <f t="shared" si="30"/>
        <v>8.2224800000000015E-2</v>
      </c>
      <c r="Q235" s="4">
        <f t="shared" si="31"/>
        <v>0</v>
      </c>
      <c r="R235" s="4">
        <f t="shared" si="32"/>
        <v>0</v>
      </c>
      <c r="T235" s="2">
        <f t="shared" si="33"/>
        <v>193.40455630000002</v>
      </c>
      <c r="U235" s="2"/>
    </row>
    <row r="236" spans="1:21">
      <c r="A236">
        <v>743</v>
      </c>
      <c r="B236" t="s">
        <v>841</v>
      </c>
      <c r="C236" s="4">
        <v>954757.26100000006</v>
      </c>
      <c r="D236" s="4">
        <v>275072.70600000001</v>
      </c>
      <c r="E236" s="4">
        <v>1639128.4950000001</v>
      </c>
      <c r="F236" s="4">
        <v>15850.129000000001</v>
      </c>
      <c r="G236" s="4">
        <v>0</v>
      </c>
      <c r="H236" s="4">
        <v>8588.7520000000004</v>
      </c>
      <c r="I236" s="4">
        <v>4537.59</v>
      </c>
      <c r="J236" s="4">
        <v>5633.0879999999997</v>
      </c>
      <c r="K236" s="5"/>
      <c r="L236" s="4">
        <f t="shared" si="26"/>
        <v>6887.0478152000023</v>
      </c>
      <c r="M236" s="4">
        <f t="shared" si="27"/>
        <v>4179.7776622500005</v>
      </c>
      <c r="N236" s="4">
        <f t="shared" si="28"/>
        <v>95.893280450000006</v>
      </c>
      <c r="O236" s="4">
        <f t="shared" si="29"/>
        <v>0</v>
      </c>
      <c r="P236" s="4">
        <f t="shared" si="30"/>
        <v>6.0121264000000014</v>
      </c>
      <c r="Q236" s="4">
        <f t="shared" si="31"/>
        <v>98.465703000000005</v>
      </c>
      <c r="R236" s="4">
        <f t="shared" si="32"/>
        <v>31.545292800000002</v>
      </c>
      <c r="T236" s="2">
        <f t="shared" si="33"/>
        <v>11267.196587300003</v>
      </c>
      <c r="U236" s="2"/>
    </row>
    <row r="237" spans="1:21">
      <c r="A237">
        <v>746</v>
      </c>
      <c r="B237" t="s">
        <v>842</v>
      </c>
      <c r="C237" s="4">
        <v>43157.887000000002</v>
      </c>
      <c r="D237" s="4">
        <v>8238.107</v>
      </c>
      <c r="E237" s="4">
        <v>98041.956000000006</v>
      </c>
      <c r="F237" s="4">
        <v>4246.1390000000001</v>
      </c>
      <c r="G237" s="4">
        <v>0</v>
      </c>
      <c r="H237" s="4">
        <v>1163.1300000000001</v>
      </c>
      <c r="I237" s="4">
        <v>0</v>
      </c>
      <c r="J237" s="4">
        <v>5685.9129999999996</v>
      </c>
      <c r="K237" s="5"/>
      <c r="L237" s="4">
        <f t="shared" si="26"/>
        <v>287.81756640000009</v>
      </c>
      <c r="M237" s="4">
        <f t="shared" si="27"/>
        <v>250.00698780000002</v>
      </c>
      <c r="N237" s="4">
        <f t="shared" si="28"/>
        <v>25.689140949999999</v>
      </c>
      <c r="O237" s="4">
        <f t="shared" si="29"/>
        <v>0</v>
      </c>
      <c r="P237" s="4">
        <f t="shared" si="30"/>
        <v>0.81419100000000022</v>
      </c>
      <c r="Q237" s="4">
        <f t="shared" si="31"/>
        <v>0</v>
      </c>
      <c r="R237" s="4">
        <f t="shared" si="32"/>
        <v>31.841112800000001</v>
      </c>
      <c r="T237" s="2">
        <f t="shared" si="33"/>
        <v>564.32788615000015</v>
      </c>
      <c r="U237" s="2"/>
    </row>
    <row r="238" spans="1:21">
      <c r="A238">
        <v>747</v>
      </c>
      <c r="B238" t="s">
        <v>843</v>
      </c>
      <c r="C238" s="4">
        <v>6847.4390000000003</v>
      </c>
      <c r="D238" s="4">
        <v>12999.311</v>
      </c>
      <c r="E238" s="4">
        <v>30166.697</v>
      </c>
      <c r="F238" s="4">
        <v>14510.933000000001</v>
      </c>
      <c r="G238" s="4">
        <v>0</v>
      </c>
      <c r="H238" s="4">
        <v>415.68599999999998</v>
      </c>
      <c r="I238" s="4">
        <v>0</v>
      </c>
      <c r="J238" s="4">
        <v>5747.9459999999999</v>
      </c>
      <c r="K238" s="5"/>
      <c r="L238" s="4">
        <f t="shared" si="26"/>
        <v>111.14180000000002</v>
      </c>
      <c r="M238" s="4">
        <f t="shared" si="27"/>
        <v>76.925077350000009</v>
      </c>
      <c r="N238" s="4">
        <f t="shared" si="28"/>
        <v>87.791144650000007</v>
      </c>
      <c r="O238" s="4">
        <f t="shared" si="29"/>
        <v>0</v>
      </c>
      <c r="P238" s="4">
        <f t="shared" si="30"/>
        <v>0.29098020000000002</v>
      </c>
      <c r="Q238" s="4">
        <f t="shared" si="31"/>
        <v>0</v>
      </c>
      <c r="R238" s="4">
        <f t="shared" si="32"/>
        <v>32.188497600000005</v>
      </c>
      <c r="T238" s="2">
        <f t="shared" si="33"/>
        <v>276.14900219999998</v>
      </c>
      <c r="U238" s="2"/>
    </row>
    <row r="239" spans="1:21">
      <c r="A239">
        <v>748</v>
      </c>
      <c r="B239" t="s">
        <v>844</v>
      </c>
      <c r="C239" s="4">
        <v>44073.626000000004</v>
      </c>
      <c r="D239" s="4">
        <v>11590.433000000001</v>
      </c>
      <c r="E239" s="4">
        <v>100099.20299999999</v>
      </c>
      <c r="F239" s="4">
        <v>12051.779</v>
      </c>
      <c r="G239" s="4">
        <v>0</v>
      </c>
      <c r="H239" s="4">
        <v>2947.9650000000001</v>
      </c>
      <c r="I239" s="4">
        <v>78.62</v>
      </c>
      <c r="J239" s="4">
        <v>12328.531000000001</v>
      </c>
      <c r="K239" s="5"/>
      <c r="L239" s="4">
        <f t="shared" si="26"/>
        <v>311.71873040000008</v>
      </c>
      <c r="M239" s="4">
        <f t="shared" si="27"/>
        <v>255.25296765000002</v>
      </c>
      <c r="N239" s="4">
        <f t="shared" si="28"/>
        <v>72.913262950000004</v>
      </c>
      <c r="O239" s="4">
        <f t="shared" si="29"/>
        <v>0</v>
      </c>
      <c r="P239" s="4">
        <f t="shared" si="30"/>
        <v>2.0635755000000002</v>
      </c>
      <c r="Q239" s="4">
        <f t="shared" si="31"/>
        <v>1.7060540000000002</v>
      </c>
      <c r="R239" s="4">
        <f t="shared" si="32"/>
        <v>69.039773600000018</v>
      </c>
      <c r="T239" s="2">
        <f t="shared" si="33"/>
        <v>643.65459050000004</v>
      </c>
      <c r="U239" s="2"/>
    </row>
    <row r="240" spans="1:21">
      <c r="A240">
        <v>749</v>
      </c>
      <c r="B240" t="s">
        <v>845</v>
      </c>
      <c r="C240" s="4">
        <v>160843.04300000001</v>
      </c>
      <c r="D240" s="4">
        <v>61719.978999999999</v>
      </c>
      <c r="E240" s="4">
        <v>479671.47499999998</v>
      </c>
      <c r="F240" s="4">
        <v>13160.245000000001</v>
      </c>
      <c r="G240" s="4">
        <v>0</v>
      </c>
      <c r="H240" s="4">
        <v>1594.2249999999999</v>
      </c>
      <c r="I240" s="4">
        <v>24.568999999999999</v>
      </c>
      <c r="J240" s="4">
        <v>960.51199999999994</v>
      </c>
      <c r="K240" s="5"/>
      <c r="L240" s="4">
        <f t="shared" si="26"/>
        <v>1246.3529232000001</v>
      </c>
      <c r="M240" s="4">
        <f t="shared" si="27"/>
        <v>1223.16226125</v>
      </c>
      <c r="N240" s="4">
        <f t="shared" si="28"/>
        <v>79.619482250000004</v>
      </c>
      <c r="O240" s="4">
        <f t="shared" si="29"/>
        <v>0</v>
      </c>
      <c r="P240" s="4">
        <f t="shared" si="30"/>
        <v>1.1159575000000002</v>
      </c>
      <c r="Q240" s="4">
        <f t="shared" si="31"/>
        <v>0.53314729999999999</v>
      </c>
      <c r="R240" s="4">
        <f t="shared" si="32"/>
        <v>5.3788672000000002</v>
      </c>
      <c r="T240" s="2">
        <f t="shared" si="33"/>
        <v>2550.7837715000005</v>
      </c>
      <c r="U240" s="2"/>
    </row>
    <row r="241" spans="1:21">
      <c r="A241">
        <v>751</v>
      </c>
      <c r="B241" t="s">
        <v>846</v>
      </c>
      <c r="C241" s="4">
        <v>7096.3860000000004</v>
      </c>
      <c r="D241" s="4">
        <v>11356.331</v>
      </c>
      <c r="E241" s="4">
        <v>64307.892999999996</v>
      </c>
      <c r="F241" s="4">
        <v>11511.727000000001</v>
      </c>
      <c r="G241" s="4">
        <v>0</v>
      </c>
      <c r="H241" s="4">
        <v>287.03399999999999</v>
      </c>
      <c r="I241" s="4">
        <v>0</v>
      </c>
      <c r="J241" s="4">
        <v>50072.993999999999</v>
      </c>
      <c r="K241" s="5"/>
      <c r="L241" s="4">
        <f t="shared" si="26"/>
        <v>103.33521520000002</v>
      </c>
      <c r="M241" s="4">
        <f t="shared" si="27"/>
        <v>163.98512715000001</v>
      </c>
      <c r="N241" s="4">
        <f t="shared" si="28"/>
        <v>69.645948349999998</v>
      </c>
      <c r="O241" s="4">
        <f t="shared" si="29"/>
        <v>0</v>
      </c>
      <c r="P241" s="4">
        <f t="shared" si="30"/>
        <v>0.20092380000000001</v>
      </c>
      <c r="Q241" s="4">
        <f t="shared" si="31"/>
        <v>0</v>
      </c>
      <c r="R241" s="4">
        <f t="shared" si="32"/>
        <v>280.40876640000005</v>
      </c>
      <c r="T241" s="2">
        <f t="shared" si="33"/>
        <v>337.16721450000006</v>
      </c>
      <c r="U241" s="2"/>
    </row>
    <row r="242" spans="1:21">
      <c r="A242">
        <v>753</v>
      </c>
      <c r="B242" t="s">
        <v>847</v>
      </c>
      <c r="C242" s="4">
        <v>371205.98200000002</v>
      </c>
      <c r="D242" s="4">
        <v>329445.74200000003</v>
      </c>
      <c r="E242" s="4">
        <v>569422.97699999996</v>
      </c>
      <c r="F242" s="4">
        <v>32258.445</v>
      </c>
      <c r="G242" s="4">
        <v>0</v>
      </c>
      <c r="H242" s="4">
        <v>6577.6570000000002</v>
      </c>
      <c r="I242" s="4">
        <v>2391.172</v>
      </c>
      <c r="J242" s="4">
        <v>0</v>
      </c>
      <c r="K242" s="5"/>
      <c r="L242" s="4">
        <f t="shared" si="26"/>
        <v>3923.6496544000006</v>
      </c>
      <c r="M242" s="4">
        <f t="shared" si="27"/>
        <v>1452.0285913499999</v>
      </c>
      <c r="N242" s="4">
        <f t="shared" si="28"/>
        <v>195.16359224999999</v>
      </c>
      <c r="O242" s="4">
        <f t="shared" si="29"/>
        <v>0</v>
      </c>
      <c r="P242" s="4">
        <f t="shared" si="30"/>
        <v>4.6043599000000004</v>
      </c>
      <c r="Q242" s="4">
        <f t="shared" si="31"/>
        <v>51.888432399999999</v>
      </c>
      <c r="R242" s="4">
        <f t="shared" si="32"/>
        <v>0</v>
      </c>
      <c r="T242" s="2">
        <f t="shared" si="33"/>
        <v>5627.3346303000008</v>
      </c>
      <c r="U242" s="2"/>
    </row>
    <row r="243" spans="1:21">
      <c r="A243">
        <v>755</v>
      </c>
      <c r="B243" t="s">
        <v>848</v>
      </c>
      <c r="C243" s="4">
        <v>36464.101000000002</v>
      </c>
      <c r="D243" s="4">
        <v>69898.402000000002</v>
      </c>
      <c r="E243" s="4">
        <v>160773.15</v>
      </c>
      <c r="F243" s="4">
        <v>15631.691999999999</v>
      </c>
      <c r="G243" s="4">
        <v>0</v>
      </c>
      <c r="H243" s="4">
        <v>585.774</v>
      </c>
      <c r="I243" s="4">
        <v>3696.989</v>
      </c>
      <c r="J243" s="4">
        <v>0</v>
      </c>
      <c r="K243" s="5"/>
      <c r="L243" s="4">
        <f t="shared" si="26"/>
        <v>595.63001680000002</v>
      </c>
      <c r="M243" s="4">
        <f t="shared" si="27"/>
        <v>409.97153250000002</v>
      </c>
      <c r="N243" s="4">
        <f t="shared" si="28"/>
        <v>94.571736599999994</v>
      </c>
      <c r="O243" s="4">
        <f t="shared" si="29"/>
        <v>0</v>
      </c>
      <c r="P243" s="4">
        <f t="shared" si="30"/>
        <v>0.41004180000000007</v>
      </c>
      <c r="Q243" s="4">
        <f t="shared" si="31"/>
        <v>80.224661300000008</v>
      </c>
      <c r="R243" s="4">
        <f t="shared" si="32"/>
        <v>0</v>
      </c>
      <c r="T243" s="2">
        <f t="shared" si="33"/>
        <v>1180.8079889999999</v>
      </c>
      <c r="U243" s="2"/>
    </row>
    <row r="244" spans="1:21">
      <c r="A244">
        <v>758</v>
      </c>
      <c r="B244" t="s">
        <v>849</v>
      </c>
      <c r="C244" s="4">
        <v>155463.59599999999</v>
      </c>
      <c r="D244" s="4">
        <v>52247.65</v>
      </c>
      <c r="E244" s="4">
        <v>176921.802</v>
      </c>
      <c r="F244" s="4">
        <v>46286.576000000001</v>
      </c>
      <c r="G244" s="4">
        <v>0</v>
      </c>
      <c r="H244" s="4">
        <v>2951.5169999999998</v>
      </c>
      <c r="I244" s="4">
        <v>901.51199999999994</v>
      </c>
      <c r="J244" s="4">
        <v>122964.503</v>
      </c>
      <c r="K244" s="5"/>
      <c r="L244" s="4">
        <f t="shared" si="26"/>
        <v>1163.1829776000002</v>
      </c>
      <c r="M244" s="4">
        <f t="shared" si="27"/>
        <v>451.15059510000003</v>
      </c>
      <c r="N244" s="4">
        <f t="shared" si="28"/>
        <v>280.03378479999998</v>
      </c>
      <c r="O244" s="4">
        <f t="shared" si="29"/>
        <v>0</v>
      </c>
      <c r="P244" s="4">
        <f t="shared" si="30"/>
        <v>2.0660619000000002</v>
      </c>
      <c r="Q244" s="4">
        <f t="shared" si="31"/>
        <v>19.5628104</v>
      </c>
      <c r="R244" s="4">
        <f t="shared" si="32"/>
        <v>688.60121680000009</v>
      </c>
      <c r="T244" s="2">
        <f t="shared" si="33"/>
        <v>1915.9962298000003</v>
      </c>
      <c r="U244" s="2"/>
    </row>
    <row r="245" spans="1:21">
      <c r="A245">
        <v>759</v>
      </c>
      <c r="B245" t="s">
        <v>850</v>
      </c>
      <c r="C245" s="4">
        <v>18429.650000000001</v>
      </c>
      <c r="D245" s="4">
        <v>7520.1909999999998</v>
      </c>
      <c r="E245" s="4">
        <v>41399.991000000002</v>
      </c>
      <c r="F245" s="4">
        <v>8085.598</v>
      </c>
      <c r="G245" s="4">
        <v>0</v>
      </c>
      <c r="H245" s="4">
        <v>437.92200000000003</v>
      </c>
      <c r="I245" s="4">
        <v>0</v>
      </c>
      <c r="J245" s="4">
        <v>70.738</v>
      </c>
      <c r="K245" s="5"/>
      <c r="L245" s="4">
        <f t="shared" si="26"/>
        <v>145.31910960000002</v>
      </c>
      <c r="M245" s="4">
        <f t="shared" si="27"/>
        <v>105.56997705000001</v>
      </c>
      <c r="N245" s="4">
        <f t="shared" si="28"/>
        <v>48.917867899999997</v>
      </c>
      <c r="O245" s="4">
        <f t="shared" si="29"/>
        <v>0</v>
      </c>
      <c r="P245" s="4">
        <f t="shared" si="30"/>
        <v>0.30654540000000008</v>
      </c>
      <c r="Q245" s="4">
        <f t="shared" si="31"/>
        <v>0</v>
      </c>
      <c r="R245" s="4">
        <f t="shared" si="32"/>
        <v>0.39613280000000006</v>
      </c>
      <c r="T245" s="2">
        <f t="shared" si="33"/>
        <v>300.11349995</v>
      </c>
      <c r="U245" s="2"/>
    </row>
    <row r="246" spans="1:21">
      <c r="A246">
        <v>761</v>
      </c>
      <c r="B246" t="s">
        <v>851</v>
      </c>
      <c r="C246" s="4">
        <v>56543.739000000001</v>
      </c>
      <c r="D246" s="4">
        <v>33206.720000000001</v>
      </c>
      <c r="E246" s="4">
        <v>189636.753</v>
      </c>
      <c r="F246" s="4">
        <v>33564.374000000003</v>
      </c>
      <c r="G246" s="4">
        <v>0</v>
      </c>
      <c r="H246" s="4">
        <v>1551.83</v>
      </c>
      <c r="I246" s="4">
        <v>28.079000000000001</v>
      </c>
      <c r="J246" s="4">
        <v>0</v>
      </c>
      <c r="K246" s="5"/>
      <c r="L246" s="4">
        <f t="shared" si="26"/>
        <v>502.6025704000001</v>
      </c>
      <c r="M246" s="4">
        <f t="shared" si="27"/>
        <v>483.57372015000004</v>
      </c>
      <c r="N246" s="4">
        <f t="shared" si="28"/>
        <v>203.06446270000001</v>
      </c>
      <c r="O246" s="4">
        <f t="shared" si="29"/>
        <v>0</v>
      </c>
      <c r="P246" s="4">
        <f t="shared" si="30"/>
        <v>1.0862810000000001</v>
      </c>
      <c r="Q246" s="4">
        <f t="shared" si="31"/>
        <v>0.60931429999999998</v>
      </c>
      <c r="R246" s="4">
        <f t="shared" si="32"/>
        <v>0</v>
      </c>
      <c r="T246" s="2">
        <f t="shared" si="33"/>
        <v>1190.9363485500003</v>
      </c>
      <c r="U246" s="2"/>
    </row>
    <row r="247" spans="1:21">
      <c r="A247">
        <v>762</v>
      </c>
      <c r="B247" t="s">
        <v>852</v>
      </c>
      <c r="C247" s="4">
        <v>28389.351999999999</v>
      </c>
      <c r="D247" s="4">
        <v>13093.726000000001</v>
      </c>
      <c r="E247" s="4">
        <v>75774.557000000001</v>
      </c>
      <c r="F247" s="4">
        <v>15025.468000000001</v>
      </c>
      <c r="G247" s="4">
        <v>0</v>
      </c>
      <c r="H247" s="4">
        <v>400.26100000000002</v>
      </c>
      <c r="I247" s="4">
        <v>0</v>
      </c>
      <c r="J247" s="4">
        <v>3676.09</v>
      </c>
      <c r="K247" s="5"/>
      <c r="L247" s="4">
        <f t="shared" si="26"/>
        <v>232.30523680000005</v>
      </c>
      <c r="M247" s="4">
        <f t="shared" si="27"/>
        <v>193.22512035000003</v>
      </c>
      <c r="N247" s="4">
        <f t="shared" si="28"/>
        <v>90.904081399999995</v>
      </c>
      <c r="O247" s="4">
        <f t="shared" si="29"/>
        <v>0</v>
      </c>
      <c r="P247" s="4">
        <f t="shared" si="30"/>
        <v>0.28018270000000006</v>
      </c>
      <c r="Q247" s="4">
        <f t="shared" si="31"/>
        <v>0</v>
      </c>
      <c r="R247" s="4">
        <f t="shared" si="32"/>
        <v>20.586104000000002</v>
      </c>
      <c r="T247" s="2">
        <f t="shared" si="33"/>
        <v>516.71462125000005</v>
      </c>
      <c r="U247" s="2"/>
    </row>
    <row r="248" spans="1:21">
      <c r="A248">
        <v>765</v>
      </c>
      <c r="B248" t="s">
        <v>853</v>
      </c>
      <c r="C248" s="4">
        <v>215294.274</v>
      </c>
      <c r="D248" s="4">
        <v>45725.226999999999</v>
      </c>
      <c r="E248" s="4">
        <v>231859.90700000001</v>
      </c>
      <c r="F248" s="4">
        <v>39153.671999999999</v>
      </c>
      <c r="G248" s="4">
        <v>0</v>
      </c>
      <c r="H248" s="4">
        <v>2198.0929999999998</v>
      </c>
      <c r="I248" s="4">
        <v>305.61200000000002</v>
      </c>
      <c r="J248" s="4">
        <v>4752.625</v>
      </c>
      <c r="K248" s="5"/>
      <c r="L248" s="4">
        <f t="shared" si="26"/>
        <v>1461.7092056000001</v>
      </c>
      <c r="M248" s="4">
        <f t="shared" si="27"/>
        <v>591.24276285000008</v>
      </c>
      <c r="N248" s="4">
        <f t="shared" si="28"/>
        <v>236.8797156</v>
      </c>
      <c r="O248" s="4">
        <f t="shared" si="29"/>
        <v>0</v>
      </c>
      <c r="P248" s="4">
        <f t="shared" si="30"/>
        <v>1.5386651</v>
      </c>
      <c r="Q248" s="4">
        <f t="shared" si="31"/>
        <v>6.6317804000000002</v>
      </c>
      <c r="R248" s="4">
        <f t="shared" si="32"/>
        <v>26.614700000000003</v>
      </c>
      <c r="T248" s="2">
        <f t="shared" si="33"/>
        <v>2298.0021295500001</v>
      </c>
      <c r="U248" s="2"/>
    </row>
    <row r="249" spans="1:21">
      <c r="A249">
        <v>768</v>
      </c>
      <c r="B249" t="s">
        <v>854</v>
      </c>
      <c r="C249" s="4">
        <v>16282.302</v>
      </c>
      <c r="D249" s="4">
        <v>29226.93</v>
      </c>
      <c r="E249" s="4">
        <v>55201.82</v>
      </c>
      <c r="F249" s="4">
        <v>32663.415000000001</v>
      </c>
      <c r="G249" s="4">
        <v>0</v>
      </c>
      <c r="H249" s="4">
        <v>138.184</v>
      </c>
      <c r="I249" s="4">
        <v>0</v>
      </c>
      <c r="J249" s="4">
        <v>9.1</v>
      </c>
      <c r="K249" s="5"/>
      <c r="L249" s="4">
        <f t="shared" si="26"/>
        <v>254.85169920000007</v>
      </c>
      <c r="M249" s="4">
        <f t="shared" si="27"/>
        <v>140.76464100000001</v>
      </c>
      <c r="N249" s="4">
        <f t="shared" si="28"/>
        <v>197.61366075000001</v>
      </c>
      <c r="O249" s="4">
        <f t="shared" si="29"/>
        <v>0</v>
      </c>
      <c r="P249" s="4">
        <f t="shared" si="30"/>
        <v>9.6728800000000018E-2</v>
      </c>
      <c r="Q249" s="4">
        <f t="shared" si="31"/>
        <v>0</v>
      </c>
      <c r="R249" s="4">
        <f t="shared" si="32"/>
        <v>5.0960000000000005E-2</v>
      </c>
      <c r="T249" s="2">
        <f t="shared" si="33"/>
        <v>593.32672975000014</v>
      </c>
      <c r="U249" s="2"/>
    </row>
    <row r="250" spans="1:21">
      <c r="A250">
        <v>777</v>
      </c>
      <c r="B250" t="s">
        <v>855</v>
      </c>
      <c r="C250" s="4">
        <v>29085.146000000001</v>
      </c>
      <c r="D250" s="4">
        <v>29737.485000000001</v>
      </c>
      <c r="E250" s="4">
        <v>159064.93900000001</v>
      </c>
      <c r="F250" s="4">
        <v>34850.673000000003</v>
      </c>
      <c r="G250" s="4">
        <v>0</v>
      </c>
      <c r="H250" s="4">
        <v>1501.877</v>
      </c>
      <c r="I250" s="4">
        <v>294.25400000000002</v>
      </c>
      <c r="J250" s="4">
        <v>48647.923999999999</v>
      </c>
      <c r="K250" s="5"/>
      <c r="L250" s="4">
        <f t="shared" si="26"/>
        <v>329.40673360000005</v>
      </c>
      <c r="M250" s="4">
        <f t="shared" si="27"/>
        <v>405.61559445000006</v>
      </c>
      <c r="N250" s="4">
        <f t="shared" si="28"/>
        <v>210.84657165000002</v>
      </c>
      <c r="O250" s="4">
        <f t="shared" si="29"/>
        <v>0</v>
      </c>
      <c r="P250" s="4">
        <f t="shared" si="30"/>
        <v>1.0513139</v>
      </c>
      <c r="Q250" s="4">
        <f t="shared" si="31"/>
        <v>6.3853118000000002</v>
      </c>
      <c r="R250" s="4">
        <f t="shared" si="32"/>
        <v>272.42837440000005</v>
      </c>
      <c r="T250" s="2">
        <f t="shared" si="33"/>
        <v>953.30552540000008</v>
      </c>
      <c r="U250" s="2"/>
    </row>
    <row r="251" spans="1:21">
      <c r="A251">
        <v>778</v>
      </c>
      <c r="B251" t="s">
        <v>856</v>
      </c>
      <c r="C251" s="4">
        <v>47874.720000000001</v>
      </c>
      <c r="D251" s="4">
        <v>21768.092000000001</v>
      </c>
      <c r="E251" s="4">
        <v>148996.93900000001</v>
      </c>
      <c r="F251" s="4">
        <v>15670.415999999999</v>
      </c>
      <c r="G251" s="4">
        <v>0</v>
      </c>
      <c r="H251" s="4">
        <v>661.94200000000001</v>
      </c>
      <c r="I251" s="4">
        <v>0</v>
      </c>
      <c r="J251" s="4">
        <v>0</v>
      </c>
      <c r="K251" s="5"/>
      <c r="L251" s="4">
        <f t="shared" si="26"/>
        <v>389.99974720000006</v>
      </c>
      <c r="M251" s="4">
        <f t="shared" si="27"/>
        <v>379.94219445000004</v>
      </c>
      <c r="N251" s="4">
        <f t="shared" si="28"/>
        <v>94.806016799999995</v>
      </c>
      <c r="O251" s="4">
        <f t="shared" si="29"/>
        <v>0</v>
      </c>
      <c r="P251" s="4">
        <f t="shared" si="30"/>
        <v>0.46335940000000009</v>
      </c>
      <c r="Q251" s="4">
        <f t="shared" si="31"/>
        <v>0</v>
      </c>
      <c r="R251" s="4">
        <f t="shared" si="32"/>
        <v>0</v>
      </c>
      <c r="T251" s="2">
        <f t="shared" si="33"/>
        <v>865.21131785</v>
      </c>
      <c r="U251" s="2"/>
    </row>
    <row r="252" spans="1:21">
      <c r="A252">
        <v>781</v>
      </c>
      <c r="B252" t="s">
        <v>857</v>
      </c>
      <c r="C252" s="4">
        <v>21355.971000000001</v>
      </c>
      <c r="D252" s="4">
        <v>85568.819000000003</v>
      </c>
      <c r="E252" s="4">
        <v>89131.191000000006</v>
      </c>
      <c r="F252" s="4">
        <v>64175.078999999998</v>
      </c>
      <c r="G252" s="4">
        <v>0</v>
      </c>
      <c r="H252" s="4">
        <v>434.09300000000002</v>
      </c>
      <c r="I252" s="4">
        <v>8.1080000000000005</v>
      </c>
      <c r="J252" s="4">
        <v>0</v>
      </c>
      <c r="K252" s="5"/>
      <c r="L252" s="4">
        <f t="shared" si="26"/>
        <v>598.7788240000001</v>
      </c>
      <c r="M252" s="4">
        <f t="shared" si="27"/>
        <v>227.28453705000004</v>
      </c>
      <c r="N252" s="4">
        <f t="shared" si="28"/>
        <v>388.25922794999997</v>
      </c>
      <c r="O252" s="4">
        <f t="shared" si="29"/>
        <v>0</v>
      </c>
      <c r="P252" s="4">
        <f t="shared" si="30"/>
        <v>0.30386510000000005</v>
      </c>
      <c r="Q252" s="4">
        <f t="shared" si="31"/>
        <v>0.17594360000000001</v>
      </c>
      <c r="R252" s="4">
        <f t="shared" si="32"/>
        <v>0</v>
      </c>
      <c r="T252" s="2">
        <f t="shared" si="33"/>
        <v>1214.8023977</v>
      </c>
      <c r="U252" s="2"/>
    </row>
    <row r="253" spans="1:21">
      <c r="A253">
        <v>783</v>
      </c>
      <c r="B253" t="s">
        <v>858</v>
      </c>
      <c r="C253" s="4">
        <v>99535.53</v>
      </c>
      <c r="D253" s="4">
        <v>21901.413</v>
      </c>
      <c r="E253" s="4">
        <v>161372.94699999999</v>
      </c>
      <c r="F253" s="4">
        <v>16720.752</v>
      </c>
      <c r="G253" s="4">
        <v>0</v>
      </c>
      <c r="H253" s="4">
        <v>2118.3359999999998</v>
      </c>
      <c r="I253" s="4">
        <v>1.351</v>
      </c>
      <c r="J253" s="4">
        <v>2.649</v>
      </c>
      <c r="K253" s="5"/>
      <c r="L253" s="4">
        <f t="shared" si="26"/>
        <v>680.04688080000005</v>
      </c>
      <c r="M253" s="4">
        <f t="shared" si="27"/>
        <v>411.50101484999999</v>
      </c>
      <c r="N253" s="4">
        <f t="shared" si="28"/>
        <v>101.1605496</v>
      </c>
      <c r="O253" s="4">
        <f t="shared" si="29"/>
        <v>0</v>
      </c>
      <c r="P253" s="4">
        <f t="shared" si="30"/>
        <v>1.4828352</v>
      </c>
      <c r="Q253" s="4">
        <f t="shared" si="31"/>
        <v>2.9316700000000001E-2</v>
      </c>
      <c r="R253" s="4">
        <f t="shared" si="32"/>
        <v>1.4834400000000003E-2</v>
      </c>
      <c r="T253" s="2">
        <f t="shared" si="33"/>
        <v>1194.22059715</v>
      </c>
      <c r="U253" s="2"/>
    </row>
    <row r="254" spans="1:21">
      <c r="A254">
        <v>785</v>
      </c>
      <c r="B254" t="s">
        <v>859</v>
      </c>
      <c r="C254" s="4">
        <v>45977.646000000001</v>
      </c>
      <c r="D254" s="4">
        <v>23163.405999999999</v>
      </c>
      <c r="E254" s="4">
        <v>60730.862000000001</v>
      </c>
      <c r="F254" s="4">
        <v>28835.892</v>
      </c>
      <c r="G254" s="4">
        <v>0</v>
      </c>
      <c r="H254" s="4">
        <v>100.762</v>
      </c>
      <c r="I254" s="4">
        <v>0</v>
      </c>
      <c r="J254" s="4">
        <v>53811.678999999996</v>
      </c>
      <c r="K254" s="5"/>
      <c r="L254" s="4">
        <f t="shared" si="26"/>
        <v>387.18989120000003</v>
      </c>
      <c r="M254" s="4">
        <f t="shared" si="27"/>
        <v>154.86369810000002</v>
      </c>
      <c r="N254" s="4">
        <f t="shared" si="28"/>
        <v>174.45714659999999</v>
      </c>
      <c r="O254" s="4">
        <f t="shared" si="29"/>
        <v>0</v>
      </c>
      <c r="P254" s="4">
        <f t="shared" si="30"/>
        <v>7.053340000000001E-2</v>
      </c>
      <c r="Q254" s="4">
        <f t="shared" si="31"/>
        <v>0</v>
      </c>
      <c r="R254" s="4">
        <f t="shared" si="32"/>
        <v>301.34540240000001</v>
      </c>
      <c r="T254" s="2">
        <f t="shared" si="33"/>
        <v>716.58126930000014</v>
      </c>
      <c r="U254" s="2"/>
    </row>
    <row r="255" spans="1:21">
      <c r="A255">
        <v>790</v>
      </c>
      <c r="B255" t="s">
        <v>860</v>
      </c>
      <c r="C255" s="4">
        <v>206833.30600000001</v>
      </c>
      <c r="D255" s="4">
        <v>88410.853000000003</v>
      </c>
      <c r="E255" s="4">
        <v>526142.38100000005</v>
      </c>
      <c r="F255" s="4">
        <v>62468.398000000001</v>
      </c>
      <c r="G255" s="4">
        <v>0</v>
      </c>
      <c r="H255" s="4">
        <v>7213.0619999999999</v>
      </c>
      <c r="I255" s="4">
        <v>1756.5219999999999</v>
      </c>
      <c r="J255" s="4">
        <v>13195.31</v>
      </c>
      <c r="K255" s="5"/>
      <c r="L255" s="4">
        <f t="shared" si="26"/>
        <v>1653.3672904000002</v>
      </c>
      <c r="M255" s="4">
        <f t="shared" si="27"/>
        <v>1341.6630715500003</v>
      </c>
      <c r="N255" s="4">
        <f t="shared" si="28"/>
        <v>377.93380789999998</v>
      </c>
      <c r="O255" s="4">
        <f t="shared" si="29"/>
        <v>0</v>
      </c>
      <c r="P255" s="4">
        <f t="shared" si="30"/>
        <v>5.0491434000000011</v>
      </c>
      <c r="Q255" s="4">
        <f t="shared" si="31"/>
        <v>38.116527400000003</v>
      </c>
      <c r="R255" s="4">
        <f t="shared" si="32"/>
        <v>73.893736000000004</v>
      </c>
      <c r="T255" s="2">
        <f t="shared" si="33"/>
        <v>3416.1298406500005</v>
      </c>
      <c r="U255" s="2"/>
    </row>
    <row r="256" spans="1:21">
      <c r="A256">
        <v>791</v>
      </c>
      <c r="B256" t="s">
        <v>861</v>
      </c>
      <c r="C256" s="4">
        <v>53289.154999999999</v>
      </c>
      <c r="D256" s="4">
        <v>14869.146000000001</v>
      </c>
      <c r="E256" s="4">
        <v>107686.558</v>
      </c>
      <c r="F256" s="4">
        <v>11390.102999999999</v>
      </c>
      <c r="G256" s="4">
        <v>0</v>
      </c>
      <c r="H256" s="4">
        <v>1170.3869999999999</v>
      </c>
      <c r="I256" s="4">
        <v>158.57400000000001</v>
      </c>
      <c r="J256" s="4">
        <v>5.5339999999999998</v>
      </c>
      <c r="K256" s="5"/>
      <c r="L256" s="4">
        <f t="shared" si="26"/>
        <v>381.68648560000008</v>
      </c>
      <c r="M256" s="4">
        <f t="shared" si="27"/>
        <v>274.60072290000005</v>
      </c>
      <c r="N256" s="4">
        <f t="shared" si="28"/>
        <v>68.91012314999999</v>
      </c>
      <c r="O256" s="4">
        <f t="shared" si="29"/>
        <v>0</v>
      </c>
      <c r="P256" s="4">
        <f t="shared" si="30"/>
        <v>0.81927090000000002</v>
      </c>
      <c r="Q256" s="4">
        <f t="shared" si="31"/>
        <v>3.4410558000000004</v>
      </c>
      <c r="R256" s="4">
        <f t="shared" si="32"/>
        <v>3.0990400000000005E-2</v>
      </c>
      <c r="T256" s="2">
        <f t="shared" si="33"/>
        <v>729.45765835000009</v>
      </c>
      <c r="U256" s="2"/>
    </row>
    <row r="257" spans="1:21">
      <c r="A257">
        <v>831</v>
      </c>
      <c r="B257" t="s">
        <v>862</v>
      </c>
      <c r="C257" s="4">
        <v>10461.048000000001</v>
      </c>
      <c r="D257" s="4">
        <v>54147.144</v>
      </c>
      <c r="E257" s="4">
        <v>112474.019</v>
      </c>
      <c r="F257" s="4">
        <v>46349.53</v>
      </c>
      <c r="G257" s="4">
        <v>0</v>
      </c>
      <c r="H257" s="4">
        <v>642.69200000000001</v>
      </c>
      <c r="I257" s="4">
        <v>377.82799999999997</v>
      </c>
      <c r="J257" s="4">
        <v>0</v>
      </c>
      <c r="K257" s="5"/>
      <c r="L257" s="4">
        <f t="shared" si="26"/>
        <v>361.80587520000006</v>
      </c>
      <c r="M257" s="4">
        <f t="shared" si="27"/>
        <v>286.80874845</v>
      </c>
      <c r="N257" s="4">
        <f t="shared" si="28"/>
        <v>280.41465649999998</v>
      </c>
      <c r="O257" s="4">
        <f t="shared" si="29"/>
        <v>0</v>
      </c>
      <c r="P257" s="4">
        <f t="shared" si="30"/>
        <v>0.44988440000000007</v>
      </c>
      <c r="Q257" s="4">
        <f t="shared" si="31"/>
        <v>8.1988675999999998</v>
      </c>
      <c r="R257" s="4">
        <f t="shared" si="32"/>
        <v>0</v>
      </c>
      <c r="T257" s="2">
        <f t="shared" si="33"/>
        <v>937.67803215000004</v>
      </c>
      <c r="U257" s="2"/>
    </row>
    <row r="258" spans="1:21">
      <c r="A258">
        <v>832</v>
      </c>
      <c r="B258" t="s">
        <v>863</v>
      </c>
      <c r="C258" s="4">
        <v>22175.556</v>
      </c>
      <c r="D258" s="4">
        <v>15972.775</v>
      </c>
      <c r="E258" s="4">
        <v>75907.319000000003</v>
      </c>
      <c r="F258" s="4">
        <v>19008.948</v>
      </c>
      <c r="G258" s="4">
        <v>0</v>
      </c>
      <c r="H258" s="4">
        <v>561.08900000000006</v>
      </c>
      <c r="I258" s="4">
        <v>290.18700000000001</v>
      </c>
      <c r="J258" s="4">
        <v>26.581</v>
      </c>
      <c r="K258" s="5"/>
      <c r="L258" s="4">
        <f t="shared" si="26"/>
        <v>213.63065360000002</v>
      </c>
      <c r="M258" s="4">
        <f t="shared" si="27"/>
        <v>193.56366345000004</v>
      </c>
      <c r="N258" s="4">
        <f t="shared" si="28"/>
        <v>115.0041354</v>
      </c>
      <c r="O258" s="4">
        <f t="shared" si="29"/>
        <v>0</v>
      </c>
      <c r="P258" s="4">
        <f t="shared" si="30"/>
        <v>0.39276230000000012</v>
      </c>
      <c r="Q258" s="4">
        <f t="shared" si="31"/>
        <v>6.2970579000000004</v>
      </c>
      <c r="R258" s="4">
        <f t="shared" si="32"/>
        <v>0.14885360000000003</v>
      </c>
      <c r="T258" s="2">
        <f t="shared" si="33"/>
        <v>528.88827265000009</v>
      </c>
      <c r="U258" s="2"/>
    </row>
    <row r="259" spans="1:21">
      <c r="A259">
        <v>833</v>
      </c>
      <c r="B259" t="s">
        <v>864</v>
      </c>
      <c r="C259" s="4">
        <v>14121.654</v>
      </c>
      <c r="D259" s="4">
        <v>36919.745000000003</v>
      </c>
      <c r="E259" s="4">
        <v>40456.303</v>
      </c>
      <c r="F259" s="4">
        <v>30767.794000000002</v>
      </c>
      <c r="G259" s="4">
        <v>0</v>
      </c>
      <c r="H259" s="4">
        <v>0</v>
      </c>
      <c r="I259" s="4">
        <v>0</v>
      </c>
      <c r="J259" s="4">
        <v>0</v>
      </c>
      <c r="K259" s="5"/>
      <c r="L259" s="4">
        <f t="shared" si="26"/>
        <v>285.83183440000005</v>
      </c>
      <c r="M259" s="4">
        <f t="shared" si="27"/>
        <v>103.16357265000001</v>
      </c>
      <c r="N259" s="4">
        <f t="shared" si="28"/>
        <v>186.14515370000001</v>
      </c>
      <c r="O259" s="4">
        <f t="shared" si="29"/>
        <v>0</v>
      </c>
      <c r="P259" s="4">
        <f t="shared" si="30"/>
        <v>0</v>
      </c>
      <c r="Q259" s="4">
        <f t="shared" si="31"/>
        <v>0</v>
      </c>
      <c r="R259" s="4">
        <f t="shared" si="32"/>
        <v>0</v>
      </c>
      <c r="T259" s="2">
        <f t="shared" si="33"/>
        <v>575.14056075000008</v>
      </c>
      <c r="U259" s="2"/>
    </row>
    <row r="260" spans="1:21">
      <c r="A260">
        <v>834</v>
      </c>
      <c r="B260" t="s">
        <v>865</v>
      </c>
      <c r="C260" s="4">
        <v>27193.892</v>
      </c>
      <c r="D260" s="4">
        <v>40105.300999999999</v>
      </c>
      <c r="E260" s="4">
        <v>136452.26300000001</v>
      </c>
      <c r="F260" s="4">
        <v>42247.567000000003</v>
      </c>
      <c r="G260" s="4">
        <v>0</v>
      </c>
      <c r="H260" s="4">
        <v>9473.3520000000008</v>
      </c>
      <c r="I260" s="4">
        <v>485.78500000000003</v>
      </c>
      <c r="J260" s="4">
        <v>0</v>
      </c>
      <c r="K260" s="5"/>
      <c r="L260" s="4">
        <f t="shared" si="26"/>
        <v>376.87548080000005</v>
      </c>
      <c r="M260" s="4">
        <f t="shared" si="27"/>
        <v>347.95327065000004</v>
      </c>
      <c r="N260" s="4">
        <f t="shared" si="28"/>
        <v>255.59778035000002</v>
      </c>
      <c r="O260" s="4">
        <f t="shared" si="29"/>
        <v>0</v>
      </c>
      <c r="P260" s="4">
        <f t="shared" si="30"/>
        <v>6.6313464000000018</v>
      </c>
      <c r="Q260" s="4">
        <f t="shared" si="31"/>
        <v>10.541534500000001</v>
      </c>
      <c r="R260" s="4">
        <f t="shared" si="32"/>
        <v>0</v>
      </c>
      <c r="T260" s="2">
        <f t="shared" si="33"/>
        <v>997.59941270000002</v>
      </c>
      <c r="U260" s="2"/>
    </row>
    <row r="261" spans="1:21">
      <c r="A261">
        <v>837</v>
      </c>
      <c r="B261" t="s">
        <v>866</v>
      </c>
      <c r="C261" s="4">
        <v>2766795.659</v>
      </c>
      <c r="D261" s="4">
        <v>1731467.1370000001</v>
      </c>
      <c r="E261" s="4">
        <v>5767577.7960000001</v>
      </c>
      <c r="F261" s="4">
        <v>59039.906999999999</v>
      </c>
      <c r="G261" s="4">
        <v>0</v>
      </c>
      <c r="H261" s="4">
        <v>528083.01699999999</v>
      </c>
      <c r="I261" s="4">
        <v>27478.358</v>
      </c>
      <c r="J261" s="4">
        <v>1876.4549999999999</v>
      </c>
      <c r="K261" s="5"/>
      <c r="L261" s="4">
        <f t="shared" si="26"/>
        <v>25190.271657600006</v>
      </c>
      <c r="M261" s="4">
        <f t="shared" si="27"/>
        <v>14707.323379800002</v>
      </c>
      <c r="N261" s="4">
        <f t="shared" si="28"/>
        <v>357.19143735</v>
      </c>
      <c r="O261" s="4">
        <f t="shared" si="29"/>
        <v>0</v>
      </c>
      <c r="P261" s="4">
        <f t="shared" si="30"/>
        <v>369.65811190000005</v>
      </c>
      <c r="Q261" s="4">
        <f t="shared" si="31"/>
        <v>596.28036859999997</v>
      </c>
      <c r="R261" s="4">
        <f t="shared" si="32"/>
        <v>10.508148</v>
      </c>
      <c r="T261" s="2">
        <f t="shared" si="33"/>
        <v>41220.72495525</v>
      </c>
      <c r="U261" s="2"/>
    </row>
    <row r="262" spans="1:21">
      <c r="A262">
        <v>844</v>
      </c>
      <c r="B262" t="s">
        <v>867</v>
      </c>
      <c r="C262" s="4">
        <v>8338.4920000000002</v>
      </c>
      <c r="D262" s="4">
        <v>9389.57</v>
      </c>
      <c r="E262" s="4">
        <v>32705.672999999999</v>
      </c>
      <c r="F262" s="4">
        <v>11829.625</v>
      </c>
      <c r="G262" s="4">
        <v>0</v>
      </c>
      <c r="H262" s="4">
        <v>50.45</v>
      </c>
      <c r="I262" s="4">
        <v>0</v>
      </c>
      <c r="J262" s="4">
        <v>0</v>
      </c>
      <c r="K262" s="5"/>
      <c r="L262" s="4">
        <f t="shared" si="26"/>
        <v>99.277147200000002</v>
      </c>
      <c r="M262" s="4">
        <f t="shared" si="27"/>
        <v>83.399466150000009</v>
      </c>
      <c r="N262" s="4">
        <f t="shared" si="28"/>
        <v>71.569231250000001</v>
      </c>
      <c r="O262" s="4">
        <f t="shared" si="29"/>
        <v>0</v>
      </c>
      <c r="P262" s="4">
        <f t="shared" si="30"/>
        <v>3.5315000000000006E-2</v>
      </c>
      <c r="Q262" s="4">
        <f t="shared" si="31"/>
        <v>0</v>
      </c>
      <c r="R262" s="4">
        <f t="shared" si="32"/>
        <v>0</v>
      </c>
      <c r="T262" s="2">
        <f t="shared" si="33"/>
        <v>254.28115960000002</v>
      </c>
      <c r="U262" s="2"/>
    </row>
    <row r="263" spans="1:21">
      <c r="A263">
        <v>845</v>
      </c>
      <c r="B263" t="s">
        <v>868</v>
      </c>
      <c r="C263" s="4">
        <v>37123.025999999998</v>
      </c>
      <c r="D263" s="4">
        <v>9635.7510000000002</v>
      </c>
      <c r="E263" s="4">
        <v>60306.22</v>
      </c>
      <c r="F263" s="4">
        <v>7461.9449999999997</v>
      </c>
      <c r="G263" s="4">
        <v>0</v>
      </c>
      <c r="H263" s="4">
        <v>194.791</v>
      </c>
      <c r="I263" s="4">
        <v>6.6710000000000003</v>
      </c>
      <c r="J263" s="4">
        <v>65058.46</v>
      </c>
      <c r="K263" s="5"/>
      <c r="L263" s="4">
        <f t="shared" si="26"/>
        <v>261.84915120000005</v>
      </c>
      <c r="M263" s="4">
        <f t="shared" si="27"/>
        <v>153.78086100000002</v>
      </c>
      <c r="N263" s="4">
        <f t="shared" si="28"/>
        <v>45.144767249999994</v>
      </c>
      <c r="O263" s="4">
        <f t="shared" si="29"/>
        <v>0</v>
      </c>
      <c r="P263" s="4">
        <f t="shared" si="30"/>
        <v>0.13635370000000002</v>
      </c>
      <c r="Q263" s="4">
        <f t="shared" si="31"/>
        <v>0.14476070000000002</v>
      </c>
      <c r="R263" s="4">
        <f t="shared" si="32"/>
        <v>364.32737600000007</v>
      </c>
      <c r="T263" s="2">
        <f t="shared" si="33"/>
        <v>461.05589385000002</v>
      </c>
      <c r="U263" s="2"/>
    </row>
    <row r="264" spans="1:21">
      <c r="A264">
        <v>846</v>
      </c>
      <c r="B264" t="s">
        <v>869</v>
      </c>
      <c r="C264" s="4">
        <v>45138.466999999997</v>
      </c>
      <c r="D264" s="4">
        <v>9691.4719999999998</v>
      </c>
      <c r="E264" s="4">
        <v>99973.641000000003</v>
      </c>
      <c r="F264" s="4">
        <v>3900.5740000000001</v>
      </c>
      <c r="G264" s="4">
        <v>0</v>
      </c>
      <c r="H264" s="4">
        <v>1402.431</v>
      </c>
      <c r="I264" s="4">
        <v>0</v>
      </c>
      <c r="J264" s="4">
        <v>3999.5060000000003</v>
      </c>
      <c r="K264" s="5"/>
      <c r="L264" s="4">
        <f t="shared" ref="L264:L300" si="34">0.5*(C264+D264)*($L$7/100)</f>
        <v>307.04765840000005</v>
      </c>
      <c r="M264" s="4">
        <f t="shared" si="27"/>
        <v>254.93278455000004</v>
      </c>
      <c r="N264" s="4">
        <f t="shared" si="28"/>
        <v>23.598472699999999</v>
      </c>
      <c r="O264" s="4">
        <f t="shared" si="29"/>
        <v>0</v>
      </c>
      <c r="P264" s="4">
        <f t="shared" si="30"/>
        <v>0.98170170000000012</v>
      </c>
      <c r="Q264" s="4">
        <f t="shared" si="31"/>
        <v>0</v>
      </c>
      <c r="R264" s="4">
        <f t="shared" si="32"/>
        <v>22.397233600000003</v>
      </c>
      <c r="T264" s="2">
        <f t="shared" si="33"/>
        <v>586.56061735000014</v>
      </c>
      <c r="U264" s="2"/>
    </row>
    <row r="265" spans="1:21">
      <c r="A265">
        <v>848</v>
      </c>
      <c r="B265" t="s">
        <v>870</v>
      </c>
      <c r="C265" s="4">
        <v>27271.744000000002</v>
      </c>
      <c r="D265" s="4">
        <v>13351.144</v>
      </c>
      <c r="E265" s="4">
        <v>82715.409</v>
      </c>
      <c r="F265" s="4">
        <v>13399.627</v>
      </c>
      <c r="G265" s="4">
        <v>0</v>
      </c>
      <c r="H265" s="4">
        <v>2488.6950000000002</v>
      </c>
      <c r="I265" s="4">
        <v>0</v>
      </c>
      <c r="J265" s="4">
        <v>1342.03</v>
      </c>
      <c r="K265" s="5"/>
      <c r="L265" s="4">
        <f t="shared" si="34"/>
        <v>227.48817280000006</v>
      </c>
      <c r="M265" s="4">
        <f t="shared" ref="M265:M300" si="35">0.5*E265*($M$7/100)</f>
        <v>210.92429295000002</v>
      </c>
      <c r="N265" s="4">
        <f t="shared" ref="N265:N300" si="36">0.5*F265*($N$7/100)</f>
        <v>81.067743350000001</v>
      </c>
      <c r="O265" s="4">
        <f t="shared" ref="O265:O300" si="37">0.5*G265*($O$7/100)</f>
        <v>0</v>
      </c>
      <c r="P265" s="4">
        <f t="shared" ref="P265:P300" si="38">0.5*H265*($P$7/100)</f>
        <v>1.7420865000000003</v>
      </c>
      <c r="Q265" s="4">
        <f t="shared" ref="Q265:Q300" si="39">0.5*I265*($Q$7/100)</f>
        <v>0</v>
      </c>
      <c r="R265" s="4">
        <f t="shared" ref="R265:R300" si="40">0.5*J265*($R$7/100)</f>
        <v>7.5153680000000005</v>
      </c>
      <c r="T265" s="2">
        <f t="shared" ref="T265:T300" si="41">SUM(L265:Q265)</f>
        <v>521.22229560000017</v>
      </c>
      <c r="U265" s="2"/>
    </row>
    <row r="266" spans="1:21">
      <c r="A266">
        <v>849</v>
      </c>
      <c r="B266" t="s">
        <v>871</v>
      </c>
      <c r="C266" s="4">
        <v>29136.55</v>
      </c>
      <c r="D266" s="4">
        <v>5302.1440000000002</v>
      </c>
      <c r="E266" s="4">
        <v>64134.78</v>
      </c>
      <c r="F266" s="4">
        <v>2565.9679999999998</v>
      </c>
      <c r="G266" s="4">
        <v>0</v>
      </c>
      <c r="H266" s="4">
        <v>409.96100000000001</v>
      </c>
      <c r="I266" s="4">
        <v>110.36</v>
      </c>
      <c r="J266" s="4">
        <v>0</v>
      </c>
      <c r="K266" s="5"/>
      <c r="L266" s="4">
        <f t="shared" si="34"/>
        <v>192.85668640000006</v>
      </c>
      <c r="M266" s="4">
        <f t="shared" si="35"/>
        <v>163.543689</v>
      </c>
      <c r="N266" s="4">
        <f t="shared" si="36"/>
        <v>15.524106399999999</v>
      </c>
      <c r="O266" s="4">
        <f t="shared" si="37"/>
        <v>0</v>
      </c>
      <c r="P266" s="4">
        <f t="shared" si="38"/>
        <v>0.28697270000000002</v>
      </c>
      <c r="Q266" s="4">
        <f t="shared" si="39"/>
        <v>2.3948119999999999</v>
      </c>
      <c r="R266" s="4">
        <f t="shared" si="40"/>
        <v>0</v>
      </c>
      <c r="T266" s="2">
        <f t="shared" si="41"/>
        <v>374.6062665</v>
      </c>
      <c r="U266" s="2"/>
    </row>
    <row r="267" spans="1:21">
      <c r="A267">
        <v>850</v>
      </c>
      <c r="B267" t="s">
        <v>872</v>
      </c>
      <c r="C267" s="4">
        <v>9305.1589999999997</v>
      </c>
      <c r="D267" s="4">
        <v>14171.742</v>
      </c>
      <c r="E267" s="4">
        <v>59772.455000000002</v>
      </c>
      <c r="F267" s="4">
        <v>14934.718999999999</v>
      </c>
      <c r="G267" s="4">
        <v>0</v>
      </c>
      <c r="H267" s="4">
        <v>471.87799999999999</v>
      </c>
      <c r="I267" s="4">
        <v>78.334999999999994</v>
      </c>
      <c r="J267" s="4">
        <v>0</v>
      </c>
      <c r="K267" s="5"/>
      <c r="L267" s="4">
        <f t="shared" si="34"/>
        <v>131.47064560000001</v>
      </c>
      <c r="M267" s="4">
        <f t="shared" si="35"/>
        <v>152.41976025000002</v>
      </c>
      <c r="N267" s="4">
        <f t="shared" si="36"/>
        <v>90.355049949999994</v>
      </c>
      <c r="O267" s="4">
        <f t="shared" si="37"/>
        <v>0</v>
      </c>
      <c r="P267" s="4">
        <f t="shared" si="38"/>
        <v>0.33031460000000001</v>
      </c>
      <c r="Q267" s="4">
        <f t="shared" si="39"/>
        <v>1.6998694999999999</v>
      </c>
      <c r="R267" s="4">
        <f t="shared" si="40"/>
        <v>0</v>
      </c>
      <c r="T267" s="2">
        <f t="shared" si="41"/>
        <v>376.27563990000004</v>
      </c>
      <c r="U267" s="2"/>
    </row>
    <row r="268" spans="1:21">
      <c r="A268">
        <v>851</v>
      </c>
      <c r="B268" t="s">
        <v>873</v>
      </c>
      <c r="C268" s="4">
        <v>258948.80799999999</v>
      </c>
      <c r="D268" s="4">
        <v>70329.122000000003</v>
      </c>
      <c r="E268" s="4">
        <v>504396.53899999999</v>
      </c>
      <c r="F268" s="4">
        <v>17719.78</v>
      </c>
      <c r="G268" s="4">
        <v>0</v>
      </c>
      <c r="H268" s="4">
        <v>5737.2479999999996</v>
      </c>
      <c r="I268" s="4">
        <v>3074.8319999999999</v>
      </c>
      <c r="J268" s="4">
        <v>12753.953</v>
      </c>
      <c r="K268" s="5"/>
      <c r="L268" s="4">
        <f t="shared" si="34"/>
        <v>1843.9564080000002</v>
      </c>
      <c r="M268" s="4">
        <f t="shared" si="35"/>
        <v>1286.21117445</v>
      </c>
      <c r="N268" s="4">
        <f t="shared" si="36"/>
        <v>107.204669</v>
      </c>
      <c r="O268" s="4">
        <f t="shared" si="37"/>
        <v>0</v>
      </c>
      <c r="P268" s="4">
        <f t="shared" si="38"/>
        <v>4.0160736000000004</v>
      </c>
      <c r="Q268" s="4">
        <f t="shared" si="39"/>
        <v>66.723854399999993</v>
      </c>
      <c r="R268" s="4">
        <f t="shared" si="40"/>
        <v>71.422136800000004</v>
      </c>
      <c r="T268" s="2">
        <f t="shared" si="41"/>
        <v>3308.1121794500004</v>
      </c>
      <c r="U268" s="2"/>
    </row>
    <row r="269" spans="1:21">
      <c r="A269">
        <v>853</v>
      </c>
      <c r="B269" t="s">
        <v>874</v>
      </c>
      <c r="C269" s="4">
        <v>2455215.1310000001</v>
      </c>
      <c r="D269" s="4">
        <v>1611727.9909999999</v>
      </c>
      <c r="E269" s="4">
        <v>4476203.9630000005</v>
      </c>
      <c r="F269" s="4">
        <v>34077.421000000002</v>
      </c>
      <c r="G269" s="4">
        <v>0</v>
      </c>
      <c r="H269" s="4">
        <v>181062.89</v>
      </c>
      <c r="I269" s="4">
        <v>11968.441999999999</v>
      </c>
      <c r="J269" s="4">
        <v>0</v>
      </c>
      <c r="K269" s="5"/>
      <c r="L269" s="4">
        <f t="shared" si="34"/>
        <v>22774.881483200003</v>
      </c>
      <c r="M269" s="4">
        <f t="shared" si="35"/>
        <v>11414.320105650002</v>
      </c>
      <c r="N269" s="4">
        <f t="shared" si="36"/>
        <v>206.16839705000001</v>
      </c>
      <c r="O269" s="4">
        <f t="shared" si="37"/>
        <v>0</v>
      </c>
      <c r="P269" s="4">
        <f t="shared" si="38"/>
        <v>126.74402300000003</v>
      </c>
      <c r="Q269" s="4">
        <f t="shared" si="39"/>
        <v>259.71519139999998</v>
      </c>
      <c r="R269" s="4">
        <f t="shared" si="40"/>
        <v>0</v>
      </c>
      <c r="T269" s="2">
        <f t="shared" si="41"/>
        <v>34781.829200300002</v>
      </c>
      <c r="U269" s="2"/>
    </row>
    <row r="270" spans="1:21">
      <c r="A270">
        <v>854</v>
      </c>
      <c r="B270" t="s">
        <v>875</v>
      </c>
      <c r="C270" s="4">
        <v>22301.199000000001</v>
      </c>
      <c r="D270" s="4">
        <v>15870.102000000001</v>
      </c>
      <c r="E270" s="4">
        <v>71586.063999999998</v>
      </c>
      <c r="F270" s="4">
        <v>16558.893</v>
      </c>
      <c r="G270" s="4">
        <v>0</v>
      </c>
      <c r="H270" s="4">
        <v>1052.587</v>
      </c>
      <c r="I270" s="4">
        <v>0</v>
      </c>
      <c r="J270" s="4">
        <v>729.57299999999998</v>
      </c>
      <c r="K270" s="5"/>
      <c r="L270" s="4">
        <f t="shared" si="34"/>
        <v>213.75928560000003</v>
      </c>
      <c r="M270" s="4">
        <f t="shared" si="35"/>
        <v>182.5444632</v>
      </c>
      <c r="N270" s="4">
        <f t="shared" si="36"/>
        <v>100.18130264999999</v>
      </c>
      <c r="O270" s="4">
        <f t="shared" si="37"/>
        <v>0</v>
      </c>
      <c r="P270" s="4">
        <f t="shared" si="38"/>
        <v>0.73681090000000005</v>
      </c>
      <c r="Q270" s="4">
        <f t="shared" si="39"/>
        <v>0</v>
      </c>
      <c r="R270" s="4">
        <f t="shared" si="40"/>
        <v>4.0856088000000002</v>
      </c>
      <c r="T270" s="2">
        <f t="shared" si="41"/>
        <v>497.22186235000004</v>
      </c>
      <c r="U270" s="2"/>
    </row>
    <row r="271" spans="1:21">
      <c r="A271">
        <v>857</v>
      </c>
      <c r="B271" t="s">
        <v>876</v>
      </c>
      <c r="C271" s="4">
        <v>11657.694</v>
      </c>
      <c r="D271" s="4">
        <v>17651.226999999999</v>
      </c>
      <c r="E271" s="4">
        <v>57120.169000000002</v>
      </c>
      <c r="F271" s="4">
        <v>21887.773000000001</v>
      </c>
      <c r="G271" s="4">
        <v>0</v>
      </c>
      <c r="H271" s="4">
        <v>508.68400000000003</v>
      </c>
      <c r="I271" s="4">
        <v>0</v>
      </c>
      <c r="J271" s="4">
        <v>0</v>
      </c>
      <c r="K271" s="5"/>
      <c r="L271" s="4">
        <f t="shared" si="34"/>
        <v>164.12995760000001</v>
      </c>
      <c r="M271" s="4">
        <f t="shared" si="35"/>
        <v>145.65643095000001</v>
      </c>
      <c r="N271" s="4">
        <f t="shared" si="36"/>
        <v>132.42102665000002</v>
      </c>
      <c r="O271" s="4">
        <f t="shared" si="37"/>
        <v>0</v>
      </c>
      <c r="P271" s="4">
        <f t="shared" si="38"/>
        <v>0.35607880000000008</v>
      </c>
      <c r="Q271" s="4">
        <f t="shared" si="39"/>
        <v>0</v>
      </c>
      <c r="R271" s="4">
        <f t="shared" si="40"/>
        <v>0</v>
      </c>
      <c r="T271" s="2">
        <f t="shared" si="41"/>
        <v>442.56349399999999</v>
      </c>
      <c r="U271" s="2"/>
    </row>
    <row r="272" spans="1:21">
      <c r="A272">
        <v>858</v>
      </c>
      <c r="B272" t="s">
        <v>877</v>
      </c>
      <c r="C272" s="4">
        <v>359920.435</v>
      </c>
      <c r="D272" s="4">
        <v>400864.174</v>
      </c>
      <c r="E272" s="4">
        <v>951004.696</v>
      </c>
      <c r="F272" s="4">
        <v>6471.415</v>
      </c>
      <c r="G272" s="4">
        <v>0</v>
      </c>
      <c r="H272" s="4">
        <v>3066.3330000000001</v>
      </c>
      <c r="I272" s="4">
        <v>12279.547</v>
      </c>
      <c r="J272" s="4">
        <v>0</v>
      </c>
      <c r="K272" s="5"/>
      <c r="L272" s="4">
        <f t="shared" si="34"/>
        <v>4260.3938103999999</v>
      </c>
      <c r="M272" s="4">
        <f t="shared" si="35"/>
        <v>2425.0619748000004</v>
      </c>
      <c r="N272" s="4">
        <f t="shared" si="36"/>
        <v>39.152060749999997</v>
      </c>
      <c r="O272" s="4">
        <f t="shared" si="37"/>
        <v>0</v>
      </c>
      <c r="P272" s="4">
        <f t="shared" si="38"/>
        <v>2.1464331000000003</v>
      </c>
      <c r="Q272" s="4">
        <f t="shared" si="39"/>
        <v>266.46616990000001</v>
      </c>
      <c r="R272" s="4">
        <f t="shared" si="40"/>
        <v>0</v>
      </c>
      <c r="T272" s="2">
        <f t="shared" si="41"/>
        <v>6993.2204489499991</v>
      </c>
      <c r="U272" s="2"/>
    </row>
    <row r="273" spans="1:21">
      <c r="A273">
        <v>859</v>
      </c>
      <c r="B273" t="s">
        <v>878</v>
      </c>
      <c r="C273" s="4">
        <v>14369.343999999999</v>
      </c>
      <c r="D273" s="4">
        <v>6761.62</v>
      </c>
      <c r="E273" s="4">
        <v>126479.86900000001</v>
      </c>
      <c r="F273" s="4">
        <v>3013.7689999999998</v>
      </c>
      <c r="G273" s="4">
        <v>0</v>
      </c>
      <c r="H273" s="4">
        <v>1106.2270000000001</v>
      </c>
      <c r="I273" s="4">
        <v>0</v>
      </c>
      <c r="J273" s="4">
        <v>0</v>
      </c>
      <c r="K273" s="5"/>
      <c r="L273" s="4">
        <f t="shared" si="34"/>
        <v>118.33339840000002</v>
      </c>
      <c r="M273" s="4">
        <f t="shared" si="35"/>
        <v>322.52366595000007</v>
      </c>
      <c r="N273" s="4">
        <f t="shared" si="36"/>
        <v>18.233302449999996</v>
      </c>
      <c r="O273" s="4">
        <f t="shared" si="37"/>
        <v>0</v>
      </c>
      <c r="P273" s="4">
        <f t="shared" si="38"/>
        <v>0.77435890000000018</v>
      </c>
      <c r="Q273" s="4">
        <f t="shared" si="39"/>
        <v>0</v>
      </c>
      <c r="R273" s="4">
        <f t="shared" si="40"/>
        <v>0</v>
      </c>
      <c r="T273" s="2">
        <f t="shared" si="41"/>
        <v>459.86472570000006</v>
      </c>
      <c r="U273" s="2"/>
    </row>
    <row r="274" spans="1:21">
      <c r="A274">
        <v>886</v>
      </c>
      <c r="B274" t="s">
        <v>879</v>
      </c>
      <c r="C274" s="4">
        <v>84034.97</v>
      </c>
      <c r="D274" s="4">
        <v>19645.706999999999</v>
      </c>
      <c r="E274" s="4">
        <v>283252.16100000002</v>
      </c>
      <c r="F274" s="4">
        <v>7110.5010000000002</v>
      </c>
      <c r="G274" s="4">
        <v>0</v>
      </c>
      <c r="H274" s="4">
        <v>1990.203</v>
      </c>
      <c r="I274" s="4">
        <v>193.767</v>
      </c>
      <c r="J274" s="4">
        <v>30.803999999999998</v>
      </c>
      <c r="K274" s="5"/>
      <c r="L274" s="4">
        <f t="shared" si="34"/>
        <v>580.61179120000008</v>
      </c>
      <c r="M274" s="4">
        <f t="shared" si="35"/>
        <v>722.29301055000008</v>
      </c>
      <c r="N274" s="4">
        <f t="shared" si="36"/>
        <v>43.01853105</v>
      </c>
      <c r="O274" s="4">
        <f t="shared" si="37"/>
        <v>0</v>
      </c>
      <c r="P274" s="4">
        <f t="shared" si="38"/>
        <v>1.3931421000000002</v>
      </c>
      <c r="Q274" s="4">
        <f t="shared" si="39"/>
        <v>4.2047439000000004</v>
      </c>
      <c r="R274" s="4">
        <f t="shared" si="40"/>
        <v>0.17250240000000003</v>
      </c>
      <c r="T274" s="2">
        <f t="shared" si="41"/>
        <v>1351.5212188000003</v>
      </c>
      <c r="U274" s="2"/>
    </row>
    <row r="275" spans="1:21">
      <c r="A275">
        <v>887</v>
      </c>
      <c r="B275" t="s">
        <v>880</v>
      </c>
      <c r="C275" s="4">
        <v>30222.877</v>
      </c>
      <c r="D275" s="4">
        <v>24781.670999999998</v>
      </c>
      <c r="E275" s="4">
        <v>101752.33199999999</v>
      </c>
      <c r="F275" s="4">
        <v>27772.656999999999</v>
      </c>
      <c r="G275" s="4">
        <v>0</v>
      </c>
      <c r="H275" s="4">
        <v>2937.1280000000002</v>
      </c>
      <c r="I275" s="4">
        <v>247.36</v>
      </c>
      <c r="J275" s="4">
        <v>2546.0070000000001</v>
      </c>
      <c r="K275" s="5"/>
      <c r="L275" s="4">
        <f t="shared" si="34"/>
        <v>308.0254688</v>
      </c>
      <c r="M275" s="4">
        <f t="shared" si="35"/>
        <v>259.46844659999999</v>
      </c>
      <c r="N275" s="4">
        <f t="shared" si="36"/>
        <v>168.02457484999999</v>
      </c>
      <c r="O275" s="4">
        <f t="shared" si="37"/>
        <v>0</v>
      </c>
      <c r="P275" s="4">
        <f t="shared" si="38"/>
        <v>2.0559896000000002</v>
      </c>
      <c r="Q275" s="4">
        <f t="shared" si="39"/>
        <v>5.367712</v>
      </c>
      <c r="R275" s="4">
        <f t="shared" si="40"/>
        <v>14.257639200000002</v>
      </c>
      <c r="T275" s="2">
        <f t="shared" si="41"/>
        <v>742.94219184999997</v>
      </c>
      <c r="U275" s="2"/>
    </row>
    <row r="276" spans="1:21">
      <c r="A276">
        <v>889</v>
      </c>
      <c r="B276" t="s">
        <v>881</v>
      </c>
      <c r="C276" s="4">
        <v>30374.332999999999</v>
      </c>
      <c r="D276" s="4">
        <v>10956.087</v>
      </c>
      <c r="E276" s="4">
        <v>55784.616999999998</v>
      </c>
      <c r="F276" s="4">
        <v>16504.641</v>
      </c>
      <c r="G276" s="4">
        <v>0</v>
      </c>
      <c r="H276" s="4">
        <v>338.78800000000001</v>
      </c>
      <c r="I276" s="4">
        <v>33.155999999999999</v>
      </c>
      <c r="J276" s="4">
        <v>67346.145999999993</v>
      </c>
      <c r="K276" s="5"/>
      <c r="L276" s="4">
        <f t="shared" si="34"/>
        <v>231.45035200000004</v>
      </c>
      <c r="M276" s="4">
        <f t="shared" si="35"/>
        <v>142.25077335</v>
      </c>
      <c r="N276" s="4">
        <f t="shared" si="36"/>
        <v>99.853078049999993</v>
      </c>
      <c r="O276" s="4">
        <f t="shared" si="37"/>
        <v>0</v>
      </c>
      <c r="P276" s="4">
        <f t="shared" si="38"/>
        <v>0.23715160000000005</v>
      </c>
      <c r="Q276" s="4">
        <f t="shared" si="39"/>
        <v>0.71948520000000005</v>
      </c>
      <c r="R276" s="4">
        <f t="shared" si="40"/>
        <v>377.13841760000003</v>
      </c>
      <c r="T276" s="2">
        <f t="shared" si="41"/>
        <v>474.51084020000002</v>
      </c>
      <c r="U276" s="2"/>
    </row>
    <row r="277" spans="1:21">
      <c r="A277">
        <v>890</v>
      </c>
      <c r="B277" t="s">
        <v>882</v>
      </c>
      <c r="C277" s="4">
        <v>13172.153</v>
      </c>
      <c r="D277" s="4">
        <v>9646.2270000000008</v>
      </c>
      <c r="E277" s="4">
        <v>26140.629000000001</v>
      </c>
      <c r="F277" s="4">
        <v>12662.178</v>
      </c>
      <c r="G277" s="4">
        <v>0</v>
      </c>
      <c r="H277" s="4">
        <v>10.128</v>
      </c>
      <c r="I277" s="4">
        <v>39.706000000000003</v>
      </c>
      <c r="J277" s="4">
        <v>0</v>
      </c>
      <c r="K277" s="5"/>
      <c r="L277" s="4">
        <f t="shared" si="34"/>
        <v>127.78292800000003</v>
      </c>
      <c r="M277" s="4">
        <f t="shared" si="35"/>
        <v>66.65860395</v>
      </c>
      <c r="N277" s="4">
        <f t="shared" si="36"/>
        <v>76.606176899999994</v>
      </c>
      <c r="O277" s="4">
        <f t="shared" si="37"/>
        <v>0</v>
      </c>
      <c r="P277" s="4">
        <f t="shared" si="38"/>
        <v>7.0896000000000015E-3</v>
      </c>
      <c r="Q277" s="4">
        <f t="shared" si="39"/>
        <v>0.86162020000000006</v>
      </c>
      <c r="R277" s="4">
        <f t="shared" si="40"/>
        <v>0</v>
      </c>
      <c r="T277" s="2">
        <f t="shared" si="41"/>
        <v>271.91641864999997</v>
      </c>
      <c r="U277" s="2"/>
    </row>
    <row r="278" spans="1:21">
      <c r="A278">
        <v>892</v>
      </c>
      <c r="B278" t="s">
        <v>883</v>
      </c>
      <c r="C278" s="4">
        <v>12105.879000000001</v>
      </c>
      <c r="D278" s="4">
        <v>13705.674000000001</v>
      </c>
      <c r="E278" s="4">
        <v>74859.895000000004</v>
      </c>
      <c r="F278" s="4">
        <v>9110.2180000000008</v>
      </c>
      <c r="G278" s="4">
        <v>0</v>
      </c>
      <c r="H278" s="4">
        <v>679.47</v>
      </c>
      <c r="I278" s="4">
        <v>344.86</v>
      </c>
      <c r="J278" s="4">
        <v>0</v>
      </c>
      <c r="K278" s="5"/>
      <c r="L278" s="4">
        <f t="shared" si="34"/>
        <v>144.54469680000003</v>
      </c>
      <c r="M278" s="4">
        <f t="shared" si="35"/>
        <v>190.89273225000002</v>
      </c>
      <c r="N278" s="4">
        <f t="shared" si="36"/>
        <v>55.116818900000005</v>
      </c>
      <c r="O278" s="4">
        <f t="shared" si="37"/>
        <v>0</v>
      </c>
      <c r="P278" s="4">
        <f t="shared" si="38"/>
        <v>0.47562900000000008</v>
      </c>
      <c r="Q278" s="4">
        <f t="shared" si="39"/>
        <v>7.4834620000000003</v>
      </c>
      <c r="R278" s="4">
        <f t="shared" si="40"/>
        <v>0</v>
      </c>
      <c r="T278" s="2">
        <f t="shared" si="41"/>
        <v>398.51333895000005</v>
      </c>
      <c r="U278" s="2"/>
    </row>
    <row r="279" spans="1:21">
      <c r="A279">
        <v>893</v>
      </c>
      <c r="B279" t="s">
        <v>884</v>
      </c>
      <c r="C279" s="4">
        <v>124559.197</v>
      </c>
      <c r="D279" s="4">
        <v>31490.393</v>
      </c>
      <c r="E279" s="4">
        <v>174182.63800000001</v>
      </c>
      <c r="F279" s="4">
        <v>29275.241000000002</v>
      </c>
      <c r="G279" s="4">
        <v>0</v>
      </c>
      <c r="H279" s="4">
        <v>5672.9480000000003</v>
      </c>
      <c r="I279" s="4">
        <v>235.221</v>
      </c>
      <c r="J279" s="4">
        <v>2198.73</v>
      </c>
      <c r="K279" s="5"/>
      <c r="L279" s="4">
        <f t="shared" si="34"/>
        <v>873.87770400000011</v>
      </c>
      <c r="M279" s="4">
        <f t="shared" si="35"/>
        <v>444.16572690000004</v>
      </c>
      <c r="N279" s="4">
        <f t="shared" si="36"/>
        <v>177.11520805000001</v>
      </c>
      <c r="O279" s="4">
        <f t="shared" si="37"/>
        <v>0</v>
      </c>
      <c r="P279" s="4">
        <f t="shared" si="38"/>
        <v>3.9710636000000008</v>
      </c>
      <c r="Q279" s="4">
        <f t="shared" si="39"/>
        <v>5.1042956999999998</v>
      </c>
      <c r="R279" s="4">
        <f t="shared" si="40"/>
        <v>12.312888000000003</v>
      </c>
      <c r="T279" s="2">
        <f t="shared" si="41"/>
        <v>1504.2339982500002</v>
      </c>
      <c r="U279" s="2"/>
    </row>
    <row r="280" spans="1:21">
      <c r="A280">
        <v>895</v>
      </c>
      <c r="B280" t="s">
        <v>885</v>
      </c>
      <c r="C280" s="4">
        <v>185713.193</v>
      </c>
      <c r="D280" s="4">
        <v>110383.102</v>
      </c>
      <c r="E280" s="4">
        <v>349278.72499999998</v>
      </c>
      <c r="F280" s="4">
        <v>67426.922999999995</v>
      </c>
      <c r="G280" s="4">
        <v>0</v>
      </c>
      <c r="H280" s="4">
        <v>1040.4880000000001</v>
      </c>
      <c r="I280" s="4">
        <v>0</v>
      </c>
      <c r="J280" s="4">
        <v>2670.5740000000001</v>
      </c>
      <c r="K280" s="5"/>
      <c r="L280" s="4">
        <f t="shared" si="34"/>
        <v>1658.1392520000002</v>
      </c>
      <c r="M280" s="4">
        <f t="shared" si="35"/>
        <v>890.66074875000004</v>
      </c>
      <c r="N280" s="4">
        <f t="shared" si="36"/>
        <v>407.93288414999995</v>
      </c>
      <c r="O280" s="4">
        <f t="shared" si="37"/>
        <v>0</v>
      </c>
      <c r="P280" s="4">
        <f t="shared" si="38"/>
        <v>0.72834160000000014</v>
      </c>
      <c r="Q280" s="4">
        <f t="shared" si="39"/>
        <v>0</v>
      </c>
      <c r="R280" s="4">
        <f t="shared" si="40"/>
        <v>14.955214400000003</v>
      </c>
      <c r="T280" s="2">
        <f t="shared" si="41"/>
        <v>2957.4612265000005</v>
      </c>
      <c r="U280" s="2"/>
    </row>
    <row r="281" spans="1:21">
      <c r="A281">
        <v>905</v>
      </c>
      <c r="B281" t="s">
        <v>886</v>
      </c>
      <c r="C281" s="4">
        <v>998762.97</v>
      </c>
      <c r="D281" s="4">
        <v>301948.728</v>
      </c>
      <c r="E281" s="4">
        <v>1650035.263</v>
      </c>
      <c r="F281" s="4">
        <v>30129.431</v>
      </c>
      <c r="G281" s="4">
        <v>0</v>
      </c>
      <c r="H281" s="4">
        <v>45962.892</v>
      </c>
      <c r="I281" s="4">
        <v>960.745</v>
      </c>
      <c r="J281" s="4">
        <v>11590.637000000001</v>
      </c>
      <c r="K281" s="5"/>
      <c r="L281" s="4">
        <f t="shared" si="34"/>
        <v>7283.9855088000004</v>
      </c>
      <c r="M281" s="4">
        <f t="shared" si="35"/>
        <v>4207.5899206500007</v>
      </c>
      <c r="N281" s="4">
        <f t="shared" si="36"/>
        <v>182.28305755</v>
      </c>
      <c r="O281" s="4">
        <f t="shared" si="37"/>
        <v>0</v>
      </c>
      <c r="P281" s="4">
        <f t="shared" si="38"/>
        <v>32.174024400000008</v>
      </c>
      <c r="Q281" s="4">
        <f t="shared" si="39"/>
        <v>20.848166500000001</v>
      </c>
      <c r="R281" s="4">
        <f t="shared" si="40"/>
        <v>64.907567200000017</v>
      </c>
      <c r="T281" s="2">
        <f t="shared" si="41"/>
        <v>11726.880677899999</v>
      </c>
      <c r="U281" s="2"/>
    </row>
    <row r="282" spans="1:21">
      <c r="A282">
        <v>908</v>
      </c>
      <c r="B282" t="s">
        <v>887</v>
      </c>
      <c r="C282" s="4">
        <v>176967.20199999999</v>
      </c>
      <c r="D282" s="4">
        <v>44575.949000000001</v>
      </c>
      <c r="E282" s="4">
        <v>449335.75199999998</v>
      </c>
      <c r="F282" s="4">
        <v>17823.481</v>
      </c>
      <c r="G282" s="4">
        <v>0</v>
      </c>
      <c r="H282" s="4">
        <v>6880.8810000000003</v>
      </c>
      <c r="I282" s="4">
        <v>0</v>
      </c>
      <c r="J282" s="4">
        <v>198.35</v>
      </c>
      <c r="K282" s="5"/>
      <c r="L282" s="4">
        <f t="shared" si="34"/>
        <v>1240.6416456000002</v>
      </c>
      <c r="M282" s="4">
        <f t="shared" si="35"/>
        <v>1145.8061676</v>
      </c>
      <c r="N282" s="4">
        <f t="shared" si="36"/>
        <v>107.83206005</v>
      </c>
      <c r="O282" s="4">
        <f t="shared" si="37"/>
        <v>0</v>
      </c>
      <c r="P282" s="4">
        <f t="shared" si="38"/>
        <v>4.8166167000000009</v>
      </c>
      <c r="Q282" s="4">
        <f t="shared" si="39"/>
        <v>0</v>
      </c>
      <c r="R282" s="4">
        <f t="shared" si="40"/>
        <v>1.1107600000000002</v>
      </c>
      <c r="T282" s="2">
        <f t="shared" si="41"/>
        <v>2499.0964899500004</v>
      </c>
      <c r="U282" s="2"/>
    </row>
    <row r="283" spans="1:21">
      <c r="A283">
        <v>915</v>
      </c>
      <c r="B283" t="s">
        <v>888</v>
      </c>
      <c r="C283" s="4">
        <v>225196.63699999999</v>
      </c>
      <c r="D283" s="4">
        <v>70241.418000000005</v>
      </c>
      <c r="E283" s="4">
        <v>439872.07299999997</v>
      </c>
      <c r="F283" s="4">
        <v>18762.423999999999</v>
      </c>
      <c r="G283" s="4">
        <v>0</v>
      </c>
      <c r="H283" s="4">
        <v>1270.4010000000001</v>
      </c>
      <c r="I283" s="4">
        <v>0</v>
      </c>
      <c r="J283" s="4">
        <v>2738.9740000000002</v>
      </c>
      <c r="K283" s="5"/>
      <c r="L283" s="4">
        <f t="shared" si="34"/>
        <v>1654.4531080000002</v>
      </c>
      <c r="M283" s="4">
        <f t="shared" si="35"/>
        <v>1121.6737861500001</v>
      </c>
      <c r="N283" s="4">
        <f t="shared" si="36"/>
        <v>113.51266519999999</v>
      </c>
      <c r="O283" s="4">
        <f t="shared" si="37"/>
        <v>0</v>
      </c>
      <c r="P283" s="4">
        <f t="shared" si="38"/>
        <v>0.88928070000000015</v>
      </c>
      <c r="Q283" s="4">
        <f t="shared" si="39"/>
        <v>0</v>
      </c>
      <c r="R283" s="4">
        <f t="shared" si="40"/>
        <v>15.338254400000004</v>
      </c>
      <c r="T283" s="2">
        <f t="shared" si="41"/>
        <v>2890.5288400500003</v>
      </c>
      <c r="U283" s="2"/>
    </row>
    <row r="284" spans="1:21">
      <c r="A284">
        <v>918</v>
      </c>
      <c r="B284" t="s">
        <v>889</v>
      </c>
      <c r="C284" s="4">
        <v>17419.905999999999</v>
      </c>
      <c r="D284" s="4">
        <v>11031.695</v>
      </c>
      <c r="E284" s="4">
        <v>53576.305</v>
      </c>
      <c r="F284" s="4">
        <v>13996.691999999999</v>
      </c>
      <c r="G284" s="4">
        <v>0</v>
      </c>
      <c r="H284" s="4">
        <v>0</v>
      </c>
      <c r="I284" s="4">
        <v>0</v>
      </c>
      <c r="J284" s="4">
        <v>0</v>
      </c>
      <c r="K284" s="5"/>
      <c r="L284" s="4">
        <f t="shared" si="34"/>
        <v>159.3289656</v>
      </c>
      <c r="M284" s="4">
        <f t="shared" si="35"/>
        <v>136.61957775000002</v>
      </c>
      <c r="N284" s="4">
        <f t="shared" si="36"/>
        <v>84.679986599999992</v>
      </c>
      <c r="O284" s="4">
        <f t="shared" si="37"/>
        <v>0</v>
      </c>
      <c r="P284" s="4">
        <f t="shared" si="38"/>
        <v>0</v>
      </c>
      <c r="Q284" s="4">
        <f t="shared" si="39"/>
        <v>0</v>
      </c>
      <c r="R284" s="4">
        <f t="shared" si="40"/>
        <v>0</v>
      </c>
      <c r="T284" s="2">
        <f t="shared" si="41"/>
        <v>380.62852995000003</v>
      </c>
      <c r="U284" s="2"/>
    </row>
    <row r="285" spans="1:21">
      <c r="A285">
        <v>921</v>
      </c>
      <c r="B285" t="s">
        <v>890</v>
      </c>
      <c r="C285" s="4">
        <v>11913.481</v>
      </c>
      <c r="D285" s="4">
        <v>10613.546</v>
      </c>
      <c r="E285" s="4">
        <v>42921.161999999997</v>
      </c>
      <c r="F285" s="4">
        <v>11686.018</v>
      </c>
      <c r="G285" s="4">
        <v>0</v>
      </c>
      <c r="H285" s="4">
        <v>554.20600000000002</v>
      </c>
      <c r="I285" s="4">
        <v>0</v>
      </c>
      <c r="J285" s="4">
        <v>0</v>
      </c>
      <c r="K285" s="5"/>
      <c r="L285" s="4">
        <f t="shared" si="34"/>
        <v>126.15135120000002</v>
      </c>
      <c r="M285" s="4">
        <f t="shared" si="35"/>
        <v>109.4489631</v>
      </c>
      <c r="N285" s="4">
        <f t="shared" si="36"/>
        <v>70.700408899999999</v>
      </c>
      <c r="O285" s="4">
        <f t="shared" si="37"/>
        <v>0</v>
      </c>
      <c r="P285" s="4">
        <f t="shared" si="38"/>
        <v>0.38794420000000007</v>
      </c>
      <c r="Q285" s="4">
        <f t="shared" si="39"/>
        <v>0</v>
      </c>
      <c r="R285" s="4">
        <f t="shared" si="40"/>
        <v>0</v>
      </c>
      <c r="T285" s="2">
        <f t="shared" si="41"/>
        <v>306.68866740000004</v>
      </c>
      <c r="U285" s="2"/>
    </row>
    <row r="286" spans="1:21">
      <c r="A286">
        <v>922</v>
      </c>
      <c r="B286" t="s">
        <v>891</v>
      </c>
      <c r="C286" s="4">
        <v>10991.99</v>
      </c>
      <c r="D286" s="4">
        <v>25198.870999999999</v>
      </c>
      <c r="E286" s="4">
        <v>104673.378</v>
      </c>
      <c r="F286" s="4">
        <v>22788.083999999999</v>
      </c>
      <c r="G286" s="4">
        <v>0</v>
      </c>
      <c r="H286" s="4">
        <v>383.44499999999999</v>
      </c>
      <c r="I286" s="4">
        <v>288.06</v>
      </c>
      <c r="J286" s="4">
        <v>0</v>
      </c>
      <c r="K286" s="5"/>
      <c r="L286" s="4">
        <f t="shared" si="34"/>
        <v>202.6688216</v>
      </c>
      <c r="M286" s="4">
        <f t="shared" si="35"/>
        <v>266.9171139</v>
      </c>
      <c r="N286" s="4">
        <f t="shared" si="36"/>
        <v>137.86790819999999</v>
      </c>
      <c r="O286" s="4">
        <f t="shared" si="37"/>
        <v>0</v>
      </c>
      <c r="P286" s="4">
        <f t="shared" si="38"/>
        <v>0.26841150000000003</v>
      </c>
      <c r="Q286" s="4">
        <f t="shared" si="39"/>
        <v>6.250902</v>
      </c>
      <c r="R286" s="4">
        <f t="shared" si="40"/>
        <v>0</v>
      </c>
      <c r="T286" s="2">
        <f t="shared" si="41"/>
        <v>613.97315719999995</v>
      </c>
      <c r="U286" s="2"/>
    </row>
    <row r="287" spans="1:21">
      <c r="A287">
        <v>924</v>
      </c>
      <c r="B287" t="s">
        <v>892</v>
      </c>
      <c r="C287" s="4">
        <v>22781.268</v>
      </c>
      <c r="D287" s="4">
        <v>6694.0320000000002</v>
      </c>
      <c r="E287" s="4">
        <v>75099.277000000002</v>
      </c>
      <c r="F287" s="4">
        <v>5528.2380000000003</v>
      </c>
      <c r="G287" s="4">
        <v>0</v>
      </c>
      <c r="H287" s="4">
        <v>1936.8620000000001</v>
      </c>
      <c r="I287" s="4">
        <v>128.93899999999999</v>
      </c>
      <c r="J287" s="4">
        <v>256.20799999999997</v>
      </c>
      <c r="K287" s="5"/>
      <c r="L287" s="4">
        <f t="shared" si="34"/>
        <v>165.06168000000002</v>
      </c>
      <c r="M287" s="4">
        <f t="shared" si="35"/>
        <v>191.50315635000001</v>
      </c>
      <c r="N287" s="4">
        <f t="shared" si="36"/>
        <v>33.445839900000003</v>
      </c>
      <c r="O287" s="4">
        <f t="shared" si="37"/>
        <v>0</v>
      </c>
      <c r="P287" s="4">
        <f t="shared" si="38"/>
        <v>1.3558034000000003</v>
      </c>
      <c r="Q287" s="4">
        <f t="shared" si="39"/>
        <v>2.7979762999999997</v>
      </c>
      <c r="R287" s="4">
        <f t="shared" si="40"/>
        <v>1.4347648</v>
      </c>
      <c r="T287" s="2">
        <f t="shared" si="41"/>
        <v>394.1644559500001</v>
      </c>
      <c r="U287" s="2"/>
    </row>
    <row r="288" spans="1:21">
      <c r="A288">
        <v>925</v>
      </c>
      <c r="B288" t="s">
        <v>893</v>
      </c>
      <c r="C288" s="4">
        <v>65737.729000000007</v>
      </c>
      <c r="D288" s="4">
        <v>10848.851000000001</v>
      </c>
      <c r="E288" s="4">
        <v>71207.752999999997</v>
      </c>
      <c r="F288" s="4">
        <v>8076.0720000000001</v>
      </c>
      <c r="G288" s="4">
        <v>0</v>
      </c>
      <c r="H288" s="4">
        <v>886.19899999999996</v>
      </c>
      <c r="I288" s="4">
        <v>0</v>
      </c>
      <c r="J288" s="4">
        <v>0</v>
      </c>
      <c r="K288" s="5"/>
      <c r="L288" s="4">
        <f t="shared" si="34"/>
        <v>428.88484800000009</v>
      </c>
      <c r="M288" s="4">
        <f t="shared" si="35"/>
        <v>181.57977015</v>
      </c>
      <c r="N288" s="4">
        <f t="shared" si="36"/>
        <v>48.860235599999996</v>
      </c>
      <c r="O288" s="4">
        <f t="shared" si="37"/>
        <v>0</v>
      </c>
      <c r="P288" s="4">
        <f t="shared" si="38"/>
        <v>0.62033930000000004</v>
      </c>
      <c r="Q288" s="4">
        <f t="shared" si="39"/>
        <v>0</v>
      </c>
      <c r="R288" s="4">
        <f t="shared" si="40"/>
        <v>0</v>
      </c>
      <c r="T288" s="2">
        <f t="shared" si="41"/>
        <v>659.94519305000006</v>
      </c>
      <c r="U288" s="2"/>
    </row>
    <row r="289" spans="1:21">
      <c r="A289">
        <v>927</v>
      </c>
      <c r="B289" t="s">
        <v>894</v>
      </c>
      <c r="C289" s="4">
        <v>138594.31700000001</v>
      </c>
      <c r="D289" s="4">
        <v>260429.28099999999</v>
      </c>
      <c r="E289" s="4">
        <v>686290.50399999996</v>
      </c>
      <c r="F289" s="4">
        <v>36694.798000000003</v>
      </c>
      <c r="G289" s="4">
        <v>0</v>
      </c>
      <c r="H289" s="4">
        <v>4840.982</v>
      </c>
      <c r="I289" s="4">
        <v>5544.1589999999997</v>
      </c>
      <c r="J289" s="4">
        <v>0</v>
      </c>
      <c r="K289" s="5"/>
      <c r="L289" s="4">
        <f t="shared" si="34"/>
        <v>2234.5321488000004</v>
      </c>
      <c r="M289" s="4">
        <f t="shared" si="35"/>
        <v>1750.0407852000001</v>
      </c>
      <c r="N289" s="4">
        <f t="shared" si="36"/>
        <v>222.00352789999999</v>
      </c>
      <c r="O289" s="4">
        <f t="shared" si="37"/>
        <v>0</v>
      </c>
      <c r="P289" s="4">
        <f t="shared" si="38"/>
        <v>3.3886874000000007</v>
      </c>
      <c r="Q289" s="4">
        <f t="shared" si="39"/>
        <v>120.3082503</v>
      </c>
      <c r="R289" s="4">
        <f t="shared" si="40"/>
        <v>0</v>
      </c>
      <c r="T289" s="2">
        <f t="shared" si="41"/>
        <v>4330.2733996000006</v>
      </c>
      <c r="U289" s="2"/>
    </row>
    <row r="290" spans="1:21">
      <c r="A290">
        <v>931</v>
      </c>
      <c r="B290" t="s">
        <v>895</v>
      </c>
      <c r="C290" s="4">
        <v>41769.813999999998</v>
      </c>
      <c r="D290" s="4">
        <v>45294.813999999998</v>
      </c>
      <c r="E290" s="4">
        <v>136150.745</v>
      </c>
      <c r="F290" s="4">
        <v>36186.28</v>
      </c>
      <c r="G290" s="4">
        <v>0</v>
      </c>
      <c r="H290" s="4">
        <v>1090.297</v>
      </c>
      <c r="I290" s="4">
        <v>0</v>
      </c>
      <c r="J290" s="4">
        <v>0</v>
      </c>
      <c r="K290" s="5"/>
      <c r="L290" s="4">
        <f t="shared" si="34"/>
        <v>487.56191680000006</v>
      </c>
      <c r="M290" s="4">
        <f t="shared" si="35"/>
        <v>347.18439975000001</v>
      </c>
      <c r="N290" s="4">
        <f t="shared" si="36"/>
        <v>218.92699399999998</v>
      </c>
      <c r="O290" s="4">
        <f t="shared" si="37"/>
        <v>0</v>
      </c>
      <c r="P290" s="4">
        <f t="shared" si="38"/>
        <v>0.76320790000000016</v>
      </c>
      <c r="Q290" s="4">
        <f t="shared" si="39"/>
        <v>0</v>
      </c>
      <c r="R290" s="4">
        <f t="shared" si="40"/>
        <v>0</v>
      </c>
      <c r="T290" s="2">
        <f t="shared" si="41"/>
        <v>1054.43651845</v>
      </c>
      <c r="U290" s="2"/>
    </row>
    <row r="291" spans="1:21">
      <c r="A291">
        <v>934</v>
      </c>
      <c r="B291" t="s">
        <v>896</v>
      </c>
      <c r="C291" s="4">
        <v>23198.256000000001</v>
      </c>
      <c r="D291" s="4">
        <v>8366.6790000000001</v>
      </c>
      <c r="E291" s="4">
        <v>58895.27</v>
      </c>
      <c r="F291" s="4">
        <v>7047.8670000000002</v>
      </c>
      <c r="G291" s="4">
        <v>0</v>
      </c>
      <c r="H291" s="4">
        <v>789.62</v>
      </c>
      <c r="I291" s="4">
        <v>328.42099999999999</v>
      </c>
      <c r="J291" s="4">
        <v>0</v>
      </c>
      <c r="K291" s="5"/>
      <c r="L291" s="4">
        <f t="shared" si="34"/>
        <v>176.76363600000002</v>
      </c>
      <c r="M291" s="4">
        <f t="shared" si="35"/>
        <v>150.18293850000001</v>
      </c>
      <c r="N291" s="4">
        <f t="shared" si="36"/>
        <v>42.63959535</v>
      </c>
      <c r="O291" s="4">
        <f t="shared" si="37"/>
        <v>0</v>
      </c>
      <c r="P291" s="4">
        <f t="shared" si="38"/>
        <v>0.55273400000000006</v>
      </c>
      <c r="Q291" s="4">
        <f t="shared" si="39"/>
        <v>7.1267357000000002</v>
      </c>
      <c r="R291" s="4">
        <f t="shared" si="40"/>
        <v>0</v>
      </c>
      <c r="T291" s="2">
        <f t="shared" si="41"/>
        <v>377.26563954999995</v>
      </c>
      <c r="U291" s="2"/>
    </row>
    <row r="292" spans="1:21">
      <c r="A292">
        <v>935</v>
      </c>
      <c r="B292" t="s">
        <v>897</v>
      </c>
      <c r="C292" s="4">
        <v>54482.34</v>
      </c>
      <c r="D292" s="4">
        <v>21693.977999999999</v>
      </c>
      <c r="E292" s="4">
        <v>63752.627</v>
      </c>
      <c r="F292" s="4">
        <v>23157.329000000002</v>
      </c>
      <c r="G292" s="4">
        <v>0</v>
      </c>
      <c r="H292" s="4">
        <v>3156.8429999999998</v>
      </c>
      <c r="I292" s="4">
        <v>0</v>
      </c>
      <c r="J292" s="4">
        <v>6.9560000000000004</v>
      </c>
      <c r="K292" s="5"/>
      <c r="L292" s="4">
        <f t="shared" si="34"/>
        <v>426.58738080000006</v>
      </c>
      <c r="M292" s="4">
        <f t="shared" si="35"/>
        <v>162.56919885000002</v>
      </c>
      <c r="N292" s="4">
        <f t="shared" si="36"/>
        <v>140.10184045</v>
      </c>
      <c r="O292" s="4">
        <f t="shared" si="37"/>
        <v>0</v>
      </c>
      <c r="P292" s="4">
        <f t="shared" si="38"/>
        <v>2.2097901000000002</v>
      </c>
      <c r="Q292" s="4">
        <f t="shared" si="39"/>
        <v>0</v>
      </c>
      <c r="R292" s="4">
        <f t="shared" si="40"/>
        <v>3.8953600000000005E-2</v>
      </c>
      <c r="T292" s="2">
        <f t="shared" si="41"/>
        <v>731.46821020000016</v>
      </c>
      <c r="U292" s="2"/>
    </row>
    <row r="293" spans="1:21">
      <c r="A293">
        <v>936</v>
      </c>
      <c r="B293" t="s">
        <v>898</v>
      </c>
      <c r="C293" s="4">
        <v>43691.463999999993</v>
      </c>
      <c r="D293" s="4">
        <v>49056.652000000002</v>
      </c>
      <c r="E293" s="4">
        <v>144438.61499999999</v>
      </c>
      <c r="F293" s="4">
        <v>44218.267</v>
      </c>
      <c r="G293" s="4">
        <v>0</v>
      </c>
      <c r="H293" s="4">
        <v>7270.32</v>
      </c>
      <c r="I293" s="4">
        <v>0</v>
      </c>
      <c r="J293" s="4">
        <v>2027.4290000000001</v>
      </c>
      <c r="K293" s="5"/>
      <c r="L293" s="4">
        <f t="shared" si="34"/>
        <v>519.38944960000003</v>
      </c>
      <c r="M293" s="4">
        <f t="shared" si="35"/>
        <v>368.31846825000002</v>
      </c>
      <c r="N293" s="4">
        <f t="shared" si="36"/>
        <v>267.52051534999998</v>
      </c>
      <c r="O293" s="4">
        <f t="shared" si="37"/>
        <v>0</v>
      </c>
      <c r="P293" s="4">
        <f t="shared" si="38"/>
        <v>5.0892240000000006</v>
      </c>
      <c r="Q293" s="4">
        <f t="shared" si="39"/>
        <v>0</v>
      </c>
      <c r="R293" s="4">
        <f t="shared" si="40"/>
        <v>11.353602400000002</v>
      </c>
      <c r="T293" s="2">
        <f t="shared" si="41"/>
        <v>1160.3176572</v>
      </c>
      <c r="U293" s="2"/>
    </row>
    <row r="294" spans="1:21">
      <c r="A294">
        <v>946</v>
      </c>
      <c r="B294" t="s">
        <v>899</v>
      </c>
      <c r="C294" s="4">
        <v>59086.673999999999</v>
      </c>
      <c r="D294" s="4">
        <v>40925.055999999997</v>
      </c>
      <c r="E294" s="4">
        <v>143605.41699999999</v>
      </c>
      <c r="F294" s="4">
        <v>33786.146999999997</v>
      </c>
      <c r="G294" s="4">
        <v>0</v>
      </c>
      <c r="H294" s="4">
        <v>3653.605</v>
      </c>
      <c r="I294" s="4">
        <v>0</v>
      </c>
      <c r="J294" s="4">
        <v>572.16099999999994</v>
      </c>
      <c r="K294" s="5"/>
      <c r="L294" s="4">
        <f t="shared" si="34"/>
        <v>560.06568800000002</v>
      </c>
      <c r="M294" s="4">
        <f t="shared" si="35"/>
        <v>366.19381334999997</v>
      </c>
      <c r="N294" s="4">
        <f t="shared" si="36"/>
        <v>204.40618934999998</v>
      </c>
      <c r="O294" s="4">
        <f t="shared" si="37"/>
        <v>0</v>
      </c>
      <c r="P294" s="4">
        <f t="shared" si="38"/>
        <v>2.5575235000000003</v>
      </c>
      <c r="Q294" s="4">
        <f t="shared" si="39"/>
        <v>0</v>
      </c>
      <c r="R294" s="4">
        <f t="shared" si="40"/>
        <v>3.2041016</v>
      </c>
      <c r="T294" s="2">
        <f t="shared" si="41"/>
        <v>1133.2232141999998</v>
      </c>
      <c r="U294" s="2"/>
    </row>
    <row r="295" spans="1:21">
      <c r="A295">
        <v>976</v>
      </c>
      <c r="B295" t="s">
        <v>900</v>
      </c>
      <c r="C295" s="4">
        <v>24557.152999999998</v>
      </c>
      <c r="D295" s="4">
        <v>15975.603999999999</v>
      </c>
      <c r="E295" s="4">
        <v>85249.25</v>
      </c>
      <c r="F295" s="4">
        <v>18744.934000000001</v>
      </c>
      <c r="G295" s="4">
        <v>0</v>
      </c>
      <c r="H295" s="4">
        <v>2024.3910000000001</v>
      </c>
      <c r="I295" s="4">
        <v>228.488</v>
      </c>
      <c r="J295" s="4">
        <v>6342.5360000000001</v>
      </c>
      <c r="K295" s="5"/>
      <c r="L295" s="4">
        <f t="shared" si="34"/>
        <v>226.98343920000002</v>
      </c>
      <c r="M295" s="4">
        <f t="shared" si="35"/>
        <v>217.38558750000001</v>
      </c>
      <c r="N295" s="4">
        <f t="shared" si="36"/>
        <v>113.40685070000001</v>
      </c>
      <c r="O295" s="4">
        <f t="shared" si="37"/>
        <v>0</v>
      </c>
      <c r="P295" s="4">
        <f t="shared" si="38"/>
        <v>1.4170737000000002</v>
      </c>
      <c r="Q295" s="4">
        <f t="shared" si="39"/>
        <v>4.9581895999999999</v>
      </c>
      <c r="R295" s="4">
        <f t="shared" si="40"/>
        <v>35.518201600000005</v>
      </c>
      <c r="T295" s="2">
        <f t="shared" si="41"/>
        <v>564.15114070000004</v>
      </c>
      <c r="U295" s="2"/>
    </row>
    <row r="296" spans="1:21">
      <c r="A296">
        <v>977</v>
      </c>
      <c r="B296" t="s">
        <v>901</v>
      </c>
      <c r="C296" s="4">
        <v>146606.03099999999</v>
      </c>
      <c r="D296" s="4">
        <v>45378.252</v>
      </c>
      <c r="E296" s="4">
        <v>341215.32699999999</v>
      </c>
      <c r="F296" s="4">
        <v>2824.703</v>
      </c>
      <c r="G296" s="4">
        <v>0</v>
      </c>
      <c r="H296" s="4">
        <v>4195.3969999999999</v>
      </c>
      <c r="I296" s="4">
        <v>366.43599999999998</v>
      </c>
      <c r="J296" s="4">
        <v>9789.8719999999994</v>
      </c>
      <c r="K296" s="5"/>
      <c r="L296" s="4">
        <f t="shared" si="34"/>
        <v>1075.1119848000001</v>
      </c>
      <c r="M296" s="4">
        <f t="shared" si="35"/>
        <v>870.09908385000006</v>
      </c>
      <c r="N296" s="4">
        <f t="shared" si="36"/>
        <v>17.089453150000001</v>
      </c>
      <c r="O296" s="4">
        <f t="shared" si="37"/>
        <v>0</v>
      </c>
      <c r="P296" s="4">
        <f t="shared" si="38"/>
        <v>2.9367779000000005</v>
      </c>
      <c r="Q296" s="4">
        <f t="shared" si="39"/>
        <v>7.9516611999999993</v>
      </c>
      <c r="R296" s="4">
        <f t="shared" si="40"/>
        <v>54.823283200000006</v>
      </c>
      <c r="T296" s="2">
        <f t="shared" si="41"/>
        <v>1973.1889609</v>
      </c>
      <c r="U296" s="2"/>
    </row>
    <row r="297" spans="1:21">
      <c r="A297">
        <v>980</v>
      </c>
      <c r="B297" t="s">
        <v>902</v>
      </c>
      <c r="C297" s="4">
        <v>192423.454</v>
      </c>
      <c r="D297" s="4">
        <v>202295.921</v>
      </c>
      <c r="E297" s="4">
        <v>753872.076</v>
      </c>
      <c r="F297" s="4">
        <v>64301.491000000002</v>
      </c>
      <c r="G297" s="4">
        <v>0</v>
      </c>
      <c r="H297" s="4">
        <v>13422.873</v>
      </c>
      <c r="I297" s="4">
        <v>923.14499999999998</v>
      </c>
      <c r="J297" s="4">
        <v>0</v>
      </c>
      <c r="K297" s="5"/>
      <c r="L297" s="4">
        <f t="shared" si="34"/>
        <v>2210.4285000000004</v>
      </c>
      <c r="M297" s="4">
        <f t="shared" si="35"/>
        <v>1922.3737938000002</v>
      </c>
      <c r="N297" s="4">
        <f t="shared" si="36"/>
        <v>389.02402054999999</v>
      </c>
      <c r="O297" s="4">
        <f t="shared" si="37"/>
        <v>0</v>
      </c>
      <c r="P297" s="4">
        <f t="shared" si="38"/>
        <v>9.3960111000000008</v>
      </c>
      <c r="Q297" s="4">
        <f t="shared" si="39"/>
        <v>20.032246499999999</v>
      </c>
      <c r="R297" s="4">
        <f t="shared" si="40"/>
        <v>0</v>
      </c>
      <c r="T297" s="2">
        <f t="shared" si="41"/>
        <v>4551.2545719500004</v>
      </c>
      <c r="U297" s="2"/>
    </row>
    <row r="298" spans="1:21">
      <c r="A298">
        <v>981</v>
      </c>
      <c r="B298" t="s">
        <v>903</v>
      </c>
      <c r="C298" s="4">
        <v>13236.628000000001</v>
      </c>
      <c r="D298" s="4">
        <v>5506.2650000000003</v>
      </c>
      <c r="E298" s="4">
        <v>44412.601000000002</v>
      </c>
      <c r="F298" s="4">
        <v>4269.5339999999997</v>
      </c>
      <c r="G298" s="4">
        <v>0</v>
      </c>
      <c r="H298" s="4">
        <v>1308.7429999999999</v>
      </c>
      <c r="I298" s="4">
        <v>19.349</v>
      </c>
      <c r="J298" s="4">
        <v>3268.8850000000002</v>
      </c>
      <c r="K298" s="5"/>
      <c r="L298" s="4">
        <f t="shared" si="34"/>
        <v>104.96020080000001</v>
      </c>
      <c r="M298" s="4">
        <f t="shared" si="35"/>
        <v>113.25213255000001</v>
      </c>
      <c r="N298" s="4">
        <f t="shared" si="36"/>
        <v>25.830680699999998</v>
      </c>
      <c r="O298" s="4">
        <f t="shared" si="37"/>
        <v>0</v>
      </c>
      <c r="P298" s="4">
        <f t="shared" si="38"/>
        <v>0.9161201000000001</v>
      </c>
      <c r="Q298" s="4">
        <f t="shared" si="39"/>
        <v>0.4198733</v>
      </c>
      <c r="R298" s="4">
        <f t="shared" si="40"/>
        <v>18.305756000000002</v>
      </c>
      <c r="T298" s="2">
        <f t="shared" si="41"/>
        <v>245.37900745000002</v>
      </c>
      <c r="U298" s="2"/>
    </row>
    <row r="299" spans="1:21">
      <c r="A299">
        <v>989</v>
      </c>
      <c r="B299" t="s">
        <v>904</v>
      </c>
      <c r="C299" s="4">
        <v>64716.648999999998</v>
      </c>
      <c r="D299" s="4">
        <v>24230.57</v>
      </c>
      <c r="E299" s="4">
        <v>125387.82</v>
      </c>
      <c r="F299" s="4">
        <v>25523.512999999999</v>
      </c>
      <c r="G299" s="4">
        <v>0</v>
      </c>
      <c r="H299" s="4">
        <v>1344.15</v>
      </c>
      <c r="I299" s="4">
        <v>0</v>
      </c>
      <c r="J299" s="4">
        <v>58.140999999999998</v>
      </c>
      <c r="K299" s="5"/>
      <c r="L299" s="4">
        <f t="shared" si="34"/>
        <v>498.10442640000008</v>
      </c>
      <c r="M299" s="4">
        <f t="shared" si="35"/>
        <v>319.73894100000007</v>
      </c>
      <c r="N299" s="4">
        <f t="shared" si="36"/>
        <v>154.41725364999999</v>
      </c>
      <c r="O299" s="4">
        <f t="shared" si="37"/>
        <v>0</v>
      </c>
      <c r="P299" s="4">
        <f t="shared" si="38"/>
        <v>0.94090500000000021</v>
      </c>
      <c r="Q299" s="4">
        <f t="shared" si="39"/>
        <v>0</v>
      </c>
      <c r="R299" s="4">
        <f t="shared" si="40"/>
        <v>0.32558960000000003</v>
      </c>
      <c r="T299" s="2">
        <f t="shared" si="41"/>
        <v>973.20152605000021</v>
      </c>
      <c r="U299" s="2"/>
    </row>
    <row r="300" spans="1:21">
      <c r="A300">
        <v>992</v>
      </c>
      <c r="B300" t="s">
        <v>905</v>
      </c>
      <c r="C300" s="4">
        <v>228700.489</v>
      </c>
      <c r="D300" s="4">
        <v>62115.035000000003</v>
      </c>
      <c r="E300" s="4">
        <v>406707.84</v>
      </c>
      <c r="F300" s="4">
        <v>33954.044000000002</v>
      </c>
      <c r="G300" s="4">
        <v>0</v>
      </c>
      <c r="H300" s="4">
        <v>1824.53</v>
      </c>
      <c r="I300" s="4">
        <v>5.1509999999999998</v>
      </c>
      <c r="J300" s="4">
        <v>1725.1569999999999</v>
      </c>
      <c r="K300" s="5"/>
      <c r="L300" s="4">
        <f t="shared" si="34"/>
        <v>1628.5669344</v>
      </c>
      <c r="M300" s="4">
        <f t="shared" si="35"/>
        <v>1037.104992</v>
      </c>
      <c r="N300" s="4">
        <f t="shared" si="36"/>
        <v>205.42196620000001</v>
      </c>
      <c r="O300" s="4">
        <f t="shared" si="37"/>
        <v>0</v>
      </c>
      <c r="P300" s="4">
        <f t="shared" si="38"/>
        <v>1.2771710000000001</v>
      </c>
      <c r="Q300" s="4">
        <f t="shared" si="39"/>
        <v>0.11177669999999999</v>
      </c>
      <c r="R300" s="4">
        <f t="shared" si="40"/>
        <v>9.6608792000000001</v>
      </c>
      <c r="T300" s="2">
        <f t="shared" si="41"/>
        <v>2872.4828403000006</v>
      </c>
      <c r="U300" s="2"/>
    </row>
  </sheetData>
  <sortState xmlns:xlrd2="http://schemas.microsoft.com/office/spreadsheetml/2017/richdata2" ref="A9:I300">
    <sortCondition ref="A9:A300"/>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78ba95-7023-46b8-8863-14b2a5814243">
      <Terms xmlns="http://schemas.microsoft.com/office/infopath/2007/PartnerControls"/>
    </lcf76f155ced4ddcb4097134ff3c332f>
    <TaxCatchAll xmlns="c40c7b59-5744-49aa-9631-c4247212e49d" xsi:nil="true"/>
    <SharedWithUsers xmlns="c40c7b59-5744-49aa-9631-c4247212e49d">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66000AE223E22E49AE9A6766EBE498ED" ma:contentTypeVersion="18" ma:contentTypeDescription="Luo uusi asiakirja." ma:contentTypeScope="" ma:versionID="ab038573e23079848c239035e3c5cb60">
  <xsd:schema xmlns:xsd="http://www.w3.org/2001/XMLSchema" xmlns:xs="http://www.w3.org/2001/XMLSchema" xmlns:p="http://schemas.microsoft.com/office/2006/metadata/properties" xmlns:ns2="0778ba95-7023-46b8-8863-14b2a5814243" xmlns:ns3="c40c7b59-5744-49aa-9631-c4247212e49d" targetNamespace="http://schemas.microsoft.com/office/2006/metadata/properties" ma:root="true" ma:fieldsID="46a0e5bcd969659e2bd64e89c81f2ca9" ns2:_="" ns3:_="">
    <xsd:import namespace="0778ba95-7023-46b8-8863-14b2a5814243"/>
    <xsd:import namespace="c40c7b59-5744-49aa-9631-c4247212e49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8ba95-7023-46b8-8863-14b2a58142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cfe813c-4066-4bef-b87d-398c4f4d93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0c7b59-5744-49aa-9631-c4247212e49d"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de14ed75-3691-450a-af16-cae415c2fdc8}" ma:internalName="TaxCatchAll" ma:showField="CatchAllData" ma:web="c40c7b59-5744-49aa-9631-c4247212e4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0F47AD-8A7E-4A28-9658-ED9BAF8DD09A}">
  <ds:schemaRefs>
    <ds:schemaRef ds:uri="http://purl.org/dc/elements/1.1/"/>
    <ds:schemaRef ds:uri="http://schemas.microsoft.com/office/infopath/2007/PartnerControls"/>
    <ds:schemaRef ds:uri="http://purl.org/dc/terms/"/>
    <ds:schemaRef ds:uri="c40c7b59-5744-49aa-9631-c4247212e49d"/>
    <ds:schemaRef ds:uri="http://schemas.microsoft.com/office/2006/documentManagement/types"/>
    <ds:schemaRef ds:uri="http://purl.org/dc/dcmitype/"/>
    <ds:schemaRef ds:uri="0778ba95-7023-46b8-8863-14b2a5814243"/>
    <ds:schemaRef ds:uri="http://schemas.openxmlformats.org/package/2006/metadata/core-properties"/>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C78A7F70-95CE-40CB-84B7-85C9E118E0EC}">
  <ds:schemaRefs>
    <ds:schemaRef ds:uri="http://schemas.microsoft.com/sharepoint/v3/contenttype/forms"/>
  </ds:schemaRefs>
</ds:datastoreItem>
</file>

<file path=customXml/itemProps3.xml><?xml version="1.0" encoding="utf-8"?>
<ds:datastoreItem xmlns:ds="http://schemas.openxmlformats.org/officeDocument/2006/customXml" ds:itemID="{868BA818-BBCD-4F47-A36E-3404DC5AE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8ba95-7023-46b8-8863-14b2a5814243"/>
    <ds:schemaRef ds:uri="c40c7b59-5744-49aa-9631-c4247212e4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36e5d61-1ada-438e-901c-5e7398a51c1f}" enabled="0" method="" siteId="{436e5d61-1ada-438e-901c-5e7398a51c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6</vt:i4>
      </vt:variant>
    </vt:vector>
  </HeadingPairs>
  <TitlesOfParts>
    <vt:vector size="6" baseType="lpstr">
      <vt:lpstr>Selite</vt:lpstr>
      <vt:lpstr>Tasaus 2027 </vt:lpstr>
      <vt:lpstr>Lask. kunnallisvero 2025</vt:lpstr>
      <vt:lpstr>Lask. kiinteistövero 2025</vt:lpstr>
      <vt:lpstr>Lask. verotulot 2027  €_asukas</vt:lpstr>
      <vt:lpstr>Lask. kiinteistövero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Strandberg Benjamin</dc:creator>
  <cp:keywords/>
  <dc:description/>
  <cp:lastModifiedBy>Riikonen Olli</cp:lastModifiedBy>
  <cp:revision/>
  <cp:lastPrinted>2025-06-23T10:26:04Z</cp:lastPrinted>
  <dcterms:created xsi:type="dcterms:W3CDTF">2022-08-10T12:01:03Z</dcterms:created>
  <dcterms:modified xsi:type="dcterms:W3CDTF">2026-08-26T17:47:54Z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0x01010066000AE223E22E49AE9A6766EBE498ED</vt:lpwstr>
  </property>
  <property fmtid="{D5CDD505-2E9C-101B-9397-08002B2CF9AE}" pid="3" name="MediaServiceImageTags">
    <vt:lpwstr/>
  </property>
  <property fmtid="{D5CDD505-2E9C-101B-9397-08002B2CF9AE}" pid="4" name="Order">
    <vt:r8>1704200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